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та ОДСК\Жилой дом №18-1\Тех.задание\ТЗ на вентиляцию\Для Кузяевой Е\"/>
    </mc:Choice>
  </mc:AlternateContent>
  <bookViews>
    <workbookView xWindow="0" yWindow="0" windowWidth="28770" windowHeight="11370"/>
  </bookViews>
  <sheets>
    <sheet name="1.Ведомость" sheetId="8" r:id="rId1"/>
    <sheet name="SourceOb.1" sheetId="7" state="hidden" r:id="rId2"/>
    <sheet name="Source" sheetId="1" state="hidden" r:id="rId3"/>
    <sheet name="SourceObSm" sheetId="2" state="hidden" r:id="rId4"/>
    <sheet name="SmtRes" sheetId="3" state="hidden" r:id="rId5"/>
    <sheet name="EtalonRes" sheetId="4" state="hidden" r:id="rId6"/>
    <sheet name="SrcKA" sheetId="5" state="hidden" r:id="rId7"/>
  </sheets>
  <definedNames>
    <definedName name="_xlnm.Print_Titles" localSheetId="0">'1.Ведомость'!$8:$11</definedName>
    <definedName name="_xlnm.Print_Area" localSheetId="0">'1.Ведомость'!$A$1:$D$143</definedName>
  </definedNames>
  <calcPr calcId="162913"/>
</workbook>
</file>

<file path=xl/calcChain.xml><?xml version="1.0" encoding="utf-8"?>
<calcChain xmlns="http://schemas.openxmlformats.org/spreadsheetml/2006/main">
  <c r="H310" i="1" l="1"/>
  <c r="H309" i="1"/>
  <c r="H308" i="1"/>
  <c r="H306" i="1"/>
  <c r="H305" i="1"/>
  <c r="H304" i="1"/>
  <c r="D130" i="8"/>
  <c r="H302" i="1"/>
  <c r="D129" i="8"/>
  <c r="H301" i="1"/>
  <c r="H300" i="1"/>
  <c r="D126" i="8"/>
  <c r="H298" i="1"/>
  <c r="D124" i="8"/>
  <c r="H296" i="1"/>
  <c r="D122" i="8"/>
  <c r="H294" i="1"/>
  <c r="D120" i="8"/>
  <c r="H292" i="1"/>
  <c r="D118" i="8"/>
  <c r="H290" i="1"/>
  <c r="H289" i="1"/>
  <c r="H288" i="1"/>
  <c r="D116" i="8"/>
  <c r="H286" i="1"/>
  <c r="D114" i="8"/>
  <c r="H284" i="1"/>
  <c r="D112" i="8"/>
  <c r="H282" i="1"/>
  <c r="D110" i="8"/>
  <c r="H280" i="1"/>
  <c r="D108" i="8"/>
  <c r="H278" i="1"/>
  <c r="D106" i="8"/>
  <c r="H276" i="1"/>
  <c r="D104" i="8"/>
  <c r="H274" i="1"/>
  <c r="H237" i="1"/>
  <c r="H236" i="1"/>
  <c r="H235" i="1"/>
  <c r="H233" i="1"/>
  <c r="H232" i="1"/>
  <c r="H231" i="1"/>
  <c r="D97" i="8"/>
  <c r="H229" i="1"/>
  <c r="D96" i="8"/>
  <c r="H228" i="1"/>
  <c r="D95" i="8"/>
  <c r="H227" i="1"/>
  <c r="D93" i="8"/>
  <c r="H225" i="1"/>
  <c r="D91" i="8"/>
  <c r="H223" i="1"/>
  <c r="D89" i="8"/>
  <c r="H221" i="1"/>
  <c r="D87" i="8"/>
  <c r="H219" i="1"/>
  <c r="D85" i="8"/>
  <c r="H217" i="1"/>
  <c r="H216" i="1"/>
  <c r="H215" i="1"/>
  <c r="D83" i="8"/>
  <c r="H213" i="1"/>
  <c r="D81" i="8"/>
  <c r="H211" i="1"/>
  <c r="D79" i="8"/>
  <c r="H209" i="1"/>
  <c r="D77" i="8"/>
  <c r="H207" i="1"/>
  <c r="D75" i="8"/>
  <c r="H205" i="1"/>
  <c r="D73" i="8"/>
  <c r="H203" i="1"/>
  <c r="D71" i="8"/>
  <c r="H201" i="1"/>
  <c r="H164" i="1"/>
  <c r="H163" i="1"/>
  <c r="H162" i="1"/>
  <c r="H160" i="1"/>
  <c r="H159" i="1"/>
  <c r="H158" i="1"/>
  <c r="D64" i="8"/>
  <c r="H156" i="1"/>
  <c r="D63" i="8"/>
  <c r="H155" i="1"/>
  <c r="D62" i="8"/>
  <c r="H154" i="1"/>
  <c r="D60" i="8"/>
  <c r="H152" i="1"/>
  <c r="D58" i="8"/>
  <c r="H150" i="1"/>
  <c r="H149" i="1"/>
  <c r="H148" i="1"/>
  <c r="D56" i="8"/>
  <c r="H146" i="1"/>
  <c r="D55" i="8"/>
  <c r="H145" i="1"/>
  <c r="H108" i="1"/>
  <c r="H107" i="1"/>
  <c r="H106" i="1"/>
  <c r="H104" i="1"/>
  <c r="H103" i="1"/>
  <c r="H102" i="1"/>
  <c r="D48" i="8"/>
  <c r="H100" i="1"/>
  <c r="D47" i="8"/>
  <c r="H99" i="1"/>
  <c r="D46" i="8"/>
  <c r="H98" i="1"/>
  <c r="D44" i="8"/>
  <c r="H96" i="1"/>
  <c r="D42" i="8"/>
  <c r="H94" i="1"/>
  <c r="D40" i="8"/>
  <c r="H92" i="1"/>
  <c r="D38" i="8"/>
  <c r="H90" i="1"/>
  <c r="D36" i="8"/>
  <c r="H88" i="1"/>
  <c r="D34" i="8"/>
  <c r="H86" i="1"/>
  <c r="D33" i="8"/>
  <c r="H85" i="1"/>
  <c r="H84" i="1"/>
  <c r="H83" i="1"/>
  <c r="D31" i="8"/>
  <c r="H81" i="1"/>
  <c r="D29" i="8"/>
  <c r="H79" i="1"/>
  <c r="D28" i="8"/>
  <c r="H78" i="1"/>
  <c r="D25" i="8"/>
  <c r="H41" i="1"/>
  <c r="D23" i="8"/>
  <c r="H39" i="1"/>
  <c r="D21" i="8"/>
  <c r="H37" i="1"/>
  <c r="D20" i="8"/>
  <c r="H36" i="1"/>
  <c r="H35" i="1"/>
  <c r="H34" i="1"/>
  <c r="D18" i="8"/>
  <c r="H32" i="1"/>
  <c r="D16" i="8"/>
  <c r="H30" i="1"/>
  <c r="D15" i="8"/>
  <c r="H29" i="1"/>
  <c r="A1" i="4" l="1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1" i="3"/>
  <c r="Y1" i="3"/>
  <c r="CX1" i="3" s="1"/>
  <c r="CU1" i="3"/>
  <c r="CV1" i="3"/>
  <c r="CY1" i="3"/>
  <c r="CZ1" i="3"/>
  <c r="DB1" i="3" s="1"/>
  <c r="DA1" i="3"/>
  <c r="DC1" i="3"/>
  <c r="A2" i="3"/>
  <c r="Y2" i="3"/>
  <c r="CX2" i="3"/>
  <c r="DG2" i="3" s="1"/>
  <c r="CY2" i="3"/>
  <c r="CZ2" i="3"/>
  <c r="DB2" i="3" s="1"/>
  <c r="DA2" i="3"/>
  <c r="DC2" i="3"/>
  <c r="DF2" i="3"/>
  <c r="DH2" i="3"/>
  <c r="DI2" i="3"/>
  <c r="DJ2" i="3"/>
  <c r="A3" i="3"/>
  <c r="Y3" i="3"/>
  <c r="CW3" i="3"/>
  <c r="CX3" i="3"/>
  <c r="DH3" i="3" s="1"/>
  <c r="CY3" i="3"/>
  <c r="CZ3" i="3"/>
  <c r="DA3" i="3"/>
  <c r="DB3" i="3"/>
  <c r="DC3" i="3"/>
  <c r="A4" i="3"/>
  <c r="Y4" i="3"/>
  <c r="CY4" i="3"/>
  <c r="CZ4" i="3"/>
  <c r="DB4" i="3" s="1"/>
  <c r="DA4" i="3"/>
  <c r="DC4" i="3"/>
  <c r="A5" i="3"/>
  <c r="Y5" i="3"/>
  <c r="CW5" i="3"/>
  <c r="CX5" i="3"/>
  <c r="CY5" i="3"/>
  <c r="CZ5" i="3"/>
  <c r="DA5" i="3"/>
  <c r="DB5" i="3"/>
  <c r="DC5" i="3"/>
  <c r="DH5" i="3"/>
  <c r="A6" i="3"/>
  <c r="Y6" i="3"/>
  <c r="CX6" i="3" s="1"/>
  <c r="CY6" i="3"/>
  <c r="CZ6" i="3"/>
  <c r="DB6" i="3" s="1"/>
  <c r="DA6" i="3"/>
  <c r="DC6" i="3"/>
  <c r="DG6" i="3"/>
  <c r="A7" i="3"/>
  <c r="Y7" i="3"/>
  <c r="CX7" i="3"/>
  <c r="DG7" i="3" s="1"/>
  <c r="CY7" i="3"/>
  <c r="CZ7" i="3"/>
  <c r="DB7" i="3" s="1"/>
  <c r="DA7" i="3"/>
  <c r="DC7" i="3"/>
  <c r="DF7" i="3"/>
  <c r="DJ7" i="3" s="1"/>
  <c r="DH7" i="3"/>
  <c r="DI7" i="3"/>
  <c r="A8" i="3"/>
  <c r="Y8" i="3"/>
  <c r="CX8" i="3"/>
  <c r="DF8" i="3" s="1"/>
  <c r="DJ8" i="3" s="1"/>
  <c r="CY8" i="3"/>
  <c r="CZ8" i="3"/>
  <c r="DA8" i="3"/>
  <c r="DB8" i="3"/>
  <c r="DC8" i="3"/>
  <c r="DH8" i="3"/>
  <c r="DI8" i="3"/>
  <c r="A9" i="3"/>
  <c r="Y9" i="3"/>
  <c r="CX9" i="3"/>
  <c r="CY9" i="3"/>
  <c r="CZ9" i="3"/>
  <c r="DA9" i="3"/>
  <c r="DB9" i="3"/>
  <c r="DC9" i="3"/>
  <c r="A10" i="3"/>
  <c r="Y10" i="3"/>
  <c r="CU10" i="3"/>
  <c r="CY10" i="3"/>
  <c r="CZ10" i="3"/>
  <c r="DA10" i="3"/>
  <c r="DB10" i="3"/>
  <c r="DC10" i="3"/>
  <c r="A11" i="3"/>
  <c r="Y11" i="3"/>
  <c r="CX11" i="3"/>
  <c r="CY11" i="3"/>
  <c r="CZ11" i="3"/>
  <c r="DA11" i="3"/>
  <c r="DB11" i="3"/>
  <c r="DC11" i="3"/>
  <c r="DH11" i="3"/>
  <c r="A12" i="3"/>
  <c r="Y12" i="3"/>
  <c r="CY12" i="3"/>
  <c r="CZ12" i="3"/>
  <c r="DB12" i="3" s="1"/>
  <c r="DA12" i="3"/>
  <c r="DC12" i="3"/>
  <c r="A13" i="3"/>
  <c r="Y13" i="3"/>
  <c r="CW13" i="3"/>
  <c r="CX13" i="3"/>
  <c r="CY13" i="3"/>
  <c r="CZ13" i="3"/>
  <c r="DA13" i="3"/>
  <c r="DB13" i="3"/>
  <c r="DC13" i="3"/>
  <c r="A14" i="3"/>
  <c r="Y14" i="3"/>
  <c r="CX14" i="3" s="1"/>
  <c r="CY14" i="3"/>
  <c r="CZ14" i="3"/>
  <c r="DB14" i="3" s="1"/>
  <c r="DA14" i="3"/>
  <c r="DC14" i="3"/>
  <c r="A15" i="3"/>
  <c r="Y15" i="3"/>
  <c r="CX15" i="3" s="1"/>
  <c r="CY15" i="3"/>
  <c r="CZ15" i="3"/>
  <c r="DB15" i="3" s="1"/>
  <c r="DA15" i="3"/>
  <c r="DC15" i="3"/>
  <c r="DF15" i="3"/>
  <c r="DJ15" i="3" s="1"/>
  <c r="A16" i="3"/>
  <c r="Y16" i="3"/>
  <c r="CX16" i="3"/>
  <c r="DF16" i="3" s="1"/>
  <c r="DJ16" i="3" s="1"/>
  <c r="CY16" i="3"/>
  <c r="CZ16" i="3"/>
  <c r="DA16" i="3"/>
  <c r="DB16" i="3"/>
  <c r="DC16" i="3"/>
  <c r="DH16" i="3"/>
  <c r="DI16" i="3"/>
  <c r="A17" i="3"/>
  <c r="Y17" i="3"/>
  <c r="CV17" i="3" s="1"/>
  <c r="CU17" i="3"/>
  <c r="CY17" i="3"/>
  <c r="CZ17" i="3"/>
  <c r="DB17" i="3" s="1"/>
  <c r="DA17" i="3"/>
  <c r="DC17" i="3"/>
  <c r="A18" i="3"/>
  <c r="Y18" i="3"/>
  <c r="CX18" i="3"/>
  <c r="DF18" i="3" s="1"/>
  <c r="CY18" i="3"/>
  <c r="CZ18" i="3"/>
  <c r="DA18" i="3"/>
  <c r="DB18" i="3"/>
  <c r="DC18" i="3"/>
  <c r="DH18" i="3"/>
  <c r="DI18" i="3"/>
  <c r="DJ18" i="3" s="1"/>
  <c r="A19" i="3"/>
  <c r="Y19" i="3"/>
  <c r="CX19" i="3" s="1"/>
  <c r="CW19" i="3"/>
  <c r="CY19" i="3"/>
  <c r="CZ19" i="3"/>
  <c r="DB19" i="3" s="1"/>
  <c r="DA19" i="3"/>
  <c r="DC19" i="3"/>
  <c r="A20" i="3"/>
  <c r="Y20" i="3"/>
  <c r="CW20" i="3"/>
  <c r="CX20" i="3"/>
  <c r="DF20" i="3" s="1"/>
  <c r="CY20" i="3"/>
  <c r="CZ20" i="3"/>
  <c r="DA20" i="3"/>
  <c r="DB20" i="3"/>
  <c r="DC20" i="3"/>
  <c r="DH20" i="3"/>
  <c r="DI20" i="3"/>
  <c r="A21" i="3"/>
  <c r="Y21" i="3"/>
  <c r="CX21" i="3"/>
  <c r="CY21" i="3"/>
  <c r="CZ21" i="3"/>
  <c r="DA21" i="3"/>
  <c r="DB21" i="3"/>
  <c r="DC21" i="3"/>
  <c r="A22" i="3"/>
  <c r="Y22" i="3"/>
  <c r="CX22" i="3" s="1"/>
  <c r="CY22" i="3"/>
  <c r="CZ22" i="3"/>
  <c r="DB22" i="3" s="1"/>
  <c r="DA22" i="3"/>
  <c r="DC22" i="3"/>
  <c r="A23" i="3"/>
  <c r="Y23" i="3"/>
  <c r="CX23" i="3"/>
  <c r="DG23" i="3" s="1"/>
  <c r="CY23" i="3"/>
  <c r="CZ23" i="3"/>
  <c r="DB23" i="3" s="1"/>
  <c r="DA23" i="3"/>
  <c r="DC23" i="3"/>
  <c r="DF23" i="3"/>
  <c r="DH23" i="3"/>
  <c r="DI23" i="3"/>
  <c r="DJ23" i="3"/>
  <c r="A24" i="3"/>
  <c r="Y24" i="3"/>
  <c r="CX24" i="3"/>
  <c r="DF24" i="3" s="1"/>
  <c r="DJ24" i="3" s="1"/>
  <c r="CY24" i="3"/>
  <c r="CZ24" i="3"/>
  <c r="DA24" i="3"/>
  <c r="DB24" i="3"/>
  <c r="DC24" i="3"/>
  <c r="DH24" i="3"/>
  <c r="DI24" i="3"/>
  <c r="A25" i="3"/>
  <c r="Y25" i="3"/>
  <c r="CX25" i="3"/>
  <c r="DH25" i="3" s="1"/>
  <c r="CY25" i="3"/>
  <c r="CZ25" i="3"/>
  <c r="DA25" i="3"/>
  <c r="DB25" i="3"/>
  <c r="DC25" i="3"/>
  <c r="A26" i="3"/>
  <c r="Y26" i="3"/>
  <c r="CX26" i="3" s="1"/>
  <c r="DG26" i="3" s="1"/>
  <c r="CY26" i="3"/>
  <c r="CZ26" i="3"/>
  <c r="DB26" i="3" s="1"/>
  <c r="DA26" i="3"/>
  <c r="DC26" i="3"/>
  <c r="A27" i="3"/>
  <c r="Y27" i="3"/>
  <c r="CX27" i="3"/>
  <c r="DG27" i="3" s="1"/>
  <c r="CY27" i="3"/>
  <c r="CZ27" i="3"/>
  <c r="DB27" i="3" s="1"/>
  <c r="DA27" i="3"/>
  <c r="DC27" i="3"/>
  <c r="DF27" i="3"/>
  <c r="DH27" i="3"/>
  <c r="DI27" i="3"/>
  <c r="DJ27" i="3"/>
  <c r="A28" i="3"/>
  <c r="Y28" i="3"/>
  <c r="CX28" i="3" s="1"/>
  <c r="CU28" i="3"/>
  <c r="CV28" i="3"/>
  <c r="CY28" i="3"/>
  <c r="CZ28" i="3"/>
  <c r="DB28" i="3" s="1"/>
  <c r="DA28" i="3"/>
  <c r="DC28" i="3"/>
  <c r="A29" i="3"/>
  <c r="Y29" i="3"/>
  <c r="CX29" i="3"/>
  <c r="DG29" i="3" s="1"/>
  <c r="CY29" i="3"/>
  <c r="CZ29" i="3"/>
  <c r="DB29" i="3" s="1"/>
  <c r="DA29" i="3"/>
  <c r="DC29" i="3"/>
  <c r="DF29" i="3"/>
  <c r="DH29" i="3"/>
  <c r="DI29" i="3"/>
  <c r="DJ29" i="3"/>
  <c r="A30" i="3"/>
  <c r="Y30" i="3"/>
  <c r="CW30" i="3"/>
  <c r="CX30" i="3"/>
  <c r="DH30" i="3" s="1"/>
  <c r="CY30" i="3"/>
  <c r="CZ30" i="3"/>
  <c r="DA30" i="3"/>
  <c r="DB30" i="3"/>
  <c r="DC30" i="3"/>
  <c r="A31" i="3"/>
  <c r="Y31" i="3"/>
  <c r="CY31" i="3"/>
  <c r="CZ31" i="3"/>
  <c r="DB31" i="3" s="1"/>
  <c r="DA31" i="3"/>
  <c r="DC31" i="3"/>
  <c r="A32" i="3"/>
  <c r="Y32" i="3"/>
  <c r="CW32" i="3"/>
  <c r="CX32" i="3"/>
  <c r="CY32" i="3"/>
  <c r="CZ32" i="3"/>
  <c r="DA32" i="3"/>
  <c r="DB32" i="3"/>
  <c r="DC32" i="3"/>
  <c r="DH32" i="3"/>
  <c r="A33" i="3"/>
  <c r="Y33" i="3"/>
  <c r="CY33" i="3"/>
  <c r="CZ33" i="3"/>
  <c r="DB33" i="3" s="1"/>
  <c r="DA33" i="3"/>
  <c r="DC33" i="3"/>
  <c r="A34" i="3"/>
  <c r="Y34" i="3"/>
  <c r="CX34" i="3"/>
  <c r="DF34" i="3" s="1"/>
  <c r="DJ34" i="3" s="1"/>
  <c r="CY34" i="3"/>
  <c r="CZ34" i="3"/>
  <c r="DA34" i="3"/>
  <c r="DB34" i="3"/>
  <c r="DC34" i="3"/>
  <c r="DH34" i="3"/>
  <c r="DI34" i="3"/>
  <c r="A35" i="3"/>
  <c r="Y35" i="3"/>
  <c r="CX35" i="3"/>
  <c r="CY35" i="3"/>
  <c r="CZ35" i="3"/>
  <c r="DA35" i="3"/>
  <c r="DB35" i="3"/>
  <c r="DC35" i="3"/>
  <c r="DH35" i="3"/>
  <c r="A36" i="3"/>
  <c r="Y36" i="3"/>
  <c r="CX36" i="3" s="1"/>
  <c r="CY36" i="3"/>
  <c r="CZ36" i="3"/>
  <c r="DB36" i="3" s="1"/>
  <c r="DA36" i="3"/>
  <c r="DC36" i="3"/>
  <c r="DG36" i="3"/>
  <c r="A37" i="3"/>
  <c r="Y37" i="3"/>
  <c r="CX37" i="3" s="1"/>
  <c r="DF37" i="3" s="1"/>
  <c r="DJ37" i="3" s="1"/>
  <c r="CY37" i="3"/>
  <c r="CZ37" i="3"/>
  <c r="DB37" i="3" s="1"/>
  <c r="DA37" i="3"/>
  <c r="DC37" i="3"/>
  <c r="A38" i="3"/>
  <c r="Y38" i="3"/>
  <c r="CX38" i="3"/>
  <c r="DF38" i="3" s="1"/>
  <c r="DJ38" i="3" s="1"/>
  <c r="CY38" i="3"/>
  <c r="CZ38" i="3"/>
  <c r="DA38" i="3"/>
  <c r="DB38" i="3"/>
  <c r="DC38" i="3"/>
  <c r="DH38" i="3"/>
  <c r="DI38" i="3"/>
  <c r="A39" i="3"/>
  <c r="Y39" i="3"/>
  <c r="CX39" i="3"/>
  <c r="CY39" i="3"/>
  <c r="CZ39" i="3"/>
  <c r="DA39" i="3"/>
  <c r="DB39" i="3"/>
  <c r="DC39" i="3"/>
  <c r="A40" i="3"/>
  <c r="Y40" i="3"/>
  <c r="CV40" i="3" s="1"/>
  <c r="CU40" i="3"/>
  <c r="CY40" i="3"/>
  <c r="CZ40" i="3"/>
  <c r="DA40" i="3"/>
  <c r="DB40" i="3"/>
  <c r="DC40" i="3"/>
  <c r="A41" i="3"/>
  <c r="Y41" i="3"/>
  <c r="CX41" i="3" s="1"/>
  <c r="CY41" i="3"/>
  <c r="CZ41" i="3"/>
  <c r="DA41" i="3"/>
  <c r="DB41" i="3"/>
  <c r="DC41" i="3"/>
  <c r="A42" i="3"/>
  <c r="Y42" i="3"/>
  <c r="CY42" i="3"/>
  <c r="CZ42" i="3"/>
  <c r="DB42" i="3" s="1"/>
  <c r="DA42" i="3"/>
  <c r="DC42" i="3"/>
  <c r="A43" i="3"/>
  <c r="Y43" i="3"/>
  <c r="CW43" i="3"/>
  <c r="CX43" i="3"/>
  <c r="DG43" i="3" s="1"/>
  <c r="DJ43" i="3" s="1"/>
  <c r="CY43" i="3"/>
  <c r="CZ43" i="3"/>
  <c r="DA43" i="3"/>
  <c r="DB43" i="3"/>
  <c r="DC43" i="3"/>
  <c r="DH43" i="3"/>
  <c r="A44" i="3"/>
  <c r="Y44" i="3"/>
  <c r="CY44" i="3"/>
  <c r="CZ44" i="3"/>
  <c r="DB44" i="3" s="1"/>
  <c r="DA44" i="3"/>
  <c r="DC44" i="3"/>
  <c r="A45" i="3"/>
  <c r="Y45" i="3"/>
  <c r="CW45" i="3"/>
  <c r="CX45" i="3"/>
  <c r="DG45" i="3" s="1"/>
  <c r="DJ45" i="3" s="1"/>
  <c r="CY45" i="3"/>
  <c r="CZ45" i="3"/>
  <c r="DA45" i="3"/>
  <c r="DB45" i="3"/>
  <c r="DC45" i="3"/>
  <c r="DH45" i="3"/>
  <c r="A46" i="3"/>
  <c r="Y46" i="3"/>
  <c r="CX46" i="3" s="1"/>
  <c r="CY46" i="3"/>
  <c r="CZ46" i="3"/>
  <c r="DB46" i="3" s="1"/>
  <c r="DA46" i="3"/>
  <c r="DC46" i="3"/>
  <c r="DF46" i="3"/>
  <c r="DG46" i="3"/>
  <c r="DJ46" i="3"/>
  <c r="A47" i="3"/>
  <c r="Y47" i="3"/>
  <c r="CX47" i="3" s="1"/>
  <c r="CY47" i="3"/>
  <c r="CZ47" i="3"/>
  <c r="DB47" i="3" s="1"/>
  <c r="DA47" i="3"/>
  <c r="DC47" i="3"/>
  <c r="DF47" i="3"/>
  <c r="DJ47" i="3" s="1"/>
  <c r="DI47" i="3"/>
  <c r="A48" i="3"/>
  <c r="Y48" i="3"/>
  <c r="CX48" i="3"/>
  <c r="DH48" i="3" s="1"/>
  <c r="CY48" i="3"/>
  <c r="CZ48" i="3"/>
  <c r="DA48" i="3"/>
  <c r="DB48" i="3"/>
  <c r="DC48" i="3"/>
  <c r="DI48" i="3"/>
  <c r="A49" i="3"/>
  <c r="Y49" i="3"/>
  <c r="CX49" i="3"/>
  <c r="CY49" i="3"/>
  <c r="CZ49" i="3"/>
  <c r="DA49" i="3"/>
  <c r="DB49" i="3"/>
  <c r="DC49" i="3"/>
  <c r="DG49" i="3"/>
  <c r="A50" i="3"/>
  <c r="Y50" i="3"/>
  <c r="CX50" i="3" s="1"/>
  <c r="CY50" i="3"/>
  <c r="CZ50" i="3"/>
  <c r="DB50" i="3" s="1"/>
  <c r="DA50" i="3"/>
  <c r="DC50" i="3"/>
  <c r="A51" i="3"/>
  <c r="Y51" i="3"/>
  <c r="CX51" i="3"/>
  <c r="DG51" i="3" s="1"/>
  <c r="CY51" i="3"/>
  <c r="CZ51" i="3"/>
  <c r="DB51" i="3" s="1"/>
  <c r="DA51" i="3"/>
  <c r="DC51" i="3"/>
  <c r="DF51" i="3"/>
  <c r="DH51" i="3"/>
  <c r="DI51" i="3"/>
  <c r="DJ51" i="3"/>
  <c r="A52" i="3"/>
  <c r="Y52" i="3"/>
  <c r="CX52" i="3" s="1"/>
  <c r="CU52" i="3"/>
  <c r="CV52" i="3"/>
  <c r="CY52" i="3"/>
  <c r="CZ52" i="3"/>
  <c r="DB52" i="3" s="1"/>
  <c r="DA52" i="3"/>
  <c r="DC52" i="3"/>
  <c r="A53" i="3"/>
  <c r="Y53" i="3"/>
  <c r="CX53" i="3"/>
  <c r="DG53" i="3" s="1"/>
  <c r="CY53" i="3"/>
  <c r="CZ53" i="3"/>
  <c r="DB53" i="3" s="1"/>
  <c r="DA53" i="3"/>
  <c r="DC53" i="3"/>
  <c r="DF53" i="3"/>
  <c r="DH53" i="3"/>
  <c r="DI53" i="3"/>
  <c r="DJ53" i="3" s="1"/>
  <c r="A54" i="3"/>
  <c r="Y54" i="3"/>
  <c r="CW54" i="3"/>
  <c r="CX54" i="3"/>
  <c r="DI54" i="3" s="1"/>
  <c r="CY54" i="3"/>
  <c r="CZ54" i="3"/>
  <c r="DA54" i="3"/>
  <c r="DB54" i="3"/>
  <c r="DC54" i="3"/>
  <c r="DG54" i="3"/>
  <c r="DJ54" i="3" s="1"/>
  <c r="DH54" i="3"/>
  <c r="A55" i="3"/>
  <c r="Y55" i="3"/>
  <c r="CW55" i="3" s="1"/>
  <c r="CY55" i="3"/>
  <c r="CZ55" i="3"/>
  <c r="DB55" i="3" s="1"/>
  <c r="DA55" i="3"/>
  <c r="DC55" i="3"/>
  <c r="A56" i="3"/>
  <c r="Y56" i="3"/>
  <c r="CW56" i="3"/>
  <c r="CX56" i="3"/>
  <c r="DI56" i="3" s="1"/>
  <c r="CY56" i="3"/>
  <c r="CZ56" i="3"/>
  <c r="DA56" i="3"/>
  <c r="DB56" i="3"/>
  <c r="DC56" i="3"/>
  <c r="DG56" i="3"/>
  <c r="DJ56" i="3" s="1"/>
  <c r="DH56" i="3"/>
  <c r="A57" i="3"/>
  <c r="Y57" i="3"/>
  <c r="CX57" i="3" s="1"/>
  <c r="CY57" i="3"/>
  <c r="CZ57" i="3"/>
  <c r="DB57" i="3" s="1"/>
  <c r="DA57" i="3"/>
  <c r="DC57" i="3"/>
  <c r="A58" i="3"/>
  <c r="Y58" i="3"/>
  <c r="CX58" i="3"/>
  <c r="DG58" i="3" s="1"/>
  <c r="CY58" i="3"/>
  <c r="CZ58" i="3"/>
  <c r="DB58" i="3" s="1"/>
  <c r="DA58" i="3"/>
  <c r="DC58" i="3"/>
  <c r="DF58" i="3"/>
  <c r="DH58" i="3"/>
  <c r="DI58" i="3"/>
  <c r="DJ58" i="3"/>
  <c r="A59" i="3"/>
  <c r="Y59" i="3"/>
  <c r="CX59" i="3"/>
  <c r="DF59" i="3" s="1"/>
  <c r="DJ59" i="3" s="1"/>
  <c r="CY59" i="3"/>
  <c r="CZ59" i="3"/>
  <c r="DA59" i="3"/>
  <c r="DB59" i="3"/>
  <c r="DC59" i="3"/>
  <c r="DH59" i="3"/>
  <c r="DI59" i="3"/>
  <c r="A60" i="3"/>
  <c r="Y60" i="3"/>
  <c r="CX60" i="3" s="1"/>
  <c r="CY60" i="3"/>
  <c r="CZ60" i="3"/>
  <c r="DA60" i="3"/>
  <c r="DB60" i="3"/>
  <c r="DC60" i="3"/>
  <c r="A61" i="3"/>
  <c r="Y61" i="3"/>
  <c r="CV61" i="3" s="1"/>
  <c r="CU61" i="3"/>
  <c r="CY61" i="3"/>
  <c r="CZ61" i="3"/>
  <c r="DA61" i="3"/>
  <c r="DB61" i="3"/>
  <c r="DC61" i="3"/>
  <c r="A62" i="3"/>
  <c r="Y62" i="3"/>
  <c r="CX62" i="3"/>
  <c r="DI62" i="3" s="1"/>
  <c r="DJ62" i="3" s="1"/>
  <c r="CY62" i="3"/>
  <c r="CZ62" i="3"/>
  <c r="DA62" i="3"/>
  <c r="DB62" i="3"/>
  <c r="DC62" i="3"/>
  <c r="DH62" i="3"/>
  <c r="A63" i="3"/>
  <c r="Y63" i="3"/>
  <c r="CW63" i="3" s="1"/>
  <c r="CY63" i="3"/>
  <c r="CZ63" i="3"/>
  <c r="DB63" i="3" s="1"/>
  <c r="DA63" i="3"/>
  <c r="DC63" i="3"/>
  <c r="A64" i="3"/>
  <c r="Y64" i="3"/>
  <c r="CW64" i="3"/>
  <c r="CX64" i="3"/>
  <c r="DI64" i="3" s="1"/>
  <c r="CY64" i="3"/>
  <c r="CZ64" i="3"/>
  <c r="DA64" i="3"/>
  <c r="DB64" i="3"/>
  <c r="DC64" i="3"/>
  <c r="DH64" i="3"/>
  <c r="A65" i="3"/>
  <c r="Y65" i="3"/>
  <c r="CX65" i="3" s="1"/>
  <c r="DG65" i="3" s="1"/>
  <c r="CY65" i="3"/>
  <c r="CZ65" i="3"/>
  <c r="DB65" i="3" s="1"/>
  <c r="DA65" i="3"/>
  <c r="DC65" i="3"/>
  <c r="A66" i="3"/>
  <c r="Y66" i="3"/>
  <c r="CX66" i="3" s="1"/>
  <c r="CY66" i="3"/>
  <c r="CZ66" i="3"/>
  <c r="DB66" i="3" s="1"/>
  <c r="DA66" i="3"/>
  <c r="DC66" i="3"/>
  <c r="DF66" i="3"/>
  <c r="DJ66" i="3" s="1"/>
  <c r="A67" i="3"/>
  <c r="Y67" i="3"/>
  <c r="CX67" i="3"/>
  <c r="DF67" i="3" s="1"/>
  <c r="DJ67" i="3" s="1"/>
  <c r="CY67" i="3"/>
  <c r="CZ67" i="3"/>
  <c r="DA67" i="3"/>
  <c r="DB67" i="3"/>
  <c r="DC67" i="3"/>
  <c r="DH67" i="3"/>
  <c r="DI67" i="3"/>
  <c r="A68" i="3"/>
  <c r="Y68" i="3"/>
  <c r="CU68" i="3"/>
  <c r="CY68" i="3"/>
  <c r="CZ68" i="3"/>
  <c r="DB68" i="3" s="1"/>
  <c r="DA68" i="3"/>
  <c r="DC68" i="3"/>
  <c r="A69" i="3"/>
  <c r="Y69" i="3"/>
  <c r="CX69" i="3"/>
  <c r="DH69" i="3" s="1"/>
  <c r="CY69" i="3"/>
  <c r="CZ69" i="3"/>
  <c r="DA69" i="3"/>
  <c r="DB69" i="3"/>
  <c r="DC69" i="3"/>
  <c r="A70" i="3"/>
  <c r="Y70" i="3"/>
  <c r="CX70" i="3" s="1"/>
  <c r="DF70" i="3" s="1"/>
  <c r="CY70" i="3"/>
  <c r="CZ70" i="3"/>
  <c r="DB70" i="3" s="1"/>
  <c r="DA70" i="3"/>
  <c r="DC70" i="3"/>
  <c r="DG70" i="3"/>
  <c r="DJ70" i="3" s="1"/>
  <c r="A71" i="3"/>
  <c r="Y71" i="3"/>
  <c r="CW71" i="3"/>
  <c r="CX71" i="3"/>
  <c r="DH71" i="3" s="1"/>
  <c r="CY71" i="3"/>
  <c r="CZ71" i="3"/>
  <c r="DA71" i="3"/>
  <c r="DB71" i="3"/>
  <c r="DC71" i="3"/>
  <c r="DI71" i="3"/>
  <c r="A72" i="3"/>
  <c r="Y72" i="3"/>
  <c r="CX72" i="3" s="1"/>
  <c r="CY72" i="3"/>
  <c r="CZ72" i="3"/>
  <c r="DA72" i="3"/>
  <c r="DB72" i="3"/>
  <c r="DC72" i="3"/>
  <c r="A73" i="3"/>
  <c r="Y73" i="3"/>
  <c r="CX73" i="3" s="1"/>
  <c r="DF73" i="3" s="1"/>
  <c r="DJ73" i="3" s="1"/>
  <c r="CY73" i="3"/>
  <c r="CZ73" i="3"/>
  <c r="DB73" i="3" s="1"/>
  <c r="DA73" i="3"/>
  <c r="DC73" i="3"/>
  <c r="A74" i="3"/>
  <c r="Y74" i="3"/>
  <c r="CX74" i="3" s="1"/>
  <c r="DF74" i="3" s="1"/>
  <c r="DJ74" i="3" s="1"/>
  <c r="CY74" i="3"/>
  <c r="CZ74" i="3"/>
  <c r="DB74" i="3" s="1"/>
  <c r="DA74" i="3"/>
  <c r="DC74" i="3"/>
  <c r="A75" i="3"/>
  <c r="Y75" i="3"/>
  <c r="CX75" i="3"/>
  <c r="CY75" i="3"/>
  <c r="CZ75" i="3"/>
  <c r="DA75" i="3"/>
  <c r="DB75" i="3"/>
  <c r="DC75" i="3"/>
  <c r="DH75" i="3"/>
  <c r="DI75" i="3"/>
  <c r="A76" i="3"/>
  <c r="Y76" i="3"/>
  <c r="CX76" i="3" s="1"/>
  <c r="CY76" i="3"/>
  <c r="CZ76" i="3"/>
  <c r="DA76" i="3"/>
  <c r="DB76" i="3"/>
  <c r="DC76" i="3"/>
  <c r="A77" i="3"/>
  <c r="Y77" i="3"/>
  <c r="CX77" i="3" s="1"/>
  <c r="DF77" i="3" s="1"/>
  <c r="DJ77" i="3" s="1"/>
  <c r="CY77" i="3"/>
  <c r="CZ77" i="3"/>
  <c r="DB77" i="3" s="1"/>
  <c r="DA77" i="3"/>
  <c r="DC77" i="3"/>
  <c r="DG77" i="3"/>
  <c r="A78" i="3"/>
  <c r="Y78" i="3"/>
  <c r="CX78" i="3"/>
  <c r="DG78" i="3" s="1"/>
  <c r="CY78" i="3"/>
  <c r="CZ78" i="3"/>
  <c r="DB78" i="3" s="1"/>
  <c r="DA78" i="3"/>
  <c r="DC78" i="3"/>
  <c r="DF78" i="3"/>
  <c r="DH78" i="3"/>
  <c r="DI78" i="3"/>
  <c r="DJ78" i="3"/>
  <c r="A79" i="3"/>
  <c r="Y79" i="3"/>
  <c r="CX79" i="3" s="1"/>
  <c r="CU79" i="3"/>
  <c r="CV79" i="3"/>
  <c r="CY79" i="3"/>
  <c r="CZ79" i="3"/>
  <c r="DB79" i="3" s="1"/>
  <c r="DA79" i="3"/>
  <c r="DC79" i="3"/>
  <c r="DF79" i="3"/>
  <c r="DG79" i="3"/>
  <c r="A80" i="3"/>
  <c r="Y80" i="3"/>
  <c r="CX80" i="3"/>
  <c r="DG80" i="3" s="1"/>
  <c r="CY80" i="3"/>
  <c r="CZ80" i="3"/>
  <c r="DB80" i="3" s="1"/>
  <c r="DA80" i="3"/>
  <c r="DC80" i="3"/>
  <c r="DF80" i="3"/>
  <c r="DH80" i="3"/>
  <c r="DI80" i="3"/>
  <c r="DJ80" i="3" s="1"/>
  <c r="A81" i="3"/>
  <c r="Y81" i="3"/>
  <c r="CW81" i="3"/>
  <c r="CX81" i="3"/>
  <c r="CY81" i="3"/>
  <c r="CZ81" i="3"/>
  <c r="DA81" i="3"/>
  <c r="DB81" i="3"/>
  <c r="DC81" i="3"/>
  <c r="DG81" i="3"/>
  <c r="DJ81" i="3" s="1"/>
  <c r="DH81" i="3"/>
  <c r="A82" i="3"/>
  <c r="Y82" i="3"/>
  <c r="CY82" i="3"/>
  <c r="CZ82" i="3"/>
  <c r="DB82" i="3" s="1"/>
  <c r="DA82" i="3"/>
  <c r="DC82" i="3"/>
  <c r="A83" i="3"/>
  <c r="Y83" i="3"/>
  <c r="CW83" i="3"/>
  <c r="CX83" i="3"/>
  <c r="CY83" i="3"/>
  <c r="CZ83" i="3"/>
  <c r="DA83" i="3"/>
  <c r="DB83" i="3"/>
  <c r="DC83" i="3"/>
  <c r="DG83" i="3"/>
  <c r="DJ83" i="3" s="1"/>
  <c r="DH83" i="3"/>
  <c r="A84" i="3"/>
  <c r="Y84" i="3"/>
  <c r="CY84" i="3"/>
  <c r="CZ84" i="3"/>
  <c r="DB84" i="3" s="1"/>
  <c r="DA84" i="3"/>
  <c r="DC84" i="3"/>
  <c r="A85" i="3"/>
  <c r="Y85" i="3"/>
  <c r="CX85" i="3"/>
  <c r="DH85" i="3" s="1"/>
  <c r="CY85" i="3"/>
  <c r="CZ85" i="3"/>
  <c r="DA85" i="3"/>
  <c r="DB85" i="3"/>
  <c r="DC85" i="3"/>
  <c r="DI85" i="3"/>
  <c r="A86" i="3"/>
  <c r="Y86" i="3"/>
  <c r="CX86" i="3" s="1"/>
  <c r="CY86" i="3"/>
  <c r="CZ86" i="3"/>
  <c r="DA86" i="3"/>
  <c r="DB86" i="3"/>
  <c r="DC86" i="3"/>
  <c r="A87" i="3"/>
  <c r="Y87" i="3"/>
  <c r="CX87" i="3" s="1"/>
  <c r="DF87" i="3" s="1"/>
  <c r="DJ87" i="3" s="1"/>
  <c r="CY87" i="3"/>
  <c r="CZ87" i="3"/>
  <c r="DB87" i="3" s="1"/>
  <c r="DA87" i="3"/>
  <c r="DC87" i="3"/>
  <c r="A88" i="3"/>
  <c r="Y88" i="3"/>
  <c r="CX88" i="3" s="1"/>
  <c r="CY88" i="3"/>
  <c r="CZ88" i="3"/>
  <c r="DB88" i="3" s="1"/>
  <c r="DA88" i="3"/>
  <c r="DC88" i="3"/>
  <c r="A89" i="3"/>
  <c r="Y89" i="3"/>
  <c r="CX89" i="3" s="1"/>
  <c r="CY89" i="3"/>
  <c r="CZ89" i="3"/>
  <c r="DB89" i="3" s="1"/>
  <c r="DA89" i="3"/>
  <c r="DC89" i="3"/>
  <c r="A90" i="3"/>
  <c r="Y90" i="3"/>
  <c r="CX90" i="3"/>
  <c r="DI90" i="3" s="1"/>
  <c r="CY90" i="3"/>
  <c r="CZ90" i="3"/>
  <c r="DA90" i="3"/>
  <c r="DB90" i="3"/>
  <c r="DC90" i="3"/>
  <c r="DH90" i="3"/>
  <c r="A91" i="3"/>
  <c r="Y91" i="3"/>
  <c r="CV91" i="3" s="1"/>
  <c r="CU91" i="3"/>
  <c r="CY91" i="3"/>
  <c r="CZ91" i="3"/>
  <c r="DB91" i="3" s="1"/>
  <c r="DA91" i="3"/>
  <c r="DC91" i="3"/>
  <c r="A92" i="3"/>
  <c r="Y92" i="3"/>
  <c r="CX92" i="3"/>
  <c r="DI92" i="3" s="1"/>
  <c r="DJ92" i="3" s="1"/>
  <c r="CY92" i="3"/>
  <c r="CZ92" i="3"/>
  <c r="DA92" i="3"/>
  <c r="DB92" i="3"/>
  <c r="DC92" i="3"/>
  <c r="DH92" i="3"/>
  <c r="A93" i="3"/>
  <c r="Y93" i="3"/>
  <c r="CW93" i="3" s="1"/>
  <c r="CY93" i="3"/>
  <c r="CZ93" i="3"/>
  <c r="DB93" i="3" s="1"/>
  <c r="DA93" i="3"/>
  <c r="DC93" i="3"/>
  <c r="A94" i="3"/>
  <c r="Y94" i="3"/>
  <c r="CW94" i="3" s="1"/>
  <c r="CX94" i="3"/>
  <c r="DI94" i="3" s="1"/>
  <c r="CY94" i="3"/>
  <c r="CZ94" i="3"/>
  <c r="DA94" i="3"/>
  <c r="DB94" i="3"/>
  <c r="DC94" i="3"/>
  <c r="DH94" i="3"/>
  <c r="A95" i="3"/>
  <c r="Y95" i="3"/>
  <c r="CW95" i="3" s="1"/>
  <c r="CY95" i="3"/>
  <c r="CZ95" i="3"/>
  <c r="DB95" i="3" s="1"/>
  <c r="DA95" i="3"/>
  <c r="DC95" i="3"/>
  <c r="A96" i="3"/>
  <c r="Y96" i="3"/>
  <c r="CW96" i="3" s="1"/>
  <c r="CX96" i="3"/>
  <c r="DI96" i="3" s="1"/>
  <c r="CY96" i="3"/>
  <c r="CZ96" i="3"/>
  <c r="DA96" i="3"/>
  <c r="DB96" i="3"/>
  <c r="DC96" i="3"/>
  <c r="DH96" i="3"/>
  <c r="A97" i="3"/>
  <c r="Y97" i="3"/>
  <c r="CX97" i="3" s="1"/>
  <c r="CY97" i="3"/>
  <c r="CZ97" i="3"/>
  <c r="DA97" i="3"/>
  <c r="DB97" i="3"/>
  <c r="DC97" i="3"/>
  <c r="A98" i="3"/>
  <c r="Y98" i="3"/>
  <c r="CX98" i="3" s="1"/>
  <c r="CY98" i="3"/>
  <c r="CZ98" i="3"/>
  <c r="DB98" i="3" s="1"/>
  <c r="DA98" i="3"/>
  <c r="DC98" i="3"/>
  <c r="A99" i="3"/>
  <c r="Y99" i="3"/>
  <c r="CX99" i="3" s="1"/>
  <c r="CY99" i="3"/>
  <c r="CZ99" i="3"/>
  <c r="DB99" i="3" s="1"/>
  <c r="DA99" i="3"/>
  <c r="DC99" i="3"/>
  <c r="A100" i="3"/>
  <c r="Y100" i="3"/>
  <c r="CX100" i="3"/>
  <c r="DI100" i="3" s="1"/>
  <c r="CY100" i="3"/>
  <c r="CZ100" i="3"/>
  <c r="DA100" i="3"/>
  <c r="DB100" i="3"/>
  <c r="DC100" i="3"/>
  <c r="DH100" i="3"/>
  <c r="A101" i="3"/>
  <c r="Y101" i="3"/>
  <c r="CX101" i="3" s="1"/>
  <c r="CY101" i="3"/>
  <c r="CZ101" i="3"/>
  <c r="DA101" i="3"/>
  <c r="DB101" i="3"/>
  <c r="DC101" i="3"/>
  <c r="A102" i="3"/>
  <c r="Y102" i="3"/>
  <c r="CX102" i="3" s="1"/>
  <c r="CY102" i="3"/>
  <c r="CZ102" i="3"/>
  <c r="DB102" i="3" s="1"/>
  <c r="DA102" i="3"/>
  <c r="DC102" i="3"/>
  <c r="A103" i="3"/>
  <c r="Y103" i="3"/>
  <c r="CU103" i="3"/>
  <c r="CV103" i="3"/>
  <c r="CX103" i="3"/>
  <c r="DI103" i="3" s="1"/>
  <c r="DJ103" i="3" s="1"/>
  <c r="CY103" i="3"/>
  <c r="CZ103" i="3"/>
  <c r="DA103" i="3"/>
  <c r="DB103" i="3"/>
  <c r="DC103" i="3"/>
  <c r="DG103" i="3"/>
  <c r="DH103" i="3"/>
  <c r="A104" i="3"/>
  <c r="Y104" i="3"/>
  <c r="CX104" i="3" s="1"/>
  <c r="CY104" i="3"/>
  <c r="CZ104" i="3"/>
  <c r="DB104" i="3" s="1"/>
  <c r="DA104" i="3"/>
  <c r="DC104" i="3"/>
  <c r="A105" i="3"/>
  <c r="Y105" i="3"/>
  <c r="CW105" i="3" s="1"/>
  <c r="CX105" i="3"/>
  <c r="DI105" i="3" s="1"/>
  <c r="CY105" i="3"/>
  <c r="CZ105" i="3"/>
  <c r="DA105" i="3"/>
  <c r="DB105" i="3"/>
  <c r="DC105" i="3"/>
  <c r="DH105" i="3"/>
  <c r="A106" i="3"/>
  <c r="Y106" i="3"/>
  <c r="CW106" i="3" s="1"/>
  <c r="CY106" i="3"/>
  <c r="CZ106" i="3"/>
  <c r="DB106" i="3" s="1"/>
  <c r="DA106" i="3"/>
  <c r="DC106" i="3"/>
  <c r="A107" i="3"/>
  <c r="Y107" i="3"/>
  <c r="CW107" i="3" s="1"/>
  <c r="CX107" i="3"/>
  <c r="DI107" i="3" s="1"/>
  <c r="CY107" i="3"/>
  <c r="CZ107" i="3"/>
  <c r="DA107" i="3"/>
  <c r="DB107" i="3"/>
  <c r="DC107" i="3"/>
  <c r="DH107" i="3"/>
  <c r="A108" i="3"/>
  <c r="Y108" i="3"/>
  <c r="CW108" i="3" s="1"/>
  <c r="CY108" i="3"/>
  <c r="CZ108" i="3"/>
  <c r="DB108" i="3" s="1"/>
  <c r="DA108" i="3"/>
  <c r="DC108" i="3"/>
  <c r="A109" i="3"/>
  <c r="Y109" i="3"/>
  <c r="CX109" i="3" s="1"/>
  <c r="CY109" i="3"/>
  <c r="CZ109" i="3"/>
  <c r="DB109" i="3" s="1"/>
  <c r="DA109" i="3"/>
  <c r="DC109" i="3"/>
  <c r="A110" i="3"/>
  <c r="Y110" i="3"/>
  <c r="CX110" i="3"/>
  <c r="DI110" i="3" s="1"/>
  <c r="CY110" i="3"/>
  <c r="CZ110" i="3"/>
  <c r="DA110" i="3"/>
  <c r="DB110" i="3"/>
  <c r="DC110" i="3"/>
  <c r="DH110" i="3"/>
  <c r="A111" i="3"/>
  <c r="Y111" i="3"/>
  <c r="CX111" i="3" s="1"/>
  <c r="DG111" i="3" s="1"/>
  <c r="CY111" i="3"/>
  <c r="CZ111" i="3"/>
  <c r="DA111" i="3"/>
  <c r="DB111" i="3"/>
  <c r="DC111" i="3"/>
  <c r="A112" i="3"/>
  <c r="Y112" i="3"/>
  <c r="CX112" i="3" s="1"/>
  <c r="CY112" i="3"/>
  <c r="CZ112" i="3"/>
  <c r="DB112" i="3" s="1"/>
  <c r="DA112" i="3"/>
  <c r="DC112" i="3"/>
  <c r="DF112" i="3"/>
  <c r="DJ112" i="3" s="1"/>
  <c r="A113" i="3"/>
  <c r="Y113" i="3"/>
  <c r="CX113" i="3" s="1"/>
  <c r="CY113" i="3"/>
  <c r="CZ113" i="3"/>
  <c r="DB113" i="3" s="1"/>
  <c r="DA113" i="3"/>
  <c r="DC113" i="3"/>
  <c r="DI113" i="3"/>
  <c r="A114" i="3"/>
  <c r="Y114" i="3"/>
  <c r="CX114" i="3"/>
  <c r="DH114" i="3" s="1"/>
  <c r="CY114" i="3"/>
  <c r="CZ114" i="3"/>
  <c r="DA114" i="3"/>
  <c r="DB114" i="3"/>
  <c r="DC114" i="3"/>
  <c r="A115" i="3"/>
  <c r="Y115" i="3"/>
  <c r="CU115" i="3"/>
  <c r="CY115" i="3"/>
  <c r="CZ115" i="3"/>
  <c r="DB115" i="3" s="1"/>
  <c r="DA115" i="3"/>
  <c r="DC115" i="3"/>
  <c r="A116" i="3"/>
  <c r="Y116" i="3"/>
  <c r="CX116" i="3"/>
  <c r="CY116" i="3"/>
  <c r="CZ116" i="3"/>
  <c r="DA116" i="3"/>
  <c r="DB116" i="3"/>
  <c r="DC116" i="3"/>
  <c r="A117" i="3"/>
  <c r="Y117" i="3"/>
  <c r="CY117" i="3"/>
  <c r="CZ117" i="3"/>
  <c r="DB117" i="3" s="1"/>
  <c r="DA117" i="3"/>
  <c r="DC117" i="3"/>
  <c r="A118" i="3"/>
  <c r="Y118" i="3"/>
  <c r="CW118" i="3"/>
  <c r="CX118" i="3"/>
  <c r="CY118" i="3"/>
  <c r="CZ118" i="3"/>
  <c r="DA118" i="3"/>
  <c r="DB118" i="3"/>
  <c r="DC118" i="3"/>
  <c r="DH118" i="3"/>
  <c r="A119" i="3"/>
  <c r="Y119" i="3"/>
  <c r="CX119" i="3" s="1"/>
  <c r="CY119" i="3"/>
  <c r="CZ119" i="3"/>
  <c r="DA119" i="3"/>
  <c r="DB119" i="3"/>
  <c r="DC119" i="3"/>
  <c r="DG119" i="3"/>
  <c r="A120" i="3"/>
  <c r="Y120" i="3"/>
  <c r="CX120" i="3" s="1"/>
  <c r="CY120" i="3"/>
  <c r="CZ120" i="3"/>
  <c r="DB120" i="3" s="1"/>
  <c r="DA120" i="3"/>
  <c r="DC120" i="3"/>
  <c r="DF120" i="3"/>
  <c r="DJ120" i="3"/>
  <c r="A121" i="3"/>
  <c r="Y121" i="3"/>
  <c r="CX121" i="3"/>
  <c r="DG121" i="3" s="1"/>
  <c r="CY121" i="3"/>
  <c r="CZ121" i="3"/>
  <c r="DB121" i="3" s="1"/>
  <c r="DA121" i="3"/>
  <c r="DC121" i="3"/>
  <c r="DF121" i="3"/>
  <c r="DH121" i="3"/>
  <c r="DI121" i="3"/>
  <c r="DJ121" i="3"/>
  <c r="A122" i="3"/>
  <c r="Y122" i="3"/>
  <c r="CX122" i="3" s="1"/>
  <c r="CU122" i="3"/>
  <c r="CV122" i="3"/>
  <c r="CY122" i="3"/>
  <c r="CZ122" i="3"/>
  <c r="DB122" i="3" s="1"/>
  <c r="DA122" i="3"/>
  <c r="DC122" i="3"/>
  <c r="DF122" i="3"/>
  <c r="A123" i="3"/>
  <c r="Y123" i="3"/>
  <c r="CX123" i="3"/>
  <c r="DG123" i="3" s="1"/>
  <c r="CY123" i="3"/>
  <c r="CZ123" i="3"/>
  <c r="DB123" i="3" s="1"/>
  <c r="DA123" i="3"/>
  <c r="DC123" i="3"/>
  <c r="DF123" i="3"/>
  <c r="DH123" i="3"/>
  <c r="DI123" i="3"/>
  <c r="DJ123" i="3" s="1"/>
  <c r="A124" i="3"/>
  <c r="Y124" i="3"/>
  <c r="CW124" i="3"/>
  <c r="CX124" i="3"/>
  <c r="DI124" i="3" s="1"/>
  <c r="CY124" i="3"/>
  <c r="CZ124" i="3"/>
  <c r="DA124" i="3"/>
  <c r="DB124" i="3"/>
  <c r="DC124" i="3"/>
  <c r="DG124" i="3"/>
  <c r="DJ124" i="3" s="1"/>
  <c r="DH124" i="3"/>
  <c r="A125" i="3"/>
  <c r="Y125" i="3"/>
  <c r="CW125" i="3" s="1"/>
  <c r="CY125" i="3"/>
  <c r="CZ125" i="3"/>
  <c r="DB125" i="3" s="1"/>
  <c r="DA125" i="3"/>
  <c r="DC125" i="3"/>
  <c r="A126" i="3"/>
  <c r="Y126" i="3"/>
  <c r="CW126" i="3"/>
  <c r="CX126" i="3"/>
  <c r="DI126" i="3" s="1"/>
  <c r="CY126" i="3"/>
  <c r="CZ126" i="3"/>
  <c r="DA126" i="3"/>
  <c r="DB126" i="3"/>
  <c r="DC126" i="3"/>
  <c r="DG126" i="3"/>
  <c r="DJ126" i="3" s="1"/>
  <c r="DH126" i="3"/>
  <c r="A127" i="3"/>
  <c r="Y127" i="3"/>
  <c r="CW127" i="3" s="1"/>
  <c r="CY127" i="3"/>
  <c r="CZ127" i="3"/>
  <c r="DB127" i="3" s="1"/>
  <c r="DA127" i="3"/>
  <c r="DC127" i="3"/>
  <c r="A128" i="3"/>
  <c r="Y128" i="3"/>
  <c r="CX128" i="3"/>
  <c r="CY128" i="3"/>
  <c r="CZ128" i="3"/>
  <c r="DA128" i="3"/>
  <c r="DB128" i="3"/>
  <c r="DC128" i="3"/>
  <c r="DH128" i="3"/>
  <c r="A129" i="3"/>
  <c r="Y129" i="3"/>
  <c r="CX129" i="3" s="1"/>
  <c r="CY129" i="3"/>
  <c r="CZ129" i="3"/>
  <c r="DA129" i="3"/>
  <c r="DB129" i="3"/>
  <c r="DC129" i="3"/>
  <c r="DG129" i="3"/>
  <c r="A130" i="3"/>
  <c r="Y130" i="3"/>
  <c r="CX130" i="3" s="1"/>
  <c r="CY130" i="3"/>
  <c r="CZ130" i="3"/>
  <c r="DB130" i="3" s="1"/>
  <c r="DA130" i="3"/>
  <c r="DC130" i="3"/>
  <c r="DF130" i="3"/>
  <c r="DJ130" i="3" s="1"/>
  <c r="DG130" i="3"/>
  <c r="A131" i="3"/>
  <c r="Y131" i="3"/>
  <c r="CX131" i="3"/>
  <c r="DG131" i="3" s="1"/>
  <c r="CY131" i="3"/>
  <c r="CZ131" i="3"/>
  <c r="DB131" i="3" s="1"/>
  <c r="DA131" i="3"/>
  <c r="DC131" i="3"/>
  <c r="DF131" i="3"/>
  <c r="DH131" i="3"/>
  <c r="DI131" i="3"/>
  <c r="DJ131" i="3"/>
  <c r="A132" i="3"/>
  <c r="Y132" i="3"/>
  <c r="CX132" i="3"/>
  <c r="DH132" i="3" s="1"/>
  <c r="CY132" i="3"/>
  <c r="CZ132" i="3"/>
  <c r="DA132" i="3"/>
  <c r="DB132" i="3"/>
  <c r="DC132" i="3"/>
  <c r="A133" i="3"/>
  <c r="Y133" i="3"/>
  <c r="CX133" i="3" s="1"/>
  <c r="CY133" i="3"/>
  <c r="CZ133" i="3"/>
  <c r="DA133" i="3"/>
  <c r="DB133" i="3"/>
  <c r="DC133" i="3"/>
  <c r="DH133" i="3"/>
  <c r="A134" i="3"/>
  <c r="Y134" i="3"/>
  <c r="CV134" i="3" s="1"/>
  <c r="CU134" i="3"/>
  <c r="CX134" i="3"/>
  <c r="CY134" i="3"/>
  <c r="CZ134" i="3"/>
  <c r="DA134" i="3"/>
  <c r="DB134" i="3"/>
  <c r="DC134" i="3"/>
  <c r="A135" i="3"/>
  <c r="Y135" i="3"/>
  <c r="CX135" i="3"/>
  <c r="CY135" i="3"/>
  <c r="CZ135" i="3"/>
  <c r="DA135" i="3"/>
  <c r="DB135" i="3"/>
  <c r="DC135" i="3"/>
  <c r="DG135" i="3"/>
  <c r="A136" i="3"/>
  <c r="Y136" i="3"/>
  <c r="CY136" i="3"/>
  <c r="CZ136" i="3"/>
  <c r="DB136" i="3" s="1"/>
  <c r="DA136" i="3"/>
  <c r="DC136" i="3"/>
  <c r="A137" i="3"/>
  <c r="Y137" i="3"/>
  <c r="CW137" i="3"/>
  <c r="CX137" i="3"/>
  <c r="CY137" i="3"/>
  <c r="CZ137" i="3"/>
  <c r="DA137" i="3"/>
  <c r="DB137" i="3"/>
  <c r="DC137" i="3"/>
  <c r="DG137" i="3"/>
  <c r="DJ137" i="3" s="1"/>
  <c r="A138" i="3"/>
  <c r="Y138" i="3"/>
  <c r="CY138" i="3"/>
  <c r="CZ138" i="3"/>
  <c r="DB138" i="3" s="1"/>
  <c r="DA138" i="3"/>
  <c r="DC138" i="3"/>
  <c r="A139" i="3"/>
  <c r="Y139" i="3"/>
  <c r="CW139" i="3"/>
  <c r="CX139" i="3"/>
  <c r="CY139" i="3"/>
  <c r="CZ139" i="3"/>
  <c r="DA139" i="3"/>
  <c r="DB139" i="3"/>
  <c r="DC139" i="3"/>
  <c r="DG139" i="3"/>
  <c r="DJ139" i="3" s="1"/>
  <c r="A140" i="3"/>
  <c r="Y140" i="3"/>
  <c r="CY140" i="3"/>
  <c r="CZ140" i="3"/>
  <c r="DB140" i="3" s="1"/>
  <c r="DA140" i="3"/>
  <c r="DC140" i="3"/>
  <c r="A141" i="3"/>
  <c r="Y141" i="3"/>
  <c r="CX141" i="3"/>
  <c r="CY141" i="3"/>
  <c r="CZ141" i="3"/>
  <c r="DA141" i="3"/>
  <c r="DB141" i="3"/>
  <c r="DC141" i="3"/>
  <c r="DH141" i="3"/>
  <c r="DI141" i="3"/>
  <c r="A142" i="3"/>
  <c r="Y142" i="3"/>
  <c r="CX142" i="3"/>
  <c r="DG142" i="3" s="1"/>
  <c r="CY142" i="3"/>
  <c r="CZ142" i="3"/>
  <c r="DA142" i="3"/>
  <c r="DB142" i="3"/>
  <c r="DC142" i="3"/>
  <c r="A143" i="3"/>
  <c r="Y143" i="3"/>
  <c r="CX143" i="3" s="1"/>
  <c r="CY143" i="3"/>
  <c r="CZ143" i="3"/>
  <c r="DB143" i="3" s="1"/>
  <c r="DA143" i="3"/>
  <c r="DC143" i="3"/>
  <c r="A144" i="3"/>
  <c r="Y144" i="3"/>
  <c r="CX144" i="3" s="1"/>
  <c r="CY144" i="3"/>
  <c r="CZ144" i="3"/>
  <c r="DB144" i="3" s="1"/>
  <c r="DA144" i="3"/>
  <c r="DC144" i="3"/>
  <c r="DF144" i="3"/>
  <c r="DI144" i="3"/>
  <c r="DJ144" i="3"/>
  <c r="A145" i="3"/>
  <c r="Y145" i="3"/>
  <c r="CX145" i="3"/>
  <c r="DH145" i="3" s="1"/>
  <c r="CY145" i="3"/>
  <c r="CZ145" i="3"/>
  <c r="DA145" i="3"/>
  <c r="DB145" i="3"/>
  <c r="DC145" i="3"/>
  <c r="A146" i="3"/>
  <c r="Y146" i="3"/>
  <c r="CX146" i="3" s="1"/>
  <c r="CY146" i="3"/>
  <c r="CZ146" i="3"/>
  <c r="DA146" i="3"/>
  <c r="DB146" i="3"/>
  <c r="DC146" i="3"/>
  <c r="DH146" i="3"/>
  <c r="A147" i="3"/>
  <c r="Y147" i="3"/>
  <c r="CX147" i="3" s="1"/>
  <c r="CY147" i="3"/>
  <c r="CZ147" i="3"/>
  <c r="DB147" i="3" s="1"/>
  <c r="DA147" i="3"/>
  <c r="DC147" i="3"/>
  <c r="DF147" i="3"/>
  <c r="DJ147" i="3" s="1"/>
  <c r="DG147" i="3"/>
  <c r="A148" i="3"/>
  <c r="Y148" i="3"/>
  <c r="CX148" i="3"/>
  <c r="DG148" i="3" s="1"/>
  <c r="CY148" i="3"/>
  <c r="CZ148" i="3"/>
  <c r="DB148" i="3" s="1"/>
  <c r="DA148" i="3"/>
  <c r="DC148" i="3"/>
  <c r="DF148" i="3"/>
  <c r="DH148" i="3"/>
  <c r="DI148" i="3"/>
  <c r="DJ148" i="3"/>
  <c r="A149" i="3"/>
  <c r="Y149" i="3"/>
  <c r="CX149" i="3" s="1"/>
  <c r="CU149" i="3"/>
  <c r="CV149" i="3"/>
  <c r="CY149" i="3"/>
  <c r="CZ149" i="3"/>
  <c r="DB149" i="3" s="1"/>
  <c r="DA149" i="3"/>
  <c r="DC149" i="3"/>
  <c r="DG149" i="3"/>
  <c r="A150" i="3"/>
  <c r="Y150" i="3"/>
  <c r="CX150" i="3"/>
  <c r="DG150" i="3" s="1"/>
  <c r="CY150" i="3"/>
  <c r="CZ150" i="3"/>
  <c r="DB150" i="3" s="1"/>
  <c r="DA150" i="3"/>
  <c r="DC150" i="3"/>
  <c r="DF150" i="3"/>
  <c r="DH150" i="3"/>
  <c r="DI150" i="3"/>
  <c r="DJ150" i="3"/>
  <c r="A151" i="3"/>
  <c r="Y151" i="3"/>
  <c r="CW151" i="3"/>
  <c r="CX151" i="3"/>
  <c r="CY151" i="3"/>
  <c r="CZ151" i="3"/>
  <c r="DA151" i="3"/>
  <c r="DB151" i="3"/>
  <c r="DC151" i="3"/>
  <c r="DG151" i="3"/>
  <c r="DJ151" i="3" s="1"/>
  <c r="A152" i="3"/>
  <c r="Y152" i="3"/>
  <c r="CX152" i="3" s="1"/>
  <c r="DG152" i="3" s="1"/>
  <c r="CY152" i="3"/>
  <c r="CZ152" i="3"/>
  <c r="DB152" i="3" s="1"/>
  <c r="DA152" i="3"/>
  <c r="DC152" i="3"/>
  <c r="DF152" i="3"/>
  <c r="DJ152" i="3" s="1"/>
  <c r="A153" i="3"/>
  <c r="Y153" i="3"/>
  <c r="CX153" i="3"/>
  <c r="DG153" i="3" s="1"/>
  <c r="CY153" i="3"/>
  <c r="CZ153" i="3"/>
  <c r="DB153" i="3" s="1"/>
  <c r="DA153" i="3"/>
  <c r="DC153" i="3"/>
  <c r="DF153" i="3"/>
  <c r="DJ153" i="3" s="1"/>
  <c r="DH153" i="3"/>
  <c r="DI153" i="3"/>
  <c r="A154" i="3"/>
  <c r="Y154" i="3"/>
  <c r="CX154" i="3"/>
  <c r="CY154" i="3"/>
  <c r="CZ154" i="3"/>
  <c r="DA154" i="3"/>
  <c r="DB154" i="3"/>
  <c r="DC154" i="3"/>
  <c r="A155" i="3"/>
  <c r="Y155" i="3"/>
  <c r="CX155" i="3"/>
  <c r="CY155" i="3"/>
  <c r="CZ155" i="3"/>
  <c r="DA155" i="3"/>
  <c r="DB155" i="3"/>
  <c r="DC155" i="3"/>
  <c r="DG155" i="3"/>
  <c r="A156" i="3"/>
  <c r="Y156" i="3"/>
  <c r="CV156" i="3" s="1"/>
  <c r="CU156" i="3"/>
  <c r="CY156" i="3"/>
  <c r="CZ156" i="3"/>
  <c r="DA156" i="3"/>
  <c r="DB156" i="3"/>
  <c r="DC156" i="3"/>
  <c r="A157" i="3"/>
  <c r="Y157" i="3"/>
  <c r="CX157" i="3"/>
  <c r="DG157" i="3" s="1"/>
  <c r="CY157" i="3"/>
  <c r="CZ157" i="3"/>
  <c r="DA157" i="3"/>
  <c r="DB157" i="3"/>
  <c r="DC157" i="3"/>
  <c r="A158" i="3"/>
  <c r="Y158" i="3"/>
  <c r="CY158" i="3"/>
  <c r="CZ158" i="3"/>
  <c r="DB158" i="3" s="1"/>
  <c r="DA158" i="3"/>
  <c r="DC158" i="3"/>
  <c r="A159" i="3"/>
  <c r="Y159" i="3"/>
  <c r="CX159" i="3"/>
  <c r="CY159" i="3"/>
  <c r="CZ159" i="3"/>
  <c r="DA159" i="3"/>
  <c r="DB159" i="3"/>
  <c r="DC159" i="3"/>
  <c r="DH159" i="3"/>
  <c r="A160" i="3"/>
  <c r="Y160" i="3"/>
  <c r="CX160" i="3"/>
  <c r="CY160" i="3"/>
  <c r="CZ160" i="3"/>
  <c r="DA160" i="3"/>
  <c r="DB160" i="3"/>
  <c r="DC160" i="3"/>
  <c r="A161" i="3"/>
  <c r="Y161" i="3"/>
  <c r="CX161" i="3" s="1"/>
  <c r="CY161" i="3"/>
  <c r="CZ161" i="3"/>
  <c r="DB161" i="3" s="1"/>
  <c r="DA161" i="3"/>
  <c r="DC161" i="3"/>
  <c r="DF161" i="3"/>
  <c r="DG161" i="3"/>
  <c r="DJ161" i="3"/>
  <c r="A162" i="3"/>
  <c r="Y162" i="3"/>
  <c r="CX162" i="3" s="1"/>
  <c r="CY162" i="3"/>
  <c r="CZ162" i="3"/>
  <c r="DB162" i="3" s="1"/>
  <c r="DA162" i="3"/>
  <c r="DC162" i="3"/>
  <c r="DF162" i="3"/>
  <c r="DJ162" i="3" s="1"/>
  <c r="DI162" i="3"/>
  <c r="A163" i="3"/>
  <c r="Y163" i="3"/>
  <c r="CX163" i="3" s="1"/>
  <c r="DF163" i="3" s="1"/>
  <c r="CU163" i="3"/>
  <c r="CV163" i="3"/>
  <c r="CY163" i="3"/>
  <c r="CZ163" i="3"/>
  <c r="DB163" i="3" s="1"/>
  <c r="DA163" i="3"/>
  <c r="DC163" i="3"/>
  <c r="DG163" i="3"/>
  <c r="A164" i="3"/>
  <c r="Y164" i="3"/>
  <c r="CX164" i="3"/>
  <c r="DG164" i="3" s="1"/>
  <c r="CY164" i="3"/>
  <c r="CZ164" i="3"/>
  <c r="DB164" i="3" s="1"/>
  <c r="DA164" i="3"/>
  <c r="DC164" i="3"/>
  <c r="DF164" i="3"/>
  <c r="DH164" i="3"/>
  <c r="DI164" i="3"/>
  <c r="DJ164" i="3"/>
  <c r="A165" i="3"/>
  <c r="Y165" i="3"/>
  <c r="CW165" i="3"/>
  <c r="CX165" i="3"/>
  <c r="DG165" i="3" s="1"/>
  <c r="DJ165" i="3" s="1"/>
  <c r="CY165" i="3"/>
  <c r="CZ165" i="3"/>
  <c r="DA165" i="3"/>
  <c r="DB165" i="3"/>
  <c r="DC165" i="3"/>
  <c r="A166" i="3"/>
  <c r="Y166" i="3"/>
  <c r="CY166" i="3"/>
  <c r="CZ166" i="3"/>
  <c r="DB166" i="3" s="1"/>
  <c r="DA166" i="3"/>
  <c r="DC166" i="3"/>
  <c r="A167" i="3"/>
  <c r="Y167" i="3"/>
  <c r="CW167" i="3"/>
  <c r="CX167" i="3"/>
  <c r="DG167" i="3" s="1"/>
  <c r="DJ167" i="3" s="1"/>
  <c r="CY167" i="3"/>
  <c r="CZ167" i="3"/>
  <c r="DA167" i="3"/>
  <c r="DB167" i="3"/>
  <c r="DC167" i="3"/>
  <c r="A168" i="3"/>
  <c r="Y168" i="3"/>
  <c r="CX168" i="3" s="1"/>
  <c r="CY168" i="3"/>
  <c r="CZ168" i="3"/>
  <c r="DB168" i="3" s="1"/>
  <c r="DA168" i="3"/>
  <c r="DC168" i="3"/>
  <c r="A169" i="3"/>
  <c r="Y169" i="3"/>
  <c r="CX169" i="3"/>
  <c r="DG169" i="3" s="1"/>
  <c r="CY169" i="3"/>
  <c r="CZ169" i="3"/>
  <c r="DB169" i="3" s="1"/>
  <c r="DA169" i="3"/>
  <c r="DC169" i="3"/>
  <c r="DF169" i="3"/>
  <c r="DJ169" i="3" s="1"/>
  <c r="DH169" i="3"/>
  <c r="DI169" i="3"/>
  <c r="A170" i="3"/>
  <c r="Y170" i="3"/>
  <c r="CX170" i="3"/>
  <c r="CY170" i="3"/>
  <c r="CZ170" i="3"/>
  <c r="DA170" i="3"/>
  <c r="DB170" i="3"/>
  <c r="DC170" i="3"/>
  <c r="DH170" i="3"/>
  <c r="DI170" i="3"/>
  <c r="A171" i="3"/>
  <c r="Y171" i="3"/>
  <c r="CX171" i="3"/>
  <c r="DG171" i="3" s="1"/>
  <c r="CY171" i="3"/>
  <c r="CZ171" i="3"/>
  <c r="DA171" i="3"/>
  <c r="DB171" i="3"/>
  <c r="DC171" i="3"/>
  <c r="A172" i="3"/>
  <c r="Y172" i="3"/>
  <c r="CU172" i="3"/>
  <c r="CY172" i="3"/>
  <c r="CZ172" i="3"/>
  <c r="DA172" i="3"/>
  <c r="DB172" i="3"/>
  <c r="DC172" i="3"/>
  <c r="A173" i="3"/>
  <c r="Y173" i="3"/>
  <c r="CX173" i="3"/>
  <c r="CY173" i="3"/>
  <c r="CZ173" i="3"/>
  <c r="DA173" i="3"/>
  <c r="DB173" i="3"/>
  <c r="DC173" i="3"/>
  <c r="A174" i="3"/>
  <c r="Y174" i="3"/>
  <c r="CY174" i="3"/>
  <c r="CZ174" i="3"/>
  <c r="DB174" i="3" s="1"/>
  <c r="DA174" i="3"/>
  <c r="DC174" i="3"/>
  <c r="A175" i="3"/>
  <c r="Y175" i="3"/>
  <c r="CW175" i="3"/>
  <c r="CX175" i="3"/>
  <c r="CY175" i="3"/>
  <c r="CZ175" i="3"/>
  <c r="DA175" i="3"/>
  <c r="DB175" i="3"/>
  <c r="DC175" i="3"/>
  <c r="A176" i="3"/>
  <c r="Y176" i="3"/>
  <c r="CX176" i="3"/>
  <c r="DG176" i="3" s="1"/>
  <c r="CY176" i="3"/>
  <c r="CZ176" i="3"/>
  <c r="DB176" i="3" s="1"/>
  <c r="DA176" i="3"/>
  <c r="DC176" i="3"/>
  <c r="DF176" i="3"/>
  <c r="DH176" i="3"/>
  <c r="DI176" i="3"/>
  <c r="DJ176" i="3"/>
  <c r="A177" i="3"/>
  <c r="Y177" i="3"/>
  <c r="CX177" i="3"/>
  <c r="DF177" i="3" s="1"/>
  <c r="DJ177" i="3" s="1"/>
  <c r="CY177" i="3"/>
  <c r="CZ177" i="3"/>
  <c r="DA177" i="3"/>
  <c r="DB177" i="3"/>
  <c r="DC177" i="3"/>
  <c r="DH177" i="3"/>
  <c r="DI177" i="3"/>
  <c r="A178" i="3"/>
  <c r="Y178" i="3"/>
  <c r="CX178" i="3"/>
  <c r="CY178" i="3"/>
  <c r="CZ178" i="3"/>
  <c r="DA178" i="3"/>
  <c r="DB178" i="3"/>
  <c r="DC178" i="3"/>
  <c r="A179" i="3"/>
  <c r="Y179" i="3"/>
  <c r="CX179" i="3" s="1"/>
  <c r="CY179" i="3"/>
  <c r="CZ179" i="3"/>
  <c r="DB179" i="3" s="1"/>
  <c r="DA179" i="3"/>
  <c r="DC179" i="3"/>
  <c r="DG179" i="3"/>
  <c r="A180" i="3"/>
  <c r="Y180" i="3"/>
  <c r="CX180" i="3"/>
  <c r="DG180" i="3" s="1"/>
  <c r="CY180" i="3"/>
  <c r="CZ180" i="3"/>
  <c r="DB180" i="3" s="1"/>
  <c r="DA180" i="3"/>
  <c r="DC180" i="3"/>
  <c r="DF180" i="3"/>
  <c r="DJ180" i="3" s="1"/>
  <c r="DH180" i="3"/>
  <c r="DI180" i="3"/>
  <c r="A181" i="3"/>
  <c r="Y181" i="3"/>
  <c r="CX181" i="3"/>
  <c r="DF181" i="3" s="1"/>
  <c r="DJ181" i="3" s="1"/>
  <c r="CY181" i="3"/>
  <c r="CZ181" i="3"/>
  <c r="DA181" i="3"/>
  <c r="DB181" i="3"/>
  <c r="DC181" i="3"/>
  <c r="DH181" i="3"/>
  <c r="DI181" i="3"/>
  <c r="A182" i="3"/>
  <c r="Y182" i="3"/>
  <c r="CV182" i="3" s="1"/>
  <c r="CU182" i="3"/>
  <c r="CY182" i="3"/>
  <c r="CZ182" i="3"/>
  <c r="DB182" i="3" s="1"/>
  <c r="DA182" i="3"/>
  <c r="DC182" i="3"/>
  <c r="A183" i="3"/>
  <c r="Y183" i="3"/>
  <c r="CX183" i="3"/>
  <c r="DF183" i="3" s="1"/>
  <c r="CY183" i="3"/>
  <c r="CZ183" i="3"/>
  <c r="DA183" i="3"/>
  <c r="DB183" i="3"/>
  <c r="DC183" i="3"/>
  <c r="DH183" i="3"/>
  <c r="DI183" i="3"/>
  <c r="DJ183" i="3" s="1"/>
  <c r="A184" i="3"/>
  <c r="Y184" i="3"/>
  <c r="CX184" i="3" s="1"/>
  <c r="CW184" i="3"/>
  <c r="CY184" i="3"/>
  <c r="CZ184" i="3"/>
  <c r="DB184" i="3" s="1"/>
  <c r="DA184" i="3"/>
  <c r="DC184" i="3"/>
  <c r="DG184" i="3"/>
  <c r="DJ184" i="3" s="1"/>
  <c r="A185" i="3"/>
  <c r="Y185" i="3"/>
  <c r="CW185" i="3"/>
  <c r="CX185" i="3"/>
  <c r="DF185" i="3" s="1"/>
  <c r="CY185" i="3"/>
  <c r="CZ185" i="3"/>
  <c r="DA185" i="3"/>
  <c r="DB185" i="3"/>
  <c r="DC185" i="3"/>
  <c r="DH185" i="3"/>
  <c r="DI185" i="3"/>
  <c r="A186" i="3"/>
  <c r="Y186" i="3"/>
  <c r="CX186" i="3" s="1"/>
  <c r="CW186" i="3"/>
  <c r="CY186" i="3"/>
  <c r="CZ186" i="3"/>
  <c r="DB186" i="3" s="1"/>
  <c r="DA186" i="3"/>
  <c r="DC186" i="3"/>
  <c r="DG186" i="3"/>
  <c r="DJ186" i="3" s="1"/>
  <c r="A187" i="3"/>
  <c r="Y187" i="3"/>
  <c r="CW187" i="3"/>
  <c r="CX187" i="3"/>
  <c r="DF187" i="3" s="1"/>
  <c r="CY187" i="3"/>
  <c r="CZ187" i="3"/>
  <c r="DA187" i="3"/>
  <c r="DB187" i="3"/>
  <c r="DC187" i="3"/>
  <c r="DH187" i="3"/>
  <c r="DI187" i="3"/>
  <c r="A188" i="3"/>
  <c r="Y188" i="3"/>
  <c r="CX188" i="3"/>
  <c r="CY188" i="3"/>
  <c r="CZ188" i="3"/>
  <c r="DA188" i="3"/>
  <c r="DB188" i="3"/>
  <c r="DC188" i="3"/>
  <c r="DH188" i="3"/>
  <c r="A189" i="3"/>
  <c r="Y189" i="3"/>
  <c r="CX189" i="3" s="1"/>
  <c r="CY189" i="3"/>
  <c r="CZ189" i="3"/>
  <c r="DB189" i="3" s="1"/>
  <c r="DA189" i="3"/>
  <c r="DC189" i="3"/>
  <c r="DG189" i="3"/>
  <c r="A190" i="3"/>
  <c r="Y190" i="3"/>
  <c r="CX190" i="3"/>
  <c r="DG190" i="3" s="1"/>
  <c r="CY190" i="3"/>
  <c r="CZ190" i="3"/>
  <c r="DB190" i="3" s="1"/>
  <c r="DA190" i="3"/>
  <c r="DC190" i="3"/>
  <c r="DF190" i="3"/>
  <c r="DJ190" i="3" s="1"/>
  <c r="DH190" i="3"/>
  <c r="DI190" i="3"/>
  <c r="A191" i="3"/>
  <c r="Y191" i="3"/>
  <c r="CX191" i="3"/>
  <c r="DF191" i="3" s="1"/>
  <c r="DJ191" i="3" s="1"/>
  <c r="CY191" i="3"/>
  <c r="CZ191" i="3"/>
  <c r="DA191" i="3"/>
  <c r="DB191" i="3"/>
  <c r="DC191" i="3"/>
  <c r="DH191" i="3"/>
  <c r="DI191" i="3"/>
  <c r="A192" i="3"/>
  <c r="Y192" i="3"/>
  <c r="CX192" i="3"/>
  <c r="CY192" i="3"/>
  <c r="CZ192" i="3"/>
  <c r="DA192" i="3"/>
  <c r="DB192" i="3"/>
  <c r="DC192" i="3"/>
  <c r="DH192" i="3"/>
  <c r="A193" i="3"/>
  <c r="Y193" i="3"/>
  <c r="CX193" i="3" s="1"/>
  <c r="DG193" i="3" s="1"/>
  <c r="CY193" i="3"/>
  <c r="CZ193" i="3"/>
  <c r="DB193" i="3" s="1"/>
  <c r="DA193" i="3"/>
  <c r="DC193" i="3"/>
  <c r="A194" i="3"/>
  <c r="Y194" i="3"/>
  <c r="CU194" i="3"/>
  <c r="CV194" i="3"/>
  <c r="CX194" i="3"/>
  <c r="CY194" i="3"/>
  <c r="CZ194" i="3"/>
  <c r="DA194" i="3"/>
  <c r="DB194" i="3"/>
  <c r="DC194" i="3"/>
  <c r="A195" i="3"/>
  <c r="Y195" i="3"/>
  <c r="CX195" i="3" s="1"/>
  <c r="CY195" i="3"/>
  <c r="CZ195" i="3"/>
  <c r="DB195" i="3" s="1"/>
  <c r="DA195" i="3"/>
  <c r="DC195" i="3"/>
  <c r="A196" i="3"/>
  <c r="Y196" i="3"/>
  <c r="CW196" i="3"/>
  <c r="CX196" i="3"/>
  <c r="DF196" i="3" s="1"/>
  <c r="CY196" i="3"/>
  <c r="CZ196" i="3"/>
  <c r="DA196" i="3"/>
  <c r="DB196" i="3"/>
  <c r="DC196" i="3"/>
  <c r="DH196" i="3"/>
  <c r="DI196" i="3"/>
  <c r="A197" i="3"/>
  <c r="Y197" i="3"/>
  <c r="CX197" i="3" s="1"/>
  <c r="CW197" i="3"/>
  <c r="CY197" i="3"/>
  <c r="CZ197" i="3"/>
  <c r="DB197" i="3" s="1"/>
  <c r="DA197" i="3"/>
  <c r="DC197" i="3"/>
  <c r="DG197" i="3"/>
  <c r="DJ197" i="3" s="1"/>
  <c r="A198" i="3"/>
  <c r="Y198" i="3"/>
  <c r="CW198" i="3"/>
  <c r="CX198" i="3"/>
  <c r="DF198" i="3" s="1"/>
  <c r="CY198" i="3"/>
  <c r="CZ198" i="3"/>
  <c r="DA198" i="3"/>
  <c r="DB198" i="3"/>
  <c r="DC198" i="3"/>
  <c r="DH198" i="3"/>
  <c r="DI198" i="3"/>
  <c r="A199" i="3"/>
  <c r="Y199" i="3"/>
  <c r="CX199" i="3" s="1"/>
  <c r="CW199" i="3"/>
  <c r="CY199" i="3"/>
  <c r="CZ199" i="3"/>
  <c r="DB199" i="3" s="1"/>
  <c r="DA199" i="3"/>
  <c r="DC199" i="3"/>
  <c r="DF199" i="3"/>
  <c r="DG199" i="3"/>
  <c r="DJ199" i="3" s="1"/>
  <c r="A200" i="3"/>
  <c r="Y200" i="3"/>
  <c r="CX200" i="3"/>
  <c r="DG200" i="3" s="1"/>
  <c r="CY200" i="3"/>
  <c r="CZ200" i="3"/>
  <c r="DB200" i="3" s="1"/>
  <c r="DA200" i="3"/>
  <c r="DC200" i="3"/>
  <c r="DF200" i="3"/>
  <c r="DH200" i="3"/>
  <c r="DI200" i="3"/>
  <c r="DJ200" i="3"/>
  <c r="A201" i="3"/>
  <c r="Y201" i="3"/>
  <c r="CX201" i="3"/>
  <c r="CY201" i="3"/>
  <c r="CZ201" i="3"/>
  <c r="DA201" i="3"/>
  <c r="DB201" i="3"/>
  <c r="DC201" i="3"/>
  <c r="DI201" i="3"/>
  <c r="A202" i="3"/>
  <c r="Y202" i="3"/>
  <c r="CX202" i="3" s="1"/>
  <c r="CY202" i="3"/>
  <c r="CZ202" i="3"/>
  <c r="DA202" i="3"/>
  <c r="DB202" i="3"/>
  <c r="DC202" i="3"/>
  <c r="A203" i="3"/>
  <c r="Y203" i="3"/>
  <c r="CX203" i="3" s="1"/>
  <c r="DF203" i="3" s="1"/>
  <c r="DJ203" i="3" s="1"/>
  <c r="CY203" i="3"/>
  <c r="CZ203" i="3"/>
  <c r="DB203" i="3" s="1"/>
  <c r="DA203" i="3"/>
  <c r="DC203" i="3"/>
  <c r="DG203" i="3"/>
  <c r="A204" i="3"/>
  <c r="Y204" i="3"/>
  <c r="CX204" i="3" s="1"/>
  <c r="DH204" i="3" s="1"/>
  <c r="CY204" i="3"/>
  <c r="CZ204" i="3"/>
  <c r="DB204" i="3" s="1"/>
  <c r="DA204" i="3"/>
  <c r="DC204" i="3"/>
  <c r="DF204" i="3"/>
  <c r="DJ204" i="3" s="1"/>
  <c r="DI204" i="3"/>
  <c r="A205" i="3"/>
  <c r="Y205" i="3"/>
  <c r="CX205" i="3"/>
  <c r="DG205" i="3" s="1"/>
  <c r="CY205" i="3"/>
  <c r="CZ205" i="3"/>
  <c r="DB205" i="3" s="1"/>
  <c r="DA205" i="3"/>
  <c r="DC205" i="3"/>
  <c r="DF205" i="3"/>
  <c r="DJ205" i="3" s="1"/>
  <c r="DI205" i="3"/>
  <c r="A206" i="3"/>
  <c r="Y206" i="3"/>
  <c r="CX206" i="3"/>
  <c r="DF206" i="3" s="1"/>
  <c r="DJ206" i="3" s="1"/>
  <c r="CY206" i="3"/>
  <c r="CZ206" i="3"/>
  <c r="DA206" i="3"/>
  <c r="DB206" i="3"/>
  <c r="DC206" i="3"/>
  <c r="DG206" i="3"/>
  <c r="DI206" i="3"/>
  <c r="A207" i="3"/>
  <c r="Y207" i="3"/>
  <c r="CX207" i="3" s="1"/>
  <c r="DG207" i="3" s="1"/>
  <c r="CY207" i="3"/>
  <c r="CZ207" i="3"/>
  <c r="DB207" i="3" s="1"/>
  <c r="DA207" i="3"/>
  <c r="DC207" i="3"/>
  <c r="A208" i="3"/>
  <c r="Y208" i="3"/>
  <c r="CU208" i="3"/>
  <c r="CY208" i="3"/>
  <c r="CZ208" i="3"/>
  <c r="DA208" i="3"/>
  <c r="DB208" i="3"/>
  <c r="DC208" i="3"/>
  <c r="A209" i="3"/>
  <c r="Y209" i="3"/>
  <c r="CX209" i="3"/>
  <c r="DI209" i="3" s="1"/>
  <c r="DJ209" i="3" s="1"/>
  <c r="CY209" i="3"/>
  <c r="CZ209" i="3"/>
  <c r="DB209" i="3" s="1"/>
  <c r="DA209" i="3"/>
  <c r="DC209" i="3"/>
  <c r="DF209" i="3"/>
  <c r="DH209" i="3"/>
  <c r="A210" i="3"/>
  <c r="Y210" i="3"/>
  <c r="CW210" i="3" s="1"/>
  <c r="CX210" i="3"/>
  <c r="DG210" i="3" s="1"/>
  <c r="DJ210" i="3" s="1"/>
  <c r="CY210" i="3"/>
  <c r="CZ210" i="3"/>
  <c r="DB210" i="3" s="1"/>
  <c r="DA210" i="3"/>
  <c r="DC210" i="3"/>
  <c r="DF210" i="3"/>
  <c r="DI210" i="3"/>
  <c r="A211" i="3"/>
  <c r="Y211" i="3"/>
  <c r="CX211" i="3"/>
  <c r="DF211" i="3" s="1"/>
  <c r="DJ211" i="3" s="1"/>
  <c r="CY211" i="3"/>
  <c r="CZ211" i="3"/>
  <c r="DA211" i="3"/>
  <c r="DB211" i="3"/>
  <c r="DC211" i="3"/>
  <c r="DG211" i="3"/>
  <c r="DI211" i="3"/>
  <c r="A212" i="3"/>
  <c r="Y212" i="3"/>
  <c r="CX212" i="3" s="1"/>
  <c r="DG212" i="3" s="1"/>
  <c r="CY212" i="3"/>
  <c r="CZ212" i="3"/>
  <c r="DB212" i="3" s="1"/>
  <c r="DA212" i="3"/>
  <c r="DC212" i="3"/>
  <c r="A213" i="3"/>
  <c r="Y213" i="3"/>
  <c r="CX213" i="3" s="1"/>
  <c r="CY213" i="3"/>
  <c r="CZ213" i="3"/>
  <c r="DB213" i="3" s="1"/>
  <c r="DA213" i="3"/>
  <c r="DC213" i="3"/>
  <c r="A214" i="3"/>
  <c r="Y214" i="3"/>
  <c r="CX214" i="3"/>
  <c r="DG214" i="3" s="1"/>
  <c r="CY214" i="3"/>
  <c r="CZ214" i="3"/>
  <c r="DA214" i="3"/>
  <c r="DB214" i="3"/>
  <c r="DC214" i="3"/>
  <c r="DH214" i="3"/>
  <c r="DI214" i="3"/>
  <c r="A215" i="3"/>
  <c r="Y215" i="3"/>
  <c r="CX215" i="3" s="1"/>
  <c r="DH215" i="3" s="1"/>
  <c r="CU215" i="3"/>
  <c r="CV215" i="3"/>
  <c r="CY215" i="3"/>
  <c r="CZ215" i="3"/>
  <c r="DB215" i="3" s="1"/>
  <c r="DA215" i="3"/>
  <c r="DC215" i="3"/>
  <c r="DG215" i="3"/>
  <c r="A216" i="3"/>
  <c r="Y216" i="3"/>
  <c r="CX216" i="3"/>
  <c r="DG216" i="3" s="1"/>
  <c r="CY216" i="3"/>
  <c r="CZ216" i="3"/>
  <c r="DA216" i="3"/>
  <c r="DB216" i="3"/>
  <c r="DC216" i="3"/>
  <c r="DH216" i="3"/>
  <c r="DI216" i="3"/>
  <c r="DJ216" i="3"/>
  <c r="A217" i="3"/>
  <c r="Y217" i="3"/>
  <c r="CW217" i="3" s="1"/>
  <c r="CX217" i="3"/>
  <c r="CY217" i="3"/>
  <c r="CZ217" i="3"/>
  <c r="DA217" i="3"/>
  <c r="DB217" i="3"/>
  <c r="DC217" i="3"/>
  <c r="A218" i="3"/>
  <c r="Y218" i="3"/>
  <c r="CX218" i="3" s="1"/>
  <c r="DH218" i="3" s="1"/>
  <c r="CY218" i="3"/>
  <c r="CZ218" i="3"/>
  <c r="DB218" i="3" s="1"/>
  <c r="DA218" i="3"/>
  <c r="DC218" i="3"/>
  <c r="DF218" i="3"/>
  <c r="DJ218" i="3" s="1"/>
  <c r="DI218" i="3"/>
  <c r="A219" i="3"/>
  <c r="Y219" i="3"/>
  <c r="CX219" i="3"/>
  <c r="DG219" i="3" s="1"/>
  <c r="CY219" i="3"/>
  <c r="CZ219" i="3"/>
  <c r="DB219" i="3" s="1"/>
  <c r="DA219" i="3"/>
  <c r="DC219" i="3"/>
  <c r="DF219" i="3"/>
  <c r="DJ219" i="3" s="1"/>
  <c r="DI219" i="3"/>
  <c r="A220" i="3"/>
  <c r="Y220" i="3"/>
  <c r="CX220" i="3"/>
  <c r="DF220" i="3" s="1"/>
  <c r="DJ220" i="3" s="1"/>
  <c r="CY220" i="3"/>
  <c r="CZ220" i="3"/>
  <c r="DA220" i="3"/>
  <c r="DB220" i="3"/>
  <c r="DC220" i="3"/>
  <c r="DG220" i="3"/>
  <c r="DI220" i="3"/>
  <c r="A221" i="3"/>
  <c r="Y221" i="3"/>
  <c r="CX221" i="3" s="1"/>
  <c r="CY221" i="3"/>
  <c r="CZ221" i="3"/>
  <c r="DB221" i="3" s="1"/>
  <c r="DA221" i="3"/>
  <c r="DC221" i="3"/>
  <c r="DG221" i="3"/>
  <c r="A222" i="3"/>
  <c r="Y222" i="3"/>
  <c r="CU222" i="3"/>
  <c r="CY222" i="3"/>
  <c r="CZ222" i="3"/>
  <c r="DA222" i="3"/>
  <c r="DB222" i="3"/>
  <c r="DC222" i="3"/>
  <c r="A223" i="3"/>
  <c r="Y223" i="3"/>
  <c r="CX223" i="3"/>
  <c r="DI223" i="3" s="1"/>
  <c r="DJ223" i="3" s="1"/>
  <c r="CY223" i="3"/>
  <c r="CZ223" i="3"/>
  <c r="DB223" i="3" s="1"/>
  <c r="DA223" i="3"/>
  <c r="DC223" i="3"/>
  <c r="DF223" i="3"/>
  <c r="DH223" i="3"/>
  <c r="A224" i="3"/>
  <c r="Y224" i="3"/>
  <c r="CW224" i="3" s="1"/>
  <c r="CX224" i="3"/>
  <c r="DG224" i="3" s="1"/>
  <c r="DJ224" i="3" s="1"/>
  <c r="CY224" i="3"/>
  <c r="CZ224" i="3"/>
  <c r="DB224" i="3" s="1"/>
  <c r="DA224" i="3"/>
  <c r="DC224" i="3"/>
  <c r="DF224" i="3"/>
  <c r="DI224" i="3"/>
  <c r="A225" i="3"/>
  <c r="Y225" i="3"/>
  <c r="CW225" i="3"/>
  <c r="CX225" i="3"/>
  <c r="DI225" i="3" s="1"/>
  <c r="CY225" i="3"/>
  <c r="CZ225" i="3"/>
  <c r="DA225" i="3"/>
  <c r="DB225" i="3"/>
  <c r="DC225" i="3"/>
  <c r="DG225" i="3"/>
  <c r="DH225" i="3"/>
  <c r="DJ225" i="3"/>
  <c r="A226" i="3"/>
  <c r="Y226" i="3"/>
  <c r="CW226" i="3" s="1"/>
  <c r="CY226" i="3"/>
  <c r="CZ226" i="3"/>
  <c r="DA226" i="3"/>
  <c r="DB226" i="3"/>
  <c r="DC226" i="3"/>
  <c r="A227" i="3"/>
  <c r="Y227" i="3"/>
  <c r="CX227" i="3" s="1"/>
  <c r="CY227" i="3"/>
  <c r="CZ227" i="3"/>
  <c r="DA227" i="3"/>
  <c r="DB227" i="3"/>
  <c r="DC227" i="3"/>
  <c r="A228" i="3"/>
  <c r="Y228" i="3"/>
  <c r="CX228" i="3"/>
  <c r="DI228" i="3" s="1"/>
  <c r="CY228" i="3"/>
  <c r="CZ228" i="3"/>
  <c r="DB228" i="3" s="1"/>
  <c r="DA228" i="3"/>
  <c r="DC228" i="3"/>
  <c r="DF228" i="3"/>
  <c r="DJ228" i="3" s="1"/>
  <c r="DH228" i="3"/>
  <c r="A229" i="3"/>
  <c r="Y229" i="3"/>
  <c r="CU229" i="3"/>
  <c r="CV229" i="3"/>
  <c r="CX229" i="3"/>
  <c r="CY229" i="3"/>
  <c r="CZ229" i="3"/>
  <c r="DA229" i="3"/>
  <c r="DB229" i="3"/>
  <c r="DC229" i="3"/>
  <c r="DI229" i="3"/>
  <c r="DJ229" i="3" s="1"/>
  <c r="A230" i="3"/>
  <c r="Y230" i="3"/>
  <c r="CX230" i="3" s="1"/>
  <c r="CY230" i="3"/>
  <c r="CZ230" i="3"/>
  <c r="DA230" i="3"/>
  <c r="DB230" i="3"/>
  <c r="DC230" i="3"/>
  <c r="A231" i="3"/>
  <c r="Y231" i="3"/>
  <c r="CW231" i="3" s="1"/>
  <c r="CY231" i="3"/>
  <c r="CZ231" i="3"/>
  <c r="DA231" i="3"/>
  <c r="DB231" i="3"/>
  <c r="DC231" i="3"/>
  <c r="A232" i="3"/>
  <c r="Y232" i="3"/>
  <c r="CX232" i="3" s="1"/>
  <c r="CY232" i="3"/>
  <c r="CZ232" i="3"/>
  <c r="DA232" i="3"/>
  <c r="DB232" i="3"/>
  <c r="DC232" i="3"/>
  <c r="A233" i="3"/>
  <c r="Y233" i="3"/>
  <c r="CX233" i="3"/>
  <c r="DI233" i="3" s="1"/>
  <c r="CY233" i="3"/>
  <c r="CZ233" i="3"/>
  <c r="DB233" i="3" s="1"/>
  <c r="DA233" i="3"/>
  <c r="DC233" i="3"/>
  <c r="DF233" i="3"/>
  <c r="DJ233" i="3" s="1"/>
  <c r="DH233" i="3"/>
  <c r="A234" i="3"/>
  <c r="Y234" i="3"/>
  <c r="CX234" i="3" s="1"/>
  <c r="DH234" i="3" s="1"/>
  <c r="CY234" i="3"/>
  <c r="CZ234" i="3"/>
  <c r="DB234" i="3" s="1"/>
  <c r="DA234" i="3"/>
  <c r="DC234" i="3"/>
  <c r="DF234" i="3"/>
  <c r="DJ234" i="3" s="1"/>
  <c r="DG234" i="3"/>
  <c r="DI234" i="3"/>
  <c r="A235" i="3"/>
  <c r="Y235" i="3"/>
  <c r="CU235" i="3"/>
  <c r="CV235" i="3"/>
  <c r="CX235" i="3"/>
  <c r="DI235" i="3" s="1"/>
  <c r="DJ235" i="3" s="1"/>
  <c r="CY235" i="3"/>
  <c r="CZ235" i="3"/>
  <c r="DB235" i="3" s="1"/>
  <c r="DA235" i="3"/>
  <c r="DC235" i="3"/>
  <c r="DF235" i="3"/>
  <c r="DH235" i="3"/>
  <c r="A236" i="3"/>
  <c r="Y236" i="3"/>
  <c r="CX236" i="3" s="1"/>
  <c r="DH236" i="3" s="1"/>
  <c r="CY236" i="3"/>
  <c r="CZ236" i="3"/>
  <c r="DB236" i="3" s="1"/>
  <c r="DA236" i="3"/>
  <c r="DC236" i="3"/>
  <c r="DF236" i="3"/>
  <c r="DG236" i="3"/>
  <c r="DI236" i="3"/>
  <c r="DJ236" i="3" s="1"/>
  <c r="A237" i="3"/>
  <c r="Y237" i="3"/>
  <c r="CW237" i="3"/>
  <c r="CX237" i="3"/>
  <c r="DF237" i="3" s="1"/>
  <c r="CY237" i="3"/>
  <c r="CZ237" i="3"/>
  <c r="DA237" i="3"/>
  <c r="DB237" i="3"/>
  <c r="DC237" i="3"/>
  <c r="DG237" i="3"/>
  <c r="DJ237" i="3" s="1"/>
  <c r="DH237" i="3"/>
  <c r="DI237" i="3"/>
  <c r="A238" i="3"/>
  <c r="Y238" i="3"/>
  <c r="CX238" i="3"/>
  <c r="DH238" i="3" s="1"/>
  <c r="CY238" i="3"/>
  <c r="CZ238" i="3"/>
  <c r="DA238" i="3"/>
  <c r="DB238" i="3"/>
  <c r="DC238" i="3"/>
  <c r="A239" i="3"/>
  <c r="Y239" i="3"/>
  <c r="CX239" i="3" s="1"/>
  <c r="DH239" i="3" s="1"/>
  <c r="CY239" i="3"/>
  <c r="CZ239" i="3"/>
  <c r="DB239" i="3" s="1"/>
  <c r="DA239" i="3"/>
  <c r="DC239" i="3"/>
  <c r="DF239" i="3"/>
  <c r="DJ239" i="3" s="1"/>
  <c r="DI239" i="3"/>
  <c r="A240" i="3"/>
  <c r="Y240" i="3"/>
  <c r="CX240" i="3"/>
  <c r="DG240" i="3" s="1"/>
  <c r="CY240" i="3"/>
  <c r="CZ240" i="3"/>
  <c r="DB240" i="3" s="1"/>
  <c r="DA240" i="3"/>
  <c r="DC240" i="3"/>
  <c r="DF240" i="3"/>
  <c r="DJ240" i="3" s="1"/>
  <c r="DI240" i="3"/>
  <c r="A241" i="3"/>
  <c r="Y241" i="3"/>
  <c r="CX241" i="3" s="1"/>
  <c r="DH241" i="3" s="1"/>
  <c r="CU241" i="3"/>
  <c r="CV241" i="3"/>
  <c r="CY241" i="3"/>
  <c r="CZ241" i="3"/>
  <c r="DB241" i="3" s="1"/>
  <c r="DA241" i="3"/>
  <c r="DC241" i="3"/>
  <c r="DF241" i="3"/>
  <c r="DG241" i="3"/>
  <c r="DI241" i="3"/>
  <c r="DJ241" i="3" s="1"/>
  <c r="A242" i="3"/>
  <c r="Y242" i="3"/>
  <c r="CX242" i="3"/>
  <c r="DG242" i="3" s="1"/>
  <c r="CY242" i="3"/>
  <c r="CZ242" i="3"/>
  <c r="DB242" i="3" s="1"/>
  <c r="DA242" i="3"/>
  <c r="DC242" i="3"/>
  <c r="DF242" i="3"/>
  <c r="DI242" i="3"/>
  <c r="DJ242" i="3" s="1"/>
  <c r="A243" i="3"/>
  <c r="Y243" i="3"/>
  <c r="CW243" i="3"/>
  <c r="CX243" i="3"/>
  <c r="DI243" i="3" s="1"/>
  <c r="CY243" i="3"/>
  <c r="CZ243" i="3"/>
  <c r="DA243" i="3"/>
  <c r="DB243" i="3"/>
  <c r="DC243" i="3"/>
  <c r="DG243" i="3"/>
  <c r="DH243" i="3"/>
  <c r="DJ243" i="3"/>
  <c r="A244" i="3"/>
  <c r="Y244" i="3"/>
  <c r="CY244" i="3"/>
  <c r="CZ244" i="3"/>
  <c r="DA244" i="3"/>
  <c r="DB244" i="3"/>
  <c r="DC244" i="3"/>
  <c r="A245" i="3"/>
  <c r="Y245" i="3"/>
  <c r="CW245" i="3" s="1"/>
  <c r="CX245" i="3"/>
  <c r="CY245" i="3"/>
  <c r="CZ245" i="3"/>
  <c r="DA245" i="3"/>
  <c r="DB245" i="3"/>
  <c r="DC245" i="3"/>
  <c r="A246" i="3"/>
  <c r="Y246" i="3"/>
  <c r="CX246" i="3" s="1"/>
  <c r="DH246" i="3" s="1"/>
  <c r="CY246" i="3"/>
  <c r="CZ246" i="3"/>
  <c r="DB246" i="3" s="1"/>
  <c r="DA246" i="3"/>
  <c r="DC246" i="3"/>
  <c r="DF246" i="3"/>
  <c r="DJ246" i="3" s="1"/>
  <c r="DI246" i="3"/>
  <c r="A247" i="3"/>
  <c r="Y247" i="3"/>
  <c r="CX247" i="3"/>
  <c r="CY247" i="3"/>
  <c r="CZ247" i="3"/>
  <c r="DB247" i="3" s="1"/>
  <c r="DA247" i="3"/>
  <c r="DC247" i="3"/>
  <c r="DF247" i="3"/>
  <c r="DJ247" i="3" s="1"/>
  <c r="DI247" i="3"/>
  <c r="A248" i="3"/>
  <c r="Y248" i="3"/>
  <c r="CX248" i="3"/>
  <c r="CY248" i="3"/>
  <c r="CZ248" i="3"/>
  <c r="DA248" i="3"/>
  <c r="DB248" i="3"/>
  <c r="DC248" i="3"/>
  <c r="A249" i="3"/>
  <c r="Y249" i="3"/>
  <c r="CV249" i="3" s="1"/>
  <c r="CU249" i="3"/>
  <c r="CY249" i="3"/>
  <c r="CZ249" i="3"/>
  <c r="DB249" i="3" s="1"/>
  <c r="DA249" i="3"/>
  <c r="DC249" i="3"/>
  <c r="A250" i="3"/>
  <c r="Y250" i="3"/>
  <c r="CX250" i="3"/>
  <c r="CY250" i="3"/>
  <c r="CZ250" i="3"/>
  <c r="DA250" i="3"/>
  <c r="DB250" i="3"/>
  <c r="DC250" i="3"/>
  <c r="DG250" i="3"/>
  <c r="DI250" i="3"/>
  <c r="DJ250" i="3" s="1"/>
  <c r="A251" i="3"/>
  <c r="Y251" i="3"/>
  <c r="CY251" i="3"/>
  <c r="CZ251" i="3"/>
  <c r="DB251" i="3" s="1"/>
  <c r="DA251" i="3"/>
  <c r="DC251" i="3"/>
  <c r="A252" i="3"/>
  <c r="Y252" i="3"/>
  <c r="CW252" i="3"/>
  <c r="CX252" i="3"/>
  <c r="DF252" i="3" s="1"/>
  <c r="CY252" i="3"/>
  <c r="CZ252" i="3"/>
  <c r="DA252" i="3"/>
  <c r="DB252" i="3"/>
  <c r="DC252" i="3"/>
  <c r="DG252" i="3"/>
  <c r="DJ252" i="3" s="1"/>
  <c r="DH252" i="3"/>
  <c r="DI252" i="3"/>
  <c r="A253" i="3"/>
  <c r="Y253" i="3"/>
  <c r="CX253" i="3" s="1"/>
  <c r="CY253" i="3"/>
  <c r="CZ253" i="3"/>
  <c r="DA253" i="3"/>
  <c r="DB253" i="3"/>
  <c r="DC253" i="3"/>
  <c r="DG253" i="3"/>
  <c r="A254" i="3"/>
  <c r="Y254" i="3"/>
  <c r="CX254" i="3" s="1"/>
  <c r="CY254" i="3"/>
  <c r="CZ254" i="3"/>
  <c r="DB254" i="3" s="1"/>
  <c r="DA254" i="3"/>
  <c r="DC254" i="3"/>
  <c r="DF254" i="3"/>
  <c r="DJ254" i="3" s="1"/>
  <c r="DI254" i="3"/>
  <c r="A255" i="3"/>
  <c r="Y255" i="3"/>
  <c r="CX255" i="3"/>
  <c r="DF255" i="3" s="1"/>
  <c r="DJ255" i="3" s="1"/>
  <c r="CY255" i="3"/>
  <c r="CZ255" i="3"/>
  <c r="DA255" i="3"/>
  <c r="DB255" i="3"/>
  <c r="DC255" i="3"/>
  <c r="DI255" i="3"/>
  <c r="A256" i="3"/>
  <c r="Y256" i="3"/>
  <c r="CX256" i="3"/>
  <c r="CY256" i="3"/>
  <c r="CZ256" i="3"/>
  <c r="DA256" i="3"/>
  <c r="DB256" i="3"/>
  <c r="DC256" i="3"/>
  <c r="A257" i="3"/>
  <c r="Y257" i="3"/>
  <c r="CX257" i="3" s="1"/>
  <c r="DF257" i="3" s="1"/>
  <c r="CY257" i="3"/>
  <c r="CZ257" i="3"/>
  <c r="DB257" i="3" s="1"/>
  <c r="DA257" i="3"/>
  <c r="DC257" i="3"/>
  <c r="DJ257" i="3"/>
  <c r="A258" i="3"/>
  <c r="Y258" i="3"/>
  <c r="CX258" i="3" s="1"/>
  <c r="DG258" i="3" s="1"/>
  <c r="CY258" i="3"/>
  <c r="CZ258" i="3"/>
  <c r="DB258" i="3" s="1"/>
  <c r="DA258" i="3"/>
  <c r="DC258" i="3"/>
  <c r="DI258" i="3"/>
  <c r="A259" i="3"/>
  <c r="Y259" i="3"/>
  <c r="CX259" i="3"/>
  <c r="CY259" i="3"/>
  <c r="CZ259" i="3"/>
  <c r="DA259" i="3"/>
  <c r="DB259" i="3"/>
  <c r="DC259" i="3"/>
  <c r="A260" i="3"/>
  <c r="Y260" i="3"/>
  <c r="CX260" i="3" s="1"/>
  <c r="CU260" i="3"/>
  <c r="CV260" i="3"/>
  <c r="CY260" i="3"/>
  <c r="CZ260" i="3"/>
  <c r="DB260" i="3" s="1"/>
  <c r="DA260" i="3"/>
  <c r="DC260" i="3"/>
  <c r="DG260" i="3"/>
  <c r="DI260" i="3"/>
  <c r="DJ260" i="3" s="1"/>
  <c r="A261" i="3"/>
  <c r="Y261" i="3"/>
  <c r="CX261" i="3"/>
  <c r="CY261" i="3"/>
  <c r="CZ261" i="3"/>
  <c r="DA261" i="3"/>
  <c r="DB261" i="3"/>
  <c r="DC261" i="3"/>
  <c r="DH261" i="3"/>
  <c r="DI261" i="3"/>
  <c r="DJ261" i="3" s="1"/>
  <c r="A262" i="3"/>
  <c r="Y262" i="3"/>
  <c r="CY262" i="3"/>
  <c r="CZ262" i="3"/>
  <c r="DB262" i="3" s="1"/>
  <c r="DA262" i="3"/>
  <c r="DC262" i="3"/>
  <c r="A263" i="3"/>
  <c r="Y263" i="3"/>
  <c r="CW263" i="3" s="1"/>
  <c r="CY263" i="3"/>
  <c r="CZ263" i="3"/>
  <c r="DB263" i="3" s="1"/>
  <c r="DA263" i="3"/>
  <c r="DC263" i="3"/>
  <c r="A264" i="3"/>
  <c r="Y264" i="3"/>
  <c r="CW264" i="3" s="1"/>
  <c r="CY264" i="3"/>
  <c r="CZ264" i="3"/>
  <c r="DB264" i="3" s="1"/>
  <c r="DA264" i="3"/>
  <c r="DC264" i="3"/>
  <c r="A265" i="3"/>
  <c r="Y265" i="3"/>
  <c r="CW265" i="3" s="1"/>
  <c r="CY265" i="3"/>
  <c r="CZ265" i="3"/>
  <c r="DB265" i="3" s="1"/>
  <c r="DA265" i="3"/>
  <c r="DC265" i="3"/>
  <c r="A266" i="3"/>
  <c r="Y266" i="3"/>
  <c r="CW266" i="3" s="1"/>
  <c r="CX266" i="3"/>
  <c r="CY266" i="3"/>
  <c r="CZ266" i="3"/>
  <c r="DA266" i="3"/>
  <c r="DB266" i="3"/>
  <c r="DC266" i="3"/>
  <c r="DH266" i="3"/>
  <c r="A267" i="3"/>
  <c r="Y267" i="3"/>
  <c r="CX267" i="3" s="1"/>
  <c r="CY267" i="3"/>
  <c r="CZ267" i="3"/>
  <c r="DB267" i="3" s="1"/>
  <c r="DA267" i="3"/>
  <c r="DC267" i="3"/>
  <c r="DF267" i="3"/>
  <c r="DG267" i="3"/>
  <c r="DH267" i="3"/>
  <c r="DI267" i="3"/>
  <c r="DJ267" i="3"/>
  <c r="A268" i="3"/>
  <c r="Y268" i="3"/>
  <c r="CX268" i="3" s="1"/>
  <c r="CY268" i="3"/>
  <c r="CZ268" i="3"/>
  <c r="DB268" i="3" s="1"/>
  <c r="DA268" i="3"/>
  <c r="DC268" i="3"/>
  <c r="DI268" i="3"/>
  <c r="A269" i="3"/>
  <c r="Y269" i="3"/>
  <c r="CX269" i="3"/>
  <c r="CY269" i="3"/>
  <c r="CZ269" i="3"/>
  <c r="DA269" i="3"/>
  <c r="DB269" i="3"/>
  <c r="DC269" i="3"/>
  <c r="DH269" i="3"/>
  <c r="A270" i="3"/>
  <c r="Y270" i="3"/>
  <c r="CX270" i="3" s="1"/>
  <c r="CY270" i="3"/>
  <c r="CZ270" i="3"/>
  <c r="DA270" i="3"/>
  <c r="DB270" i="3"/>
  <c r="DC270" i="3"/>
  <c r="DG270" i="3"/>
  <c r="A271" i="3"/>
  <c r="Y271" i="3"/>
  <c r="CX271" i="3" s="1"/>
  <c r="CY271" i="3"/>
  <c r="CZ271" i="3"/>
  <c r="DB271" i="3" s="1"/>
  <c r="DA271" i="3"/>
  <c r="DC271" i="3"/>
  <c r="DF271" i="3"/>
  <c r="DJ271" i="3"/>
  <c r="A272" i="3"/>
  <c r="Y272" i="3"/>
  <c r="CU272" i="3"/>
  <c r="CV272" i="3"/>
  <c r="CX272" i="3"/>
  <c r="DI272" i="3" s="1"/>
  <c r="DJ272" i="3" s="1"/>
  <c r="CY272" i="3"/>
  <c r="CZ272" i="3"/>
  <c r="DA272" i="3"/>
  <c r="DB272" i="3"/>
  <c r="DC272" i="3"/>
  <c r="DG272" i="3"/>
  <c r="DH272" i="3"/>
  <c r="A273" i="3"/>
  <c r="Y273" i="3"/>
  <c r="CX273" i="3" s="1"/>
  <c r="CY273" i="3"/>
  <c r="CZ273" i="3"/>
  <c r="DB273" i="3" s="1"/>
  <c r="DA273" i="3"/>
  <c r="DC273" i="3"/>
  <c r="DF273" i="3"/>
  <c r="A274" i="3"/>
  <c r="Y274" i="3"/>
  <c r="CW274" i="3" s="1"/>
  <c r="CX274" i="3"/>
  <c r="CY274" i="3"/>
  <c r="CZ274" i="3"/>
  <c r="DA274" i="3"/>
  <c r="DB274" i="3"/>
  <c r="DC274" i="3"/>
  <c r="DH274" i="3"/>
  <c r="A275" i="3"/>
  <c r="Y275" i="3"/>
  <c r="CX275" i="3" s="1"/>
  <c r="CW275" i="3"/>
  <c r="CY275" i="3"/>
  <c r="CZ275" i="3"/>
  <c r="DB275" i="3" s="1"/>
  <c r="DA275" i="3"/>
  <c r="DC275" i="3"/>
  <c r="A276" i="3"/>
  <c r="Y276" i="3"/>
  <c r="CX276" i="3" s="1"/>
  <c r="CY276" i="3"/>
  <c r="CZ276" i="3"/>
  <c r="DB276" i="3" s="1"/>
  <c r="DA276" i="3"/>
  <c r="DC276" i="3"/>
  <c r="DF276" i="3"/>
  <c r="DI276" i="3"/>
  <c r="DJ276" i="3"/>
  <c r="A277" i="3"/>
  <c r="Y277" i="3"/>
  <c r="CX277" i="3"/>
  <c r="CY277" i="3"/>
  <c r="CZ277" i="3"/>
  <c r="DA277" i="3"/>
  <c r="DB277" i="3"/>
  <c r="DC277" i="3"/>
  <c r="A278" i="3"/>
  <c r="Y278" i="3"/>
  <c r="CX278" i="3" s="1"/>
  <c r="CY278" i="3"/>
  <c r="CZ278" i="3"/>
  <c r="DA278" i="3"/>
  <c r="DB278" i="3"/>
  <c r="DC278" i="3"/>
  <c r="DH278" i="3"/>
  <c r="A279" i="3"/>
  <c r="Y279" i="3"/>
  <c r="CV279" i="3" s="1"/>
  <c r="CU279" i="3"/>
  <c r="CX279" i="3"/>
  <c r="CY279" i="3"/>
  <c r="CZ279" i="3"/>
  <c r="DA279" i="3"/>
  <c r="DB279" i="3"/>
  <c r="DC279" i="3"/>
  <c r="A280" i="3"/>
  <c r="Y280" i="3"/>
  <c r="CX280" i="3"/>
  <c r="CY280" i="3"/>
  <c r="CZ280" i="3"/>
  <c r="DA280" i="3"/>
  <c r="DB280" i="3"/>
  <c r="DC280" i="3"/>
  <c r="DG280" i="3"/>
  <c r="A281" i="3"/>
  <c r="Y281" i="3"/>
  <c r="CY281" i="3"/>
  <c r="CZ281" i="3"/>
  <c r="DB281" i="3" s="1"/>
  <c r="DA281" i="3"/>
  <c r="DC281" i="3"/>
  <c r="A282" i="3"/>
  <c r="Y282" i="3"/>
  <c r="CW282" i="3"/>
  <c r="CX282" i="3"/>
  <c r="CY282" i="3"/>
  <c r="CZ282" i="3"/>
  <c r="DA282" i="3"/>
  <c r="DB282" i="3"/>
  <c r="DC282" i="3"/>
  <c r="DG282" i="3"/>
  <c r="DJ282" i="3" s="1"/>
  <c r="A283" i="3"/>
  <c r="Y283" i="3"/>
  <c r="CX283" i="3" s="1"/>
  <c r="CY283" i="3"/>
  <c r="CZ283" i="3"/>
  <c r="DB283" i="3" s="1"/>
  <c r="DA283" i="3"/>
  <c r="DC283" i="3"/>
  <c r="DF283" i="3"/>
  <c r="DJ283" i="3" s="1"/>
  <c r="A284" i="3"/>
  <c r="Y284" i="3"/>
  <c r="CX284" i="3" s="1"/>
  <c r="CY284" i="3"/>
  <c r="CZ284" i="3"/>
  <c r="DB284" i="3" s="1"/>
  <c r="DA284" i="3"/>
  <c r="DC284" i="3"/>
  <c r="A285" i="3"/>
  <c r="Y285" i="3"/>
  <c r="CX285" i="3"/>
  <c r="CY285" i="3"/>
  <c r="CZ285" i="3"/>
  <c r="DA285" i="3"/>
  <c r="DB285" i="3"/>
  <c r="DC285" i="3"/>
  <c r="DH285" i="3"/>
  <c r="A286" i="3"/>
  <c r="Y286" i="3"/>
  <c r="CX286" i="3"/>
  <c r="CY286" i="3"/>
  <c r="CZ286" i="3"/>
  <c r="DA286" i="3"/>
  <c r="DB286" i="3"/>
  <c r="DC286" i="3"/>
  <c r="A287" i="3"/>
  <c r="Y287" i="3"/>
  <c r="CX287" i="3" s="1"/>
  <c r="CY287" i="3"/>
  <c r="CZ287" i="3"/>
  <c r="DB287" i="3" s="1"/>
  <c r="DA287" i="3"/>
  <c r="DC287" i="3"/>
  <c r="DF287" i="3"/>
  <c r="DG287" i="3"/>
  <c r="DJ287" i="3"/>
  <c r="A288" i="3"/>
  <c r="Y288" i="3"/>
  <c r="CX288" i="3" s="1"/>
  <c r="CY288" i="3"/>
  <c r="CZ288" i="3"/>
  <c r="DB288" i="3" s="1"/>
  <c r="DA288" i="3"/>
  <c r="DC288" i="3"/>
  <c r="DF288" i="3"/>
  <c r="DJ288" i="3" s="1"/>
  <c r="DI288" i="3"/>
  <c r="A289" i="3"/>
  <c r="Y289" i="3"/>
  <c r="CU289" i="3"/>
  <c r="CV289" i="3"/>
  <c r="CX289" i="3"/>
  <c r="DI289" i="3" s="1"/>
  <c r="CY289" i="3"/>
  <c r="CZ289" i="3"/>
  <c r="DB289" i="3" s="1"/>
  <c r="DA289" i="3"/>
  <c r="DC289" i="3"/>
  <c r="DF289" i="3"/>
  <c r="DG289" i="3"/>
  <c r="DH289" i="3"/>
  <c r="DJ289" i="3"/>
  <c r="A290" i="3"/>
  <c r="Y290" i="3"/>
  <c r="CX290" i="3" s="1"/>
  <c r="CY290" i="3"/>
  <c r="CZ290" i="3"/>
  <c r="DB290" i="3" s="1"/>
  <c r="DA290" i="3"/>
  <c r="DC290" i="3"/>
  <c r="A291" i="3"/>
  <c r="Y291" i="3"/>
  <c r="CW291" i="3"/>
  <c r="CX291" i="3"/>
  <c r="CY291" i="3"/>
  <c r="CZ291" i="3"/>
  <c r="DA291" i="3"/>
  <c r="DB291" i="3"/>
  <c r="DC291" i="3"/>
  <c r="A292" i="3"/>
  <c r="Y292" i="3"/>
  <c r="CY292" i="3"/>
  <c r="CZ292" i="3"/>
  <c r="DB292" i="3" s="1"/>
  <c r="DA292" i="3"/>
  <c r="DC292" i="3"/>
  <c r="A293" i="3"/>
  <c r="Y293" i="3"/>
  <c r="CX293" i="3"/>
  <c r="CY293" i="3"/>
  <c r="CZ293" i="3"/>
  <c r="DA293" i="3"/>
  <c r="DB293" i="3"/>
  <c r="DC293" i="3"/>
  <c r="DH293" i="3"/>
  <c r="A294" i="3"/>
  <c r="Y294" i="3"/>
  <c r="CX294" i="3"/>
  <c r="CY294" i="3"/>
  <c r="CZ294" i="3"/>
  <c r="DA294" i="3"/>
  <c r="DB294" i="3"/>
  <c r="DC294" i="3"/>
  <c r="A295" i="3"/>
  <c r="Y295" i="3"/>
  <c r="CX295" i="3" s="1"/>
  <c r="CY295" i="3"/>
  <c r="CZ295" i="3"/>
  <c r="DB295" i="3" s="1"/>
  <c r="DA295" i="3"/>
  <c r="DC295" i="3"/>
  <c r="DF295" i="3"/>
  <c r="DG295" i="3"/>
  <c r="DJ295" i="3"/>
  <c r="A296" i="3"/>
  <c r="Y296" i="3"/>
  <c r="CU296" i="3"/>
  <c r="CV296" i="3"/>
  <c r="CX296" i="3"/>
  <c r="CY296" i="3"/>
  <c r="CZ296" i="3"/>
  <c r="DA296" i="3"/>
  <c r="DB296" i="3"/>
  <c r="DC296" i="3"/>
  <c r="DG296" i="3"/>
  <c r="DH296" i="3"/>
  <c r="A297" i="3"/>
  <c r="Y297" i="3"/>
  <c r="CX297" i="3" s="1"/>
  <c r="CY297" i="3"/>
  <c r="CZ297" i="3"/>
  <c r="DB297" i="3" s="1"/>
  <c r="DA297" i="3"/>
  <c r="DC297" i="3"/>
  <c r="DF297" i="3"/>
  <c r="DG297" i="3"/>
  <c r="A298" i="3"/>
  <c r="Y298" i="3"/>
  <c r="CW298" i="3" s="1"/>
  <c r="CX298" i="3"/>
  <c r="CY298" i="3"/>
  <c r="CZ298" i="3"/>
  <c r="DA298" i="3"/>
  <c r="DB298" i="3"/>
  <c r="DC298" i="3"/>
  <c r="A299" i="3"/>
  <c r="Y299" i="3"/>
  <c r="CX299" i="3" s="1"/>
  <c r="CW299" i="3"/>
  <c r="CY299" i="3"/>
  <c r="CZ299" i="3"/>
  <c r="DB299" i="3" s="1"/>
  <c r="DA299" i="3"/>
  <c r="DC299" i="3"/>
  <c r="DF299" i="3"/>
  <c r="DG299" i="3"/>
  <c r="DJ299" i="3" s="1"/>
  <c r="A300" i="3"/>
  <c r="Y300" i="3"/>
  <c r="CW300" i="3" s="1"/>
  <c r="CX300" i="3"/>
  <c r="CY300" i="3"/>
  <c r="CZ300" i="3"/>
  <c r="DA300" i="3"/>
  <c r="DB300" i="3"/>
  <c r="DC300" i="3"/>
  <c r="DI300" i="3"/>
  <c r="A301" i="3"/>
  <c r="Y301" i="3"/>
  <c r="CX301" i="3" s="1"/>
  <c r="CW301" i="3"/>
  <c r="CY301" i="3"/>
  <c r="CZ301" i="3"/>
  <c r="DB301" i="3" s="1"/>
  <c r="DA301" i="3"/>
  <c r="DC301" i="3"/>
  <c r="DG301" i="3"/>
  <c r="DJ301" i="3" s="1"/>
  <c r="A302" i="3"/>
  <c r="Y302" i="3"/>
  <c r="CX302" i="3" s="1"/>
  <c r="CY302" i="3"/>
  <c r="CZ302" i="3"/>
  <c r="DB302" i="3" s="1"/>
  <c r="DA302" i="3"/>
  <c r="DC302" i="3"/>
  <c r="A303" i="3"/>
  <c r="Y303" i="3"/>
  <c r="CX303" i="3"/>
  <c r="DG303" i="3" s="1"/>
  <c r="CY303" i="3"/>
  <c r="CZ303" i="3"/>
  <c r="DA303" i="3"/>
  <c r="DB303" i="3"/>
  <c r="DC303" i="3"/>
  <c r="DI303" i="3"/>
  <c r="A304" i="3"/>
  <c r="Y304" i="3"/>
  <c r="CX304" i="3"/>
  <c r="DF304" i="3" s="1"/>
  <c r="DJ304" i="3" s="1"/>
  <c r="CY304" i="3"/>
  <c r="CZ304" i="3"/>
  <c r="DA304" i="3"/>
  <c r="DB304" i="3"/>
  <c r="DC304" i="3"/>
  <c r="DH304" i="3"/>
  <c r="DI304" i="3"/>
  <c r="A305" i="3"/>
  <c r="Y305" i="3"/>
  <c r="CX305" i="3"/>
  <c r="CY305" i="3"/>
  <c r="CZ305" i="3"/>
  <c r="DA305" i="3"/>
  <c r="DB305" i="3"/>
  <c r="DC305" i="3"/>
  <c r="DH305" i="3"/>
  <c r="A306" i="3"/>
  <c r="Y306" i="3"/>
  <c r="CX306" i="3" s="1"/>
  <c r="CY306" i="3"/>
  <c r="CZ306" i="3"/>
  <c r="DB306" i="3" s="1"/>
  <c r="DA306" i="3"/>
  <c r="DC306" i="3"/>
  <c r="DG306" i="3"/>
  <c r="A307" i="3"/>
  <c r="Y307" i="3"/>
  <c r="CX307" i="3"/>
  <c r="DG307" i="3" s="1"/>
  <c r="CY307" i="3"/>
  <c r="CZ307" i="3"/>
  <c r="DB307" i="3" s="1"/>
  <c r="DA307" i="3"/>
  <c r="DC307" i="3"/>
  <c r="DF307" i="3"/>
  <c r="DJ307" i="3" s="1"/>
  <c r="DH307" i="3"/>
  <c r="DI307" i="3"/>
  <c r="A308" i="3"/>
  <c r="Y308" i="3"/>
  <c r="CX308" i="3" s="1"/>
  <c r="DG308" i="3" s="1"/>
  <c r="CU308" i="3"/>
  <c r="CV308" i="3"/>
  <c r="CY308" i="3"/>
  <c r="CZ308" i="3"/>
  <c r="DB308" i="3" s="1"/>
  <c r="DA308" i="3"/>
  <c r="DC308" i="3"/>
  <c r="A309" i="3"/>
  <c r="Y309" i="3"/>
  <c r="CX309" i="3"/>
  <c r="DG309" i="3" s="1"/>
  <c r="CY309" i="3"/>
  <c r="CZ309" i="3"/>
  <c r="DB309" i="3" s="1"/>
  <c r="DA309" i="3"/>
  <c r="DC309" i="3"/>
  <c r="DF309" i="3"/>
  <c r="DH309" i="3"/>
  <c r="DI309" i="3"/>
  <c r="DJ309" i="3"/>
  <c r="A310" i="3"/>
  <c r="Y310" i="3"/>
  <c r="CW310" i="3"/>
  <c r="CX310" i="3"/>
  <c r="CY310" i="3"/>
  <c r="CZ310" i="3"/>
  <c r="DA310" i="3"/>
  <c r="DB310" i="3"/>
  <c r="DC310" i="3"/>
  <c r="DH310" i="3"/>
  <c r="A311" i="3"/>
  <c r="Y311" i="3"/>
  <c r="CY311" i="3"/>
  <c r="CZ311" i="3"/>
  <c r="DB311" i="3" s="1"/>
  <c r="DA311" i="3"/>
  <c r="DC311" i="3"/>
  <c r="A312" i="3"/>
  <c r="Y312" i="3"/>
  <c r="CW312" i="3"/>
  <c r="CX312" i="3"/>
  <c r="DH312" i="3" s="1"/>
  <c r="CY312" i="3"/>
  <c r="CZ312" i="3"/>
  <c r="DA312" i="3"/>
  <c r="DB312" i="3"/>
  <c r="DC312" i="3"/>
  <c r="A313" i="3"/>
  <c r="Y313" i="3"/>
  <c r="CY313" i="3"/>
  <c r="CZ313" i="3"/>
  <c r="DB313" i="3" s="1"/>
  <c r="DA313" i="3"/>
  <c r="DC313" i="3"/>
  <c r="A314" i="3"/>
  <c r="Y314" i="3"/>
  <c r="CX314" i="3"/>
  <c r="DF314" i="3" s="1"/>
  <c r="DJ314" i="3" s="1"/>
  <c r="CY314" i="3"/>
  <c r="CZ314" i="3"/>
  <c r="DA314" i="3"/>
  <c r="DB314" i="3"/>
  <c r="DC314" i="3"/>
  <c r="DH314" i="3"/>
  <c r="DI314" i="3"/>
  <c r="A315" i="3"/>
  <c r="Y315" i="3"/>
  <c r="CX315" i="3"/>
  <c r="CY315" i="3"/>
  <c r="CZ315" i="3"/>
  <c r="DA315" i="3"/>
  <c r="DB315" i="3"/>
  <c r="DC315" i="3"/>
  <c r="DH315" i="3"/>
  <c r="A316" i="3"/>
  <c r="Y316" i="3"/>
  <c r="CX316" i="3" s="1"/>
  <c r="CY316" i="3"/>
  <c r="CZ316" i="3"/>
  <c r="DB316" i="3" s="1"/>
  <c r="DA316" i="3"/>
  <c r="DC316" i="3"/>
  <c r="DG316" i="3"/>
  <c r="A317" i="3"/>
  <c r="Y317" i="3"/>
  <c r="CX317" i="3"/>
  <c r="DG317" i="3" s="1"/>
  <c r="CY317" i="3"/>
  <c r="CZ317" i="3"/>
  <c r="DB317" i="3" s="1"/>
  <c r="DA317" i="3"/>
  <c r="DC317" i="3"/>
  <c r="DF317" i="3"/>
  <c r="DJ317" i="3" s="1"/>
  <c r="DH317" i="3"/>
  <c r="DI317" i="3"/>
  <c r="A318" i="3"/>
  <c r="Y318" i="3"/>
  <c r="CX318" i="3"/>
  <c r="DF318" i="3" s="1"/>
  <c r="DJ318" i="3" s="1"/>
  <c r="CY318" i="3"/>
  <c r="CZ318" i="3"/>
  <c r="DA318" i="3"/>
  <c r="DB318" i="3"/>
  <c r="DC318" i="3"/>
  <c r="DH318" i="3"/>
  <c r="DI318" i="3"/>
  <c r="A319" i="3"/>
  <c r="Y319" i="3"/>
  <c r="CX319" i="3"/>
  <c r="DH319" i="3" s="1"/>
  <c r="CY319" i="3"/>
  <c r="CZ319" i="3"/>
  <c r="DA319" i="3"/>
  <c r="DB319" i="3"/>
  <c r="DC319" i="3"/>
  <c r="A320" i="3"/>
  <c r="Y320" i="3"/>
  <c r="CU320" i="3"/>
  <c r="CY320" i="3"/>
  <c r="CZ320" i="3"/>
  <c r="DA320" i="3"/>
  <c r="DB320" i="3"/>
  <c r="DC320" i="3"/>
  <c r="A321" i="3"/>
  <c r="Y321" i="3"/>
  <c r="CX321" i="3"/>
  <c r="CY321" i="3"/>
  <c r="CZ321" i="3"/>
  <c r="DA321" i="3"/>
  <c r="DB321" i="3"/>
  <c r="DC321" i="3"/>
  <c r="DH321" i="3"/>
  <c r="A322" i="3"/>
  <c r="Y322" i="3"/>
  <c r="CY322" i="3"/>
  <c r="CZ322" i="3"/>
  <c r="DB322" i="3" s="1"/>
  <c r="DA322" i="3"/>
  <c r="DC322" i="3"/>
  <c r="A323" i="3"/>
  <c r="Y323" i="3"/>
  <c r="CW323" i="3"/>
  <c r="CX323" i="3"/>
  <c r="DH323" i="3" s="1"/>
  <c r="CY323" i="3"/>
  <c r="CZ323" i="3"/>
  <c r="DA323" i="3"/>
  <c r="DB323" i="3"/>
  <c r="DC323" i="3"/>
  <c r="A324" i="3"/>
  <c r="Y324" i="3"/>
  <c r="CY324" i="3"/>
  <c r="CZ324" i="3"/>
  <c r="DB324" i="3" s="1"/>
  <c r="DA324" i="3"/>
  <c r="DC324" i="3"/>
  <c r="A325" i="3"/>
  <c r="Y325" i="3"/>
  <c r="CW325" i="3"/>
  <c r="CX325" i="3"/>
  <c r="CY325" i="3"/>
  <c r="CZ325" i="3"/>
  <c r="DA325" i="3"/>
  <c r="DB325" i="3"/>
  <c r="DC325" i="3"/>
  <c r="DH325" i="3"/>
  <c r="A326" i="3"/>
  <c r="Y326" i="3"/>
  <c r="CX326" i="3" s="1"/>
  <c r="DG326" i="3" s="1"/>
  <c r="CY326" i="3"/>
  <c r="CZ326" i="3"/>
  <c r="DB326" i="3" s="1"/>
  <c r="DA326" i="3"/>
  <c r="DC326" i="3"/>
  <c r="A327" i="3"/>
  <c r="Y327" i="3"/>
  <c r="CX327" i="3"/>
  <c r="DG327" i="3" s="1"/>
  <c r="CY327" i="3"/>
  <c r="CZ327" i="3"/>
  <c r="DB327" i="3" s="1"/>
  <c r="DA327" i="3"/>
  <c r="DC327" i="3"/>
  <c r="DF327" i="3"/>
  <c r="DH327" i="3"/>
  <c r="DI327" i="3"/>
  <c r="DJ327" i="3"/>
  <c r="A328" i="3"/>
  <c r="Y328" i="3"/>
  <c r="CX328" i="3"/>
  <c r="DF328" i="3" s="1"/>
  <c r="DJ328" i="3" s="1"/>
  <c r="CY328" i="3"/>
  <c r="CZ328" i="3"/>
  <c r="DA328" i="3"/>
  <c r="DB328" i="3"/>
  <c r="DC328" i="3"/>
  <c r="DH328" i="3"/>
  <c r="DI328" i="3"/>
  <c r="A329" i="3"/>
  <c r="Y329" i="3"/>
  <c r="CX329" i="3"/>
  <c r="CY329" i="3"/>
  <c r="CZ329" i="3"/>
  <c r="DA329" i="3"/>
  <c r="DB329" i="3"/>
  <c r="DC329" i="3"/>
  <c r="DH329" i="3"/>
  <c r="A330" i="3"/>
  <c r="Y330" i="3"/>
  <c r="CX330" i="3" s="1"/>
  <c r="CY330" i="3"/>
  <c r="CZ330" i="3"/>
  <c r="DB330" i="3" s="1"/>
  <c r="DA330" i="3"/>
  <c r="DC330" i="3"/>
  <c r="DG330" i="3"/>
  <c r="A331" i="3"/>
  <c r="Y331" i="3"/>
  <c r="CX331" i="3"/>
  <c r="DG331" i="3" s="1"/>
  <c r="CY331" i="3"/>
  <c r="CZ331" i="3"/>
  <c r="DB331" i="3" s="1"/>
  <c r="DA331" i="3"/>
  <c r="DC331" i="3"/>
  <c r="DF331" i="3"/>
  <c r="DJ331" i="3" s="1"/>
  <c r="DH331" i="3"/>
  <c r="DI331" i="3"/>
  <c r="A332" i="3"/>
  <c r="Y332" i="3"/>
  <c r="CX332" i="3" s="1"/>
  <c r="CU332" i="3"/>
  <c r="CV332" i="3"/>
  <c r="CY332" i="3"/>
  <c r="CZ332" i="3"/>
  <c r="DB332" i="3" s="1"/>
  <c r="DA332" i="3"/>
  <c r="DC332" i="3"/>
  <c r="DG332" i="3"/>
  <c r="A333" i="3"/>
  <c r="Y333" i="3"/>
  <c r="CX333" i="3"/>
  <c r="DG333" i="3" s="1"/>
  <c r="CY333" i="3"/>
  <c r="CZ333" i="3"/>
  <c r="DB333" i="3" s="1"/>
  <c r="DA333" i="3"/>
  <c r="DC333" i="3"/>
  <c r="DF333" i="3"/>
  <c r="DH333" i="3"/>
  <c r="DI333" i="3"/>
  <c r="DJ333" i="3"/>
  <c r="A334" i="3"/>
  <c r="Y334" i="3"/>
  <c r="CW334" i="3"/>
  <c r="CX334" i="3"/>
  <c r="CY334" i="3"/>
  <c r="CZ334" i="3"/>
  <c r="DA334" i="3"/>
  <c r="DB334" i="3"/>
  <c r="DC334" i="3"/>
  <c r="DH334" i="3"/>
  <c r="A335" i="3"/>
  <c r="Y335" i="3"/>
  <c r="CY335" i="3"/>
  <c r="CZ335" i="3"/>
  <c r="DB335" i="3" s="1"/>
  <c r="DA335" i="3"/>
  <c r="DC335" i="3"/>
  <c r="A336" i="3"/>
  <c r="Y336" i="3"/>
  <c r="CW336" i="3"/>
  <c r="CX336" i="3"/>
  <c r="DH336" i="3" s="1"/>
  <c r="CY336" i="3"/>
  <c r="CZ336" i="3"/>
  <c r="DA336" i="3"/>
  <c r="DB336" i="3"/>
  <c r="DC336" i="3"/>
  <c r="A337" i="3"/>
  <c r="Y337" i="3"/>
  <c r="CY337" i="3"/>
  <c r="CZ337" i="3"/>
  <c r="DB337" i="3" s="1"/>
  <c r="DA337" i="3"/>
  <c r="DC337" i="3"/>
  <c r="A338" i="3"/>
  <c r="Y338" i="3"/>
  <c r="CX338" i="3"/>
  <c r="DF338" i="3" s="1"/>
  <c r="DJ338" i="3" s="1"/>
  <c r="CY338" i="3"/>
  <c r="CZ338" i="3"/>
  <c r="DA338" i="3"/>
  <c r="DB338" i="3"/>
  <c r="DC338" i="3"/>
  <c r="DH338" i="3"/>
  <c r="DI338" i="3"/>
  <c r="A339" i="3"/>
  <c r="Y339" i="3"/>
  <c r="CX339" i="3"/>
  <c r="DH339" i="3" s="1"/>
  <c r="CY339" i="3"/>
  <c r="CZ339" i="3"/>
  <c r="DA339" i="3"/>
  <c r="DB339" i="3"/>
  <c r="DC339" i="3"/>
  <c r="A340" i="3"/>
  <c r="Y340" i="3"/>
  <c r="CX340" i="3" s="1"/>
  <c r="DG340" i="3" s="1"/>
  <c r="CY340" i="3"/>
  <c r="CZ340" i="3"/>
  <c r="DB340" i="3" s="1"/>
  <c r="DA340" i="3"/>
  <c r="DC340" i="3"/>
  <c r="A341" i="3"/>
  <c r="Y341" i="3"/>
  <c r="CX341" i="3"/>
  <c r="DG341" i="3" s="1"/>
  <c r="CY341" i="3"/>
  <c r="CZ341" i="3"/>
  <c r="DB341" i="3" s="1"/>
  <c r="DA341" i="3"/>
  <c r="DC341" i="3"/>
  <c r="DF341" i="3"/>
  <c r="DH341" i="3"/>
  <c r="DI341" i="3"/>
  <c r="DJ341" i="3"/>
  <c r="A342" i="3"/>
  <c r="Y342" i="3"/>
  <c r="CX342" i="3"/>
  <c r="DF342" i="3" s="1"/>
  <c r="DJ342" i="3" s="1"/>
  <c r="CY342" i="3"/>
  <c r="CZ342" i="3"/>
  <c r="DA342" i="3"/>
  <c r="DB342" i="3"/>
  <c r="DC342" i="3"/>
  <c r="DH342" i="3"/>
  <c r="DI342" i="3"/>
  <c r="A343" i="3"/>
  <c r="Y343" i="3"/>
  <c r="CX343" i="3"/>
  <c r="DH343" i="3" s="1"/>
  <c r="CY343" i="3"/>
  <c r="CZ343" i="3"/>
  <c r="DA343" i="3"/>
  <c r="DB343" i="3"/>
  <c r="DC343" i="3"/>
  <c r="A344" i="3"/>
  <c r="Y344" i="3"/>
  <c r="CX344" i="3" s="1"/>
  <c r="DG344" i="3" s="1"/>
  <c r="CY344" i="3"/>
  <c r="CZ344" i="3"/>
  <c r="DB344" i="3" s="1"/>
  <c r="DA344" i="3"/>
  <c r="DC344" i="3"/>
  <c r="A345" i="3"/>
  <c r="Y345" i="3"/>
  <c r="CX345" i="3"/>
  <c r="DG345" i="3" s="1"/>
  <c r="CY345" i="3"/>
  <c r="CZ345" i="3"/>
  <c r="DB345" i="3" s="1"/>
  <c r="DA345" i="3"/>
  <c r="DC345" i="3"/>
  <c r="DF345" i="3"/>
  <c r="DH345" i="3"/>
  <c r="DI345" i="3"/>
  <c r="DJ345" i="3"/>
  <c r="A346" i="3"/>
  <c r="Y346" i="3"/>
  <c r="CX346" i="3" s="1"/>
  <c r="CU346" i="3"/>
  <c r="CV346" i="3"/>
  <c r="CY346" i="3"/>
  <c r="CZ346" i="3"/>
  <c r="DB346" i="3" s="1"/>
  <c r="DA346" i="3"/>
  <c r="DC346" i="3"/>
  <c r="DG346" i="3"/>
  <c r="A347" i="3"/>
  <c r="Y347" i="3"/>
  <c r="CX347" i="3"/>
  <c r="DG347" i="3" s="1"/>
  <c r="CY347" i="3"/>
  <c r="CZ347" i="3"/>
  <c r="DB347" i="3" s="1"/>
  <c r="DA347" i="3"/>
  <c r="DC347" i="3"/>
  <c r="DF347" i="3"/>
  <c r="DH347" i="3"/>
  <c r="DI347" i="3"/>
  <c r="DJ347" i="3"/>
  <c r="A348" i="3"/>
  <c r="Y348" i="3"/>
  <c r="CW348" i="3"/>
  <c r="CX348" i="3"/>
  <c r="DH348" i="3" s="1"/>
  <c r="CY348" i="3"/>
  <c r="CZ348" i="3"/>
  <c r="DA348" i="3"/>
  <c r="DB348" i="3"/>
  <c r="DC348" i="3"/>
  <c r="A349" i="3"/>
  <c r="Y349" i="3"/>
  <c r="CX349" i="3" s="1"/>
  <c r="DG349" i="3" s="1"/>
  <c r="CY349" i="3"/>
  <c r="CZ349" i="3"/>
  <c r="DB349" i="3" s="1"/>
  <c r="DA349" i="3"/>
  <c r="DC349" i="3"/>
  <c r="A350" i="3"/>
  <c r="Y350" i="3"/>
  <c r="CX350" i="3"/>
  <c r="DG350" i="3" s="1"/>
  <c r="CY350" i="3"/>
  <c r="CZ350" i="3"/>
  <c r="DB350" i="3" s="1"/>
  <c r="DA350" i="3"/>
  <c r="DC350" i="3"/>
  <c r="DF350" i="3"/>
  <c r="DH350" i="3"/>
  <c r="DI350" i="3"/>
  <c r="DJ350" i="3"/>
  <c r="A351" i="3"/>
  <c r="Y351" i="3"/>
  <c r="CX351" i="3"/>
  <c r="DF351" i="3" s="1"/>
  <c r="DJ351" i="3" s="1"/>
  <c r="CY351" i="3"/>
  <c r="CZ351" i="3"/>
  <c r="DA351" i="3"/>
  <c r="DB351" i="3"/>
  <c r="DC351" i="3"/>
  <c r="DH351" i="3"/>
  <c r="DI351" i="3"/>
  <c r="A352" i="3"/>
  <c r="Y352" i="3"/>
  <c r="CX352" i="3"/>
  <c r="CY352" i="3"/>
  <c r="CZ352" i="3"/>
  <c r="DA352" i="3"/>
  <c r="DB352" i="3"/>
  <c r="DC352" i="3"/>
  <c r="DH352" i="3"/>
  <c r="A353" i="3"/>
  <c r="Y353" i="3"/>
  <c r="CU353" i="3"/>
  <c r="CY353" i="3"/>
  <c r="CZ353" i="3"/>
  <c r="DA353" i="3"/>
  <c r="DB353" i="3"/>
  <c r="DC353" i="3"/>
  <c r="A354" i="3"/>
  <c r="Y354" i="3"/>
  <c r="CX354" i="3"/>
  <c r="DH354" i="3" s="1"/>
  <c r="CY354" i="3"/>
  <c r="CZ354" i="3"/>
  <c r="DA354" i="3"/>
  <c r="DB354" i="3"/>
  <c r="DC354" i="3"/>
  <c r="A355" i="3"/>
  <c r="Y355" i="3"/>
  <c r="CY355" i="3"/>
  <c r="CZ355" i="3"/>
  <c r="DB355" i="3" s="1"/>
  <c r="DA355" i="3"/>
  <c r="DC355" i="3"/>
  <c r="A356" i="3"/>
  <c r="Y356" i="3"/>
  <c r="CX356" i="3"/>
  <c r="DF356" i="3" s="1"/>
  <c r="DJ356" i="3" s="1"/>
  <c r="CY356" i="3"/>
  <c r="CZ356" i="3"/>
  <c r="DA356" i="3"/>
  <c r="DB356" i="3"/>
  <c r="DC356" i="3"/>
  <c r="DH356" i="3"/>
  <c r="DI356" i="3"/>
  <c r="A357" i="3"/>
  <c r="Y357" i="3"/>
  <c r="CX357" i="3" s="1"/>
  <c r="CY357" i="3"/>
  <c r="CZ357" i="3"/>
  <c r="DA357" i="3"/>
  <c r="DB357" i="3"/>
  <c r="DC357" i="3"/>
  <c r="A358" i="3"/>
  <c r="Y358" i="3"/>
  <c r="CX358" i="3" s="1"/>
  <c r="DG358" i="3" s="1"/>
  <c r="CY358" i="3"/>
  <c r="CZ358" i="3"/>
  <c r="DB358" i="3" s="1"/>
  <c r="DA358" i="3"/>
  <c r="DC358" i="3"/>
  <c r="DF358" i="3"/>
  <c r="DJ358" i="3" s="1"/>
  <c r="A359" i="3"/>
  <c r="Y359" i="3"/>
  <c r="CX359" i="3"/>
  <c r="DG359" i="3" s="1"/>
  <c r="CY359" i="3"/>
  <c r="CZ359" i="3"/>
  <c r="DB359" i="3" s="1"/>
  <c r="DA359" i="3"/>
  <c r="DC359" i="3"/>
  <c r="DF359" i="3"/>
  <c r="DH359" i="3"/>
  <c r="DI359" i="3"/>
  <c r="DJ359" i="3"/>
  <c r="A360" i="3"/>
  <c r="Y360" i="3"/>
  <c r="CX360" i="3" s="1"/>
  <c r="DF360" i="3" s="1"/>
  <c r="CU360" i="3"/>
  <c r="CV360" i="3"/>
  <c r="CY360" i="3"/>
  <c r="CZ360" i="3"/>
  <c r="DB360" i="3" s="1"/>
  <c r="DA360" i="3"/>
  <c r="DC360" i="3"/>
  <c r="DG360" i="3"/>
  <c r="A361" i="3"/>
  <c r="Y361" i="3"/>
  <c r="CX361" i="3"/>
  <c r="DG361" i="3" s="1"/>
  <c r="CY361" i="3"/>
  <c r="CZ361" i="3"/>
  <c r="DB361" i="3" s="1"/>
  <c r="DA361" i="3"/>
  <c r="DC361" i="3"/>
  <c r="DF361" i="3"/>
  <c r="DH361" i="3"/>
  <c r="DI361" i="3"/>
  <c r="DJ361" i="3"/>
  <c r="A362" i="3"/>
  <c r="Y362" i="3"/>
  <c r="CW362" i="3"/>
  <c r="CX362" i="3"/>
  <c r="DG362" i="3" s="1"/>
  <c r="DJ362" i="3" s="1"/>
  <c r="CY362" i="3"/>
  <c r="CZ362" i="3"/>
  <c r="DA362" i="3"/>
  <c r="DB362" i="3"/>
  <c r="DC362" i="3"/>
  <c r="A363" i="3"/>
  <c r="Y363" i="3"/>
  <c r="CY363" i="3"/>
  <c r="CZ363" i="3"/>
  <c r="DB363" i="3" s="1"/>
  <c r="DA363" i="3"/>
  <c r="DC363" i="3"/>
  <c r="A364" i="3"/>
  <c r="Y364" i="3"/>
  <c r="CW364" i="3"/>
  <c r="CX364" i="3"/>
  <c r="DG364" i="3" s="1"/>
  <c r="DJ364" i="3" s="1"/>
  <c r="CY364" i="3"/>
  <c r="CZ364" i="3"/>
  <c r="DA364" i="3"/>
  <c r="DB364" i="3"/>
  <c r="DC364" i="3"/>
  <c r="A365" i="3"/>
  <c r="Y365" i="3"/>
  <c r="CX365" i="3" s="1"/>
  <c r="DF365" i="3" s="1"/>
  <c r="DJ365" i="3" s="1"/>
  <c r="CY365" i="3"/>
  <c r="CZ365" i="3"/>
  <c r="DB365" i="3" s="1"/>
  <c r="DA365" i="3"/>
  <c r="DC365" i="3"/>
  <c r="A366" i="3"/>
  <c r="Y366" i="3"/>
  <c r="CX366" i="3"/>
  <c r="DG366" i="3" s="1"/>
  <c r="CY366" i="3"/>
  <c r="CZ366" i="3"/>
  <c r="DB366" i="3" s="1"/>
  <c r="DA366" i="3"/>
  <c r="DC366" i="3"/>
  <c r="DF366" i="3"/>
  <c r="DJ366" i="3" s="1"/>
  <c r="DH366" i="3"/>
  <c r="DI366" i="3"/>
  <c r="A367" i="3"/>
  <c r="Y367" i="3"/>
  <c r="CX367" i="3" s="1"/>
  <c r="DH367" i="3" s="1"/>
  <c r="CU367" i="3"/>
  <c r="CY367" i="3"/>
  <c r="CZ367" i="3"/>
  <c r="DB367" i="3" s="1"/>
  <c r="DA367" i="3"/>
  <c r="DC367" i="3"/>
  <c r="DF367" i="3"/>
  <c r="DG367" i="3"/>
  <c r="A368" i="3"/>
  <c r="Y368" i="3"/>
  <c r="CX368" i="3"/>
  <c r="DG368" i="3" s="1"/>
  <c r="CY368" i="3"/>
  <c r="CZ368" i="3"/>
  <c r="DB368" i="3" s="1"/>
  <c r="DA368" i="3"/>
  <c r="DC368" i="3"/>
  <c r="DF368" i="3"/>
  <c r="DH368" i="3"/>
  <c r="DI368" i="3"/>
  <c r="DJ368" i="3" s="1"/>
  <c r="A369" i="3"/>
  <c r="Y369" i="3"/>
  <c r="CW369" i="3" s="1"/>
  <c r="CY369" i="3"/>
  <c r="CZ369" i="3"/>
  <c r="DB369" i="3" s="1"/>
  <c r="DA369" i="3"/>
  <c r="DC369" i="3"/>
  <c r="A370" i="3"/>
  <c r="Y370" i="3"/>
  <c r="CX370" i="3" s="1"/>
  <c r="DH370" i="3" s="1"/>
  <c r="CY370" i="3"/>
  <c r="CZ370" i="3"/>
  <c r="DB370" i="3" s="1"/>
  <c r="DA370" i="3"/>
  <c r="DC370" i="3"/>
  <c r="DG370" i="3"/>
  <c r="DI370" i="3"/>
  <c r="A371" i="3"/>
  <c r="Y371" i="3"/>
  <c r="CX371" i="3"/>
  <c r="DG371" i="3" s="1"/>
  <c r="CY371" i="3"/>
  <c r="CZ371" i="3"/>
  <c r="DA371" i="3"/>
  <c r="DB371" i="3"/>
  <c r="DC371" i="3"/>
  <c r="DI371" i="3"/>
  <c r="A372" i="3"/>
  <c r="Y372" i="3"/>
  <c r="CX372" i="3"/>
  <c r="DF372" i="3" s="1"/>
  <c r="DJ372" i="3" s="1"/>
  <c r="CY372" i="3"/>
  <c r="CZ372" i="3"/>
  <c r="DA372" i="3"/>
  <c r="DB372" i="3"/>
  <c r="DC372" i="3"/>
  <c r="DI372" i="3"/>
  <c r="A373" i="3"/>
  <c r="Y373" i="3"/>
  <c r="CV373" i="3" s="1"/>
  <c r="CU373" i="3"/>
  <c r="CX373" i="3"/>
  <c r="DG373" i="3" s="1"/>
  <c r="CY373" i="3"/>
  <c r="CZ373" i="3"/>
  <c r="DA373" i="3"/>
  <c r="DB373" i="3"/>
  <c r="DC373" i="3"/>
  <c r="DI373" i="3"/>
  <c r="DJ373" i="3" s="1"/>
  <c r="A374" i="3"/>
  <c r="Y374" i="3"/>
  <c r="CX374" i="3"/>
  <c r="DF374" i="3" s="1"/>
  <c r="CY374" i="3"/>
  <c r="CZ374" i="3"/>
  <c r="DA374" i="3"/>
  <c r="DB374" i="3"/>
  <c r="DC374" i="3"/>
  <c r="DI374" i="3"/>
  <c r="DJ374" i="3" s="1"/>
  <c r="A375" i="3"/>
  <c r="Y375" i="3"/>
  <c r="CX375" i="3" s="1"/>
  <c r="DH375" i="3" s="1"/>
  <c r="CW375" i="3"/>
  <c r="CY375" i="3"/>
  <c r="CZ375" i="3"/>
  <c r="DB375" i="3" s="1"/>
  <c r="DA375" i="3"/>
  <c r="DC375" i="3"/>
  <c r="DF375" i="3"/>
  <c r="DG375" i="3"/>
  <c r="DI375" i="3"/>
  <c r="DJ375" i="3"/>
  <c r="A376" i="3"/>
  <c r="Y376" i="3"/>
  <c r="CX376" i="3"/>
  <c r="DG376" i="3" s="1"/>
  <c r="CY376" i="3"/>
  <c r="CZ376" i="3"/>
  <c r="DB376" i="3" s="1"/>
  <c r="DA376" i="3"/>
  <c r="DC376" i="3"/>
  <c r="DF376" i="3"/>
  <c r="DJ376" i="3" s="1"/>
  <c r="DH376" i="3"/>
  <c r="DI376" i="3"/>
  <c r="A377" i="3"/>
  <c r="Y377" i="3"/>
  <c r="CX377" i="3" s="1"/>
  <c r="CY377" i="3"/>
  <c r="CZ377" i="3"/>
  <c r="DA377" i="3"/>
  <c r="DB377" i="3"/>
  <c r="DC377" i="3"/>
  <c r="A378" i="3"/>
  <c r="Y378" i="3"/>
  <c r="CX378" i="3" s="1"/>
  <c r="CY378" i="3"/>
  <c r="CZ378" i="3"/>
  <c r="DB378" i="3" s="1"/>
  <c r="DA378" i="3"/>
  <c r="DC378" i="3"/>
  <c r="A379" i="3"/>
  <c r="Y379" i="3"/>
  <c r="CX379" i="3" s="1"/>
  <c r="CU379" i="3"/>
  <c r="CY379" i="3"/>
  <c r="CZ379" i="3"/>
  <c r="DA379" i="3"/>
  <c r="DB379" i="3"/>
  <c r="DC379" i="3"/>
  <c r="A380" i="3"/>
  <c r="Y380" i="3"/>
  <c r="CX380" i="3" s="1"/>
  <c r="CY380" i="3"/>
  <c r="CZ380" i="3"/>
  <c r="DB380" i="3" s="1"/>
  <c r="DA380" i="3"/>
  <c r="DC380" i="3"/>
  <c r="A381" i="3"/>
  <c r="Y381" i="3"/>
  <c r="CW381" i="3" s="1"/>
  <c r="CY381" i="3"/>
  <c r="CZ381" i="3"/>
  <c r="DB381" i="3" s="1"/>
  <c r="DA381" i="3"/>
  <c r="DC381" i="3"/>
  <c r="A382" i="3"/>
  <c r="Y382" i="3"/>
  <c r="CW382" i="3" s="1"/>
  <c r="CX382" i="3"/>
  <c r="DI382" i="3" s="1"/>
  <c r="CY382" i="3"/>
  <c r="CZ382" i="3"/>
  <c r="DA382" i="3"/>
  <c r="DB382" i="3"/>
  <c r="DC382" i="3"/>
  <c r="DH382" i="3"/>
  <c r="A383" i="3"/>
  <c r="Y383" i="3"/>
  <c r="CW383" i="3" s="1"/>
  <c r="CX383" i="3"/>
  <c r="DG383" i="3" s="1"/>
  <c r="CY383" i="3"/>
  <c r="CZ383" i="3"/>
  <c r="DA383" i="3"/>
  <c r="DB383" i="3"/>
  <c r="DC383" i="3"/>
  <c r="DI383" i="3"/>
  <c r="DJ383" i="3"/>
  <c r="A384" i="3"/>
  <c r="Y384" i="3"/>
  <c r="CX384" i="3"/>
  <c r="DF384" i="3" s="1"/>
  <c r="DJ384" i="3" s="1"/>
  <c r="CY384" i="3"/>
  <c r="CZ384" i="3"/>
  <c r="DA384" i="3"/>
  <c r="DB384" i="3"/>
  <c r="DC384" i="3"/>
  <c r="DI384" i="3"/>
  <c r="A385" i="3"/>
  <c r="Y385" i="3"/>
  <c r="CX385" i="3" s="1"/>
  <c r="CY385" i="3"/>
  <c r="CZ385" i="3"/>
  <c r="DB385" i="3" s="1"/>
  <c r="DA385" i="3"/>
  <c r="DC385" i="3"/>
  <c r="A386" i="3"/>
  <c r="Y386" i="3"/>
  <c r="CX386" i="3" s="1"/>
  <c r="DI386" i="3" s="1"/>
  <c r="CY386" i="3"/>
  <c r="CZ386" i="3"/>
  <c r="DB386" i="3" s="1"/>
  <c r="DA386" i="3"/>
  <c r="DC386" i="3"/>
  <c r="DF386" i="3"/>
  <c r="DG386" i="3"/>
  <c r="DH386" i="3"/>
  <c r="DJ386" i="3"/>
  <c r="A387" i="3"/>
  <c r="Y387" i="3"/>
  <c r="CU387" i="3"/>
  <c r="CV387" i="3"/>
  <c r="CX387" i="3"/>
  <c r="DI387" i="3" s="1"/>
  <c r="DJ387" i="3" s="1"/>
  <c r="CY387" i="3"/>
  <c r="CZ387" i="3"/>
  <c r="DA387" i="3"/>
  <c r="DB387" i="3"/>
  <c r="DC387" i="3"/>
  <c r="DG387" i="3"/>
  <c r="DH387" i="3"/>
  <c r="A388" i="3"/>
  <c r="Y388" i="3"/>
  <c r="CX388" i="3" s="1"/>
  <c r="CY388" i="3"/>
  <c r="CZ388" i="3"/>
  <c r="DB388" i="3" s="1"/>
  <c r="DA388" i="3"/>
  <c r="DC388" i="3"/>
  <c r="A389" i="3"/>
  <c r="Y389" i="3"/>
  <c r="CW389" i="3" s="1"/>
  <c r="CX389" i="3"/>
  <c r="DI389" i="3" s="1"/>
  <c r="CY389" i="3"/>
  <c r="CZ389" i="3"/>
  <c r="DA389" i="3"/>
  <c r="DB389" i="3"/>
  <c r="DC389" i="3"/>
  <c r="DH389" i="3"/>
  <c r="A390" i="3"/>
  <c r="Y390" i="3"/>
  <c r="CW390" i="3" s="1"/>
  <c r="CY390" i="3"/>
  <c r="CZ390" i="3"/>
  <c r="DB390" i="3" s="1"/>
  <c r="DA390" i="3"/>
  <c r="DC390" i="3"/>
  <c r="A391" i="3"/>
  <c r="Y391" i="3"/>
  <c r="CX391" i="3"/>
  <c r="DG391" i="3" s="1"/>
  <c r="CY391" i="3"/>
  <c r="CZ391" i="3"/>
  <c r="DB391" i="3" s="1"/>
  <c r="DA391" i="3"/>
  <c r="DC391" i="3"/>
  <c r="DF391" i="3"/>
  <c r="DH391" i="3"/>
  <c r="DI391" i="3"/>
  <c r="DJ391" i="3"/>
  <c r="A392" i="3"/>
  <c r="Y392" i="3"/>
  <c r="CX392" i="3"/>
  <c r="DI392" i="3" s="1"/>
  <c r="CY392" i="3"/>
  <c r="CZ392" i="3"/>
  <c r="DA392" i="3"/>
  <c r="DB392" i="3"/>
  <c r="DC392" i="3"/>
  <c r="DH392" i="3"/>
  <c r="A393" i="3"/>
  <c r="Y393" i="3"/>
  <c r="CX393" i="3" s="1"/>
  <c r="CY393" i="3"/>
  <c r="CZ393" i="3"/>
  <c r="DA393" i="3"/>
  <c r="DB393" i="3"/>
  <c r="DC393" i="3"/>
  <c r="A394" i="3"/>
  <c r="Y394" i="3"/>
  <c r="CX394" i="3" s="1"/>
  <c r="CY394" i="3"/>
  <c r="CZ394" i="3"/>
  <c r="DB394" i="3" s="1"/>
  <c r="DA394" i="3"/>
  <c r="DC394" i="3"/>
  <c r="A395" i="3"/>
  <c r="Y395" i="3"/>
  <c r="CX395" i="3"/>
  <c r="DG395" i="3" s="1"/>
  <c r="CY395" i="3"/>
  <c r="CZ395" i="3"/>
  <c r="DB395" i="3" s="1"/>
  <c r="DA395" i="3"/>
  <c r="DC395" i="3"/>
  <c r="DF395" i="3"/>
  <c r="DH395" i="3"/>
  <c r="DI395" i="3"/>
  <c r="DJ395" i="3"/>
  <c r="A396" i="3"/>
  <c r="Y396" i="3"/>
  <c r="CX396" i="3"/>
  <c r="DI396" i="3" s="1"/>
  <c r="CY396" i="3"/>
  <c r="CZ396" i="3"/>
  <c r="DA396" i="3"/>
  <c r="DB396" i="3"/>
  <c r="DC396" i="3"/>
  <c r="DH396" i="3"/>
  <c r="A397" i="3"/>
  <c r="Y397" i="3"/>
  <c r="CX397" i="3" s="1"/>
  <c r="CY397" i="3"/>
  <c r="CZ397" i="3"/>
  <c r="DA397" i="3"/>
  <c r="DB397" i="3"/>
  <c r="DC397" i="3"/>
  <c r="A398" i="3"/>
  <c r="Y398" i="3"/>
  <c r="CV398" i="3" s="1"/>
  <c r="CU398" i="3"/>
  <c r="CX398" i="3"/>
  <c r="DI398" i="3" s="1"/>
  <c r="DJ398" i="3" s="1"/>
  <c r="CY398" i="3"/>
  <c r="CZ398" i="3"/>
  <c r="DA398" i="3"/>
  <c r="DB398" i="3"/>
  <c r="DC398" i="3"/>
  <c r="DH398" i="3"/>
  <c r="A399" i="3"/>
  <c r="Y399" i="3"/>
  <c r="CX399" i="3" s="1"/>
  <c r="CY399" i="3"/>
  <c r="CZ399" i="3"/>
  <c r="DA399" i="3"/>
  <c r="DB399" i="3"/>
  <c r="DC399" i="3"/>
  <c r="A400" i="3"/>
  <c r="Y400" i="3"/>
  <c r="CW400" i="3" s="1"/>
  <c r="CY400" i="3"/>
  <c r="CZ400" i="3"/>
  <c r="DB400" i="3" s="1"/>
  <c r="DA400" i="3"/>
  <c r="DC400" i="3"/>
  <c r="A401" i="3"/>
  <c r="Y401" i="3"/>
  <c r="CW401" i="3"/>
  <c r="CX401" i="3"/>
  <c r="DI401" i="3" s="1"/>
  <c r="CY401" i="3"/>
  <c r="CZ401" i="3"/>
  <c r="DA401" i="3"/>
  <c r="DB401" i="3"/>
  <c r="DC401" i="3"/>
  <c r="DG401" i="3"/>
  <c r="DJ401" i="3" s="1"/>
  <c r="DH401" i="3"/>
  <c r="A402" i="3"/>
  <c r="Y402" i="3"/>
  <c r="CW402" i="3" s="1"/>
  <c r="CY402" i="3"/>
  <c r="CZ402" i="3"/>
  <c r="DB402" i="3" s="1"/>
  <c r="DA402" i="3"/>
  <c r="DC402" i="3"/>
  <c r="A403" i="3"/>
  <c r="Y403" i="3"/>
  <c r="CW403" i="3"/>
  <c r="CX403" i="3"/>
  <c r="DI403" i="3" s="1"/>
  <c r="CY403" i="3"/>
  <c r="CZ403" i="3"/>
  <c r="DA403" i="3"/>
  <c r="DB403" i="3"/>
  <c r="DC403" i="3"/>
  <c r="DG403" i="3"/>
  <c r="DJ403" i="3" s="1"/>
  <c r="DH403" i="3"/>
  <c r="A404" i="3"/>
  <c r="Y404" i="3"/>
  <c r="CW404" i="3" s="1"/>
  <c r="CY404" i="3"/>
  <c r="CZ404" i="3"/>
  <c r="DB404" i="3" s="1"/>
  <c r="DA404" i="3"/>
  <c r="DC404" i="3"/>
  <c r="A405" i="3"/>
  <c r="Y405" i="3"/>
  <c r="CX405" i="3"/>
  <c r="DI405" i="3" s="1"/>
  <c r="CY405" i="3"/>
  <c r="CZ405" i="3"/>
  <c r="DA405" i="3"/>
  <c r="DB405" i="3"/>
  <c r="DC405" i="3"/>
  <c r="DH405" i="3"/>
  <c r="A406" i="3"/>
  <c r="Y406" i="3"/>
  <c r="CX406" i="3" s="1"/>
  <c r="CY406" i="3"/>
  <c r="CZ406" i="3"/>
  <c r="DA406" i="3"/>
  <c r="DB406" i="3"/>
  <c r="DC406" i="3"/>
  <c r="A407" i="3"/>
  <c r="Y407" i="3"/>
  <c r="CX407" i="3" s="1"/>
  <c r="CY407" i="3"/>
  <c r="CZ407" i="3"/>
  <c r="DB407" i="3" s="1"/>
  <c r="DA407" i="3"/>
  <c r="DC407" i="3"/>
  <c r="A408" i="3"/>
  <c r="Y408" i="3"/>
  <c r="CX408" i="3" s="1"/>
  <c r="CY408" i="3"/>
  <c r="CZ408" i="3"/>
  <c r="DB408" i="3" s="1"/>
  <c r="DA408" i="3"/>
  <c r="DC408" i="3"/>
  <c r="A409" i="3"/>
  <c r="Y409" i="3"/>
  <c r="CX409" i="3"/>
  <c r="DI409" i="3" s="1"/>
  <c r="CY409" i="3"/>
  <c r="CZ409" i="3"/>
  <c r="DA409" i="3"/>
  <c r="DB409" i="3"/>
  <c r="DC409" i="3"/>
  <c r="DH409" i="3"/>
  <c r="A410" i="3"/>
  <c r="Y410" i="3"/>
  <c r="CV410" i="3" s="1"/>
  <c r="CU410" i="3"/>
  <c r="CY410" i="3"/>
  <c r="CZ410" i="3"/>
  <c r="DB410" i="3" s="1"/>
  <c r="DA410" i="3"/>
  <c r="DC410" i="3"/>
  <c r="A411" i="3"/>
  <c r="Y411" i="3"/>
  <c r="CX411" i="3"/>
  <c r="DI411" i="3" s="1"/>
  <c r="DJ411" i="3" s="1"/>
  <c r="CY411" i="3"/>
  <c r="CZ411" i="3"/>
  <c r="DA411" i="3"/>
  <c r="DB411" i="3"/>
  <c r="DC411" i="3"/>
  <c r="DH411" i="3"/>
  <c r="A412" i="3"/>
  <c r="Y412" i="3"/>
  <c r="CW412" i="3" s="1"/>
  <c r="CY412" i="3"/>
  <c r="CZ412" i="3"/>
  <c r="DB412" i="3" s="1"/>
  <c r="DA412" i="3"/>
  <c r="DC412" i="3"/>
  <c r="A413" i="3"/>
  <c r="Y413" i="3"/>
  <c r="CW413" i="3" s="1"/>
  <c r="CX413" i="3"/>
  <c r="DI413" i="3" s="1"/>
  <c r="CY413" i="3"/>
  <c r="CZ413" i="3"/>
  <c r="DA413" i="3"/>
  <c r="DB413" i="3"/>
  <c r="DC413" i="3"/>
  <c r="DH413" i="3"/>
  <c r="A414" i="3"/>
  <c r="Y414" i="3"/>
  <c r="CX414" i="3" s="1"/>
  <c r="CY414" i="3"/>
  <c r="CZ414" i="3"/>
  <c r="DA414" i="3"/>
  <c r="DB414" i="3"/>
  <c r="DC414" i="3"/>
  <c r="A415" i="3"/>
  <c r="Y415" i="3"/>
  <c r="CX415" i="3" s="1"/>
  <c r="CY415" i="3"/>
  <c r="CZ415" i="3"/>
  <c r="DB415" i="3" s="1"/>
  <c r="DA415" i="3"/>
  <c r="DC415" i="3"/>
  <c r="A416" i="3"/>
  <c r="Y416" i="3"/>
  <c r="CX416" i="3" s="1"/>
  <c r="CY416" i="3"/>
  <c r="CZ416" i="3"/>
  <c r="DB416" i="3" s="1"/>
  <c r="DA416" i="3"/>
  <c r="DC416" i="3"/>
  <c r="A417" i="3"/>
  <c r="Y417" i="3"/>
  <c r="CX417" i="3" s="1"/>
  <c r="CU417" i="3"/>
  <c r="CV417" i="3"/>
  <c r="CY417" i="3"/>
  <c r="CZ417" i="3"/>
  <c r="DB417" i="3" s="1"/>
  <c r="DA417" i="3"/>
  <c r="DC417" i="3"/>
  <c r="A418" i="3"/>
  <c r="Y418" i="3"/>
  <c r="CX418" i="3"/>
  <c r="DG418" i="3" s="1"/>
  <c r="CY418" i="3"/>
  <c r="CZ418" i="3"/>
  <c r="DB418" i="3" s="1"/>
  <c r="DA418" i="3"/>
  <c r="DC418" i="3"/>
  <c r="DF418" i="3"/>
  <c r="DH418" i="3"/>
  <c r="DI418" i="3"/>
  <c r="DJ418" i="3" s="1"/>
  <c r="A419" i="3"/>
  <c r="Y419" i="3"/>
  <c r="CW419" i="3"/>
  <c r="CX419" i="3"/>
  <c r="DI419" i="3" s="1"/>
  <c r="CY419" i="3"/>
  <c r="CZ419" i="3"/>
  <c r="DA419" i="3"/>
  <c r="DB419" i="3"/>
  <c r="DC419" i="3"/>
  <c r="DG419" i="3"/>
  <c r="DJ419" i="3" s="1"/>
  <c r="DH419" i="3"/>
  <c r="A420" i="3"/>
  <c r="Y420" i="3"/>
  <c r="CW420" i="3" s="1"/>
  <c r="CY420" i="3"/>
  <c r="CZ420" i="3"/>
  <c r="DB420" i="3" s="1"/>
  <c r="DA420" i="3"/>
  <c r="DC420" i="3"/>
  <c r="A421" i="3"/>
  <c r="Y421" i="3"/>
  <c r="CX421" i="3"/>
  <c r="DI421" i="3" s="1"/>
  <c r="CY421" i="3"/>
  <c r="CZ421" i="3"/>
  <c r="DA421" i="3"/>
  <c r="DB421" i="3"/>
  <c r="DC421" i="3"/>
  <c r="DH421" i="3"/>
  <c r="A422" i="3"/>
  <c r="Y422" i="3"/>
  <c r="CX422" i="3" s="1"/>
  <c r="CY422" i="3"/>
  <c r="CZ422" i="3"/>
  <c r="DA422" i="3"/>
  <c r="DB422" i="3"/>
  <c r="DC422" i="3"/>
  <c r="A423" i="3"/>
  <c r="Y423" i="3"/>
  <c r="CX423" i="3" s="1"/>
  <c r="CY423" i="3"/>
  <c r="CZ423" i="3"/>
  <c r="DB423" i="3" s="1"/>
  <c r="DA423" i="3"/>
  <c r="DC423" i="3"/>
  <c r="A424" i="3"/>
  <c r="Y424" i="3"/>
  <c r="CX424" i="3"/>
  <c r="DG424" i="3" s="1"/>
  <c r="CY424" i="3"/>
  <c r="CZ424" i="3"/>
  <c r="DB424" i="3" s="1"/>
  <c r="DA424" i="3"/>
  <c r="DC424" i="3"/>
  <c r="DF424" i="3"/>
  <c r="DH424" i="3"/>
  <c r="DI424" i="3"/>
  <c r="DJ424" i="3"/>
  <c r="A425" i="3"/>
  <c r="Y425" i="3"/>
  <c r="CX425" i="3"/>
  <c r="DI425" i="3" s="1"/>
  <c r="CY425" i="3"/>
  <c r="CZ425" i="3"/>
  <c r="DA425" i="3"/>
  <c r="DB425" i="3"/>
  <c r="DC425" i="3"/>
  <c r="DH425" i="3"/>
  <c r="A426" i="3"/>
  <c r="Y426" i="3"/>
  <c r="CX426" i="3" s="1"/>
  <c r="CY426" i="3"/>
  <c r="CZ426" i="3"/>
  <c r="DA426" i="3"/>
  <c r="DB426" i="3"/>
  <c r="DC426" i="3"/>
  <c r="A427" i="3"/>
  <c r="Y427" i="3"/>
  <c r="CV427" i="3" s="1"/>
  <c r="CU427" i="3"/>
  <c r="CX427" i="3"/>
  <c r="DI427" i="3" s="1"/>
  <c r="DJ427" i="3" s="1"/>
  <c r="CY427" i="3"/>
  <c r="CZ427" i="3"/>
  <c r="DA427" i="3"/>
  <c r="DB427" i="3"/>
  <c r="DC427" i="3"/>
  <c r="DH427" i="3"/>
  <c r="A428" i="3"/>
  <c r="Y428" i="3"/>
  <c r="CX428" i="3" s="1"/>
  <c r="CY428" i="3"/>
  <c r="CZ428" i="3"/>
  <c r="DA428" i="3"/>
  <c r="DB428" i="3"/>
  <c r="DC428" i="3"/>
  <c r="A429" i="3"/>
  <c r="Y429" i="3"/>
  <c r="CW429" i="3" s="1"/>
  <c r="CY429" i="3"/>
  <c r="CZ429" i="3"/>
  <c r="DB429" i="3" s="1"/>
  <c r="DA429" i="3"/>
  <c r="DC429" i="3"/>
  <c r="A430" i="3"/>
  <c r="Y430" i="3"/>
  <c r="CW430" i="3"/>
  <c r="CX430" i="3"/>
  <c r="DI430" i="3" s="1"/>
  <c r="CY430" i="3"/>
  <c r="CZ430" i="3"/>
  <c r="DA430" i="3"/>
  <c r="DB430" i="3"/>
  <c r="DC430" i="3"/>
  <c r="DG430" i="3"/>
  <c r="DJ430" i="3" s="1"/>
  <c r="DH430" i="3"/>
  <c r="A431" i="3"/>
  <c r="Y431" i="3"/>
  <c r="CX431" i="3" s="1"/>
  <c r="CY431" i="3"/>
  <c r="CZ431" i="3"/>
  <c r="DB431" i="3" s="1"/>
  <c r="DA431" i="3"/>
  <c r="DC431" i="3"/>
  <c r="A432" i="3"/>
  <c r="Y432" i="3"/>
  <c r="CX432" i="3" s="1"/>
  <c r="CY432" i="3"/>
  <c r="CZ432" i="3"/>
  <c r="DB432" i="3" s="1"/>
  <c r="DA432" i="3"/>
  <c r="DC432" i="3"/>
  <c r="A433" i="3"/>
  <c r="Y433" i="3"/>
  <c r="CX433" i="3"/>
  <c r="DI433" i="3" s="1"/>
  <c r="CY433" i="3"/>
  <c r="CZ433" i="3"/>
  <c r="DA433" i="3"/>
  <c r="DB433" i="3"/>
  <c r="DC433" i="3"/>
  <c r="DH433" i="3"/>
  <c r="A434" i="3"/>
  <c r="Y434" i="3"/>
  <c r="CV434" i="3" s="1"/>
  <c r="CU434" i="3"/>
  <c r="CY434" i="3"/>
  <c r="CZ434" i="3"/>
  <c r="DB434" i="3" s="1"/>
  <c r="DA434" i="3"/>
  <c r="DC434" i="3"/>
  <c r="A435" i="3"/>
  <c r="Y435" i="3"/>
  <c r="CX435" i="3"/>
  <c r="DI435" i="3" s="1"/>
  <c r="DJ435" i="3" s="1"/>
  <c r="CY435" i="3"/>
  <c r="CZ435" i="3"/>
  <c r="DA435" i="3"/>
  <c r="DB435" i="3"/>
  <c r="DC435" i="3"/>
  <c r="DH435" i="3"/>
  <c r="A436" i="3"/>
  <c r="Y436" i="3"/>
  <c r="CW436" i="3" s="1"/>
  <c r="CY436" i="3"/>
  <c r="CZ436" i="3"/>
  <c r="DB436" i="3" s="1"/>
  <c r="DA436" i="3"/>
  <c r="DC436" i="3"/>
  <c r="A437" i="3"/>
  <c r="Y437" i="3"/>
  <c r="CW437" i="3"/>
  <c r="CX437" i="3"/>
  <c r="DI437" i="3" s="1"/>
  <c r="CY437" i="3"/>
  <c r="CZ437" i="3"/>
  <c r="DA437" i="3"/>
  <c r="DB437" i="3"/>
  <c r="DC437" i="3"/>
  <c r="DH437" i="3"/>
  <c r="A438" i="3"/>
  <c r="Y438" i="3"/>
  <c r="CW438" i="3" s="1"/>
  <c r="CY438" i="3"/>
  <c r="CZ438" i="3"/>
  <c r="DB438" i="3" s="1"/>
  <c r="DA438" i="3"/>
  <c r="DC438" i="3"/>
  <c r="A439" i="3"/>
  <c r="Y439" i="3"/>
  <c r="CW439" i="3"/>
  <c r="CX439" i="3"/>
  <c r="DI439" i="3" s="1"/>
  <c r="CY439" i="3"/>
  <c r="CZ439" i="3"/>
  <c r="DA439" i="3"/>
  <c r="DB439" i="3"/>
  <c r="DC439" i="3"/>
  <c r="DH439" i="3"/>
  <c r="A440" i="3"/>
  <c r="Y440" i="3"/>
  <c r="CX440" i="3" s="1"/>
  <c r="CY440" i="3"/>
  <c r="CZ440" i="3"/>
  <c r="DA440" i="3"/>
  <c r="DB440" i="3"/>
  <c r="DC440" i="3"/>
  <c r="A441" i="3"/>
  <c r="Y441" i="3"/>
  <c r="CX441" i="3" s="1"/>
  <c r="CY441" i="3"/>
  <c r="CZ441" i="3"/>
  <c r="DB441" i="3" s="1"/>
  <c r="DA441" i="3"/>
  <c r="DC441" i="3"/>
  <c r="A442" i="3"/>
  <c r="Y442" i="3"/>
  <c r="CX442" i="3"/>
  <c r="DG442" i="3" s="1"/>
  <c r="CY442" i="3"/>
  <c r="CZ442" i="3"/>
  <c r="DB442" i="3" s="1"/>
  <c r="DA442" i="3"/>
  <c r="DC442" i="3"/>
  <c r="DF442" i="3"/>
  <c r="DH442" i="3"/>
  <c r="DI442" i="3"/>
  <c r="DJ442" i="3"/>
  <c r="A443" i="3"/>
  <c r="Y443" i="3"/>
  <c r="CX443" i="3"/>
  <c r="DI443" i="3" s="1"/>
  <c r="CY443" i="3"/>
  <c r="CZ443" i="3"/>
  <c r="DA443" i="3"/>
  <c r="DB443" i="3"/>
  <c r="DC443" i="3"/>
  <c r="DH443" i="3"/>
  <c r="A444" i="3"/>
  <c r="Y444" i="3"/>
  <c r="CX444" i="3" s="1"/>
  <c r="CY444" i="3"/>
  <c r="CZ444" i="3"/>
  <c r="DA444" i="3"/>
  <c r="DB444" i="3"/>
  <c r="DC444" i="3"/>
  <c r="A445" i="3"/>
  <c r="Y445" i="3"/>
  <c r="CX445" i="3" s="1"/>
  <c r="CY445" i="3"/>
  <c r="CZ445" i="3"/>
  <c r="DB445" i="3" s="1"/>
  <c r="DA445" i="3"/>
  <c r="DC445" i="3"/>
  <c r="A446" i="3"/>
  <c r="Y446" i="3"/>
  <c r="CU446" i="3"/>
  <c r="CV446" i="3"/>
  <c r="CX446" i="3"/>
  <c r="DI446" i="3" s="1"/>
  <c r="DJ446" i="3" s="1"/>
  <c r="CY446" i="3"/>
  <c r="CZ446" i="3"/>
  <c r="DA446" i="3"/>
  <c r="DB446" i="3"/>
  <c r="DC446" i="3"/>
  <c r="DG446" i="3"/>
  <c r="DH446" i="3"/>
  <c r="A447" i="3"/>
  <c r="Y447" i="3"/>
  <c r="CX447" i="3" s="1"/>
  <c r="CY447" i="3"/>
  <c r="CZ447" i="3"/>
  <c r="DB447" i="3" s="1"/>
  <c r="DA447" i="3"/>
  <c r="DC447" i="3"/>
  <c r="A448" i="3"/>
  <c r="Y448" i="3"/>
  <c r="CW448" i="3" s="1"/>
  <c r="CX448" i="3"/>
  <c r="DI448" i="3" s="1"/>
  <c r="CY448" i="3"/>
  <c r="CZ448" i="3"/>
  <c r="DA448" i="3"/>
  <c r="DB448" i="3"/>
  <c r="DC448" i="3"/>
  <c r="DH448" i="3"/>
  <c r="A449" i="3"/>
  <c r="Y449" i="3"/>
  <c r="CW449" i="3" s="1"/>
  <c r="CY449" i="3"/>
  <c r="CZ449" i="3"/>
  <c r="DB449" i="3" s="1"/>
  <c r="DA449" i="3"/>
  <c r="DC449" i="3"/>
  <c r="A450" i="3"/>
  <c r="Y450" i="3"/>
  <c r="CW450" i="3" s="1"/>
  <c r="CX450" i="3"/>
  <c r="DI450" i="3" s="1"/>
  <c r="CY450" i="3"/>
  <c r="CZ450" i="3"/>
  <c r="DA450" i="3"/>
  <c r="DB450" i="3"/>
  <c r="DC450" i="3"/>
  <c r="DH450" i="3"/>
  <c r="A451" i="3"/>
  <c r="Y451" i="3"/>
  <c r="CW451" i="3" s="1"/>
  <c r="CY451" i="3"/>
  <c r="CZ451" i="3"/>
  <c r="DB451" i="3" s="1"/>
  <c r="DA451" i="3"/>
  <c r="DC451" i="3"/>
  <c r="A452" i="3"/>
  <c r="Y452" i="3"/>
  <c r="CX452" i="3" s="1"/>
  <c r="CY452" i="3"/>
  <c r="CZ452" i="3"/>
  <c r="DB452" i="3" s="1"/>
  <c r="DA452" i="3"/>
  <c r="DC452" i="3"/>
  <c r="A453" i="3"/>
  <c r="Y453" i="3"/>
  <c r="CX453" i="3"/>
  <c r="DI453" i="3" s="1"/>
  <c r="CY453" i="3"/>
  <c r="CZ453" i="3"/>
  <c r="DA453" i="3"/>
  <c r="DB453" i="3"/>
  <c r="DC453" i="3"/>
  <c r="DH453" i="3"/>
  <c r="A454" i="3"/>
  <c r="Y454" i="3"/>
  <c r="CX454" i="3" s="1"/>
  <c r="CY454" i="3"/>
  <c r="CZ454" i="3"/>
  <c r="DA454" i="3"/>
  <c r="DB454" i="3"/>
  <c r="DC454" i="3"/>
  <c r="A455" i="3"/>
  <c r="Y455" i="3"/>
  <c r="CX455" i="3" s="1"/>
  <c r="CY455" i="3"/>
  <c r="CZ455" i="3"/>
  <c r="DB455" i="3" s="1"/>
  <c r="DA455" i="3"/>
  <c r="DC455" i="3"/>
  <c r="A456" i="3"/>
  <c r="Y456" i="3"/>
  <c r="CX456" i="3" s="1"/>
  <c r="CY456" i="3"/>
  <c r="CZ456" i="3"/>
  <c r="DB456" i="3" s="1"/>
  <c r="DA456" i="3"/>
  <c r="DC456" i="3"/>
  <c r="A457" i="3"/>
  <c r="Y457" i="3"/>
  <c r="CX457" i="3"/>
  <c r="DI457" i="3" s="1"/>
  <c r="CY457" i="3"/>
  <c r="CZ457" i="3"/>
  <c r="DA457" i="3"/>
  <c r="DB457" i="3"/>
  <c r="DC457" i="3"/>
  <c r="DH457" i="3"/>
  <c r="A458" i="3"/>
  <c r="Y458" i="3"/>
  <c r="CV458" i="3" s="1"/>
  <c r="CU458" i="3"/>
  <c r="CY458" i="3"/>
  <c r="CZ458" i="3"/>
  <c r="DB458" i="3" s="1"/>
  <c r="DA458" i="3"/>
  <c r="DC458" i="3"/>
  <c r="A459" i="3"/>
  <c r="Y459" i="3"/>
  <c r="CX459" i="3"/>
  <c r="DI459" i="3" s="1"/>
  <c r="DJ459" i="3" s="1"/>
  <c r="CY459" i="3"/>
  <c r="CZ459" i="3"/>
  <c r="DA459" i="3"/>
  <c r="DB459" i="3"/>
  <c r="DC459" i="3"/>
  <c r="DH459" i="3"/>
  <c r="A460" i="3"/>
  <c r="Y460" i="3"/>
  <c r="CW460" i="3" s="1"/>
  <c r="CY460" i="3"/>
  <c r="CZ460" i="3"/>
  <c r="DB460" i="3" s="1"/>
  <c r="DA460" i="3"/>
  <c r="DC460" i="3"/>
  <c r="A461" i="3"/>
  <c r="Y461" i="3"/>
  <c r="CW461" i="3"/>
  <c r="CX461" i="3"/>
  <c r="DI461" i="3" s="1"/>
  <c r="CY461" i="3"/>
  <c r="CZ461" i="3"/>
  <c r="DA461" i="3"/>
  <c r="DB461" i="3"/>
  <c r="DC461" i="3"/>
  <c r="DH461" i="3"/>
  <c r="A462" i="3"/>
  <c r="Y462" i="3"/>
  <c r="CW462" i="3" s="1"/>
  <c r="CY462" i="3"/>
  <c r="CZ462" i="3"/>
  <c r="DB462" i="3" s="1"/>
  <c r="DA462" i="3"/>
  <c r="DC462" i="3"/>
  <c r="A463" i="3"/>
  <c r="Y463" i="3"/>
  <c r="CW463" i="3"/>
  <c r="CX463" i="3"/>
  <c r="DI463" i="3" s="1"/>
  <c r="CY463" i="3"/>
  <c r="CZ463" i="3"/>
  <c r="DA463" i="3"/>
  <c r="DB463" i="3"/>
  <c r="DC463" i="3"/>
  <c r="DH463" i="3"/>
  <c r="A464" i="3"/>
  <c r="Y464" i="3"/>
  <c r="CX464" i="3" s="1"/>
  <c r="CY464" i="3"/>
  <c r="CZ464" i="3"/>
  <c r="DA464" i="3"/>
  <c r="DB464" i="3"/>
  <c r="DC464" i="3"/>
  <c r="A465" i="3"/>
  <c r="Y465" i="3"/>
  <c r="CX465" i="3" s="1"/>
  <c r="CY465" i="3"/>
  <c r="CZ465" i="3"/>
  <c r="DB465" i="3" s="1"/>
  <c r="DA465" i="3"/>
  <c r="DC465" i="3"/>
  <c r="A466" i="3"/>
  <c r="Y466" i="3"/>
  <c r="CX466" i="3"/>
  <c r="DG466" i="3" s="1"/>
  <c r="CY466" i="3"/>
  <c r="CZ466" i="3"/>
  <c r="DB466" i="3" s="1"/>
  <c r="DA466" i="3"/>
  <c r="DC466" i="3"/>
  <c r="DF466" i="3"/>
  <c r="DH466" i="3"/>
  <c r="DI466" i="3"/>
  <c r="DJ466" i="3"/>
  <c r="A467" i="3"/>
  <c r="Y467" i="3"/>
  <c r="CX467" i="3"/>
  <c r="DI467" i="3" s="1"/>
  <c r="CY467" i="3"/>
  <c r="CZ467" i="3"/>
  <c r="DA467" i="3"/>
  <c r="DB467" i="3"/>
  <c r="DC467" i="3"/>
  <c r="DH467" i="3"/>
  <c r="A468" i="3"/>
  <c r="Y468" i="3"/>
  <c r="CX468" i="3" s="1"/>
  <c r="CY468" i="3"/>
  <c r="CZ468" i="3"/>
  <c r="DA468" i="3"/>
  <c r="DB468" i="3"/>
  <c r="DC468" i="3"/>
  <c r="A469" i="3"/>
  <c r="Y469" i="3"/>
  <c r="CX469" i="3" s="1"/>
  <c r="CY469" i="3"/>
  <c r="CZ469" i="3"/>
  <c r="DB469" i="3" s="1"/>
  <c r="DA469" i="3"/>
  <c r="DC469" i="3"/>
  <c r="A470" i="3"/>
  <c r="Y470" i="3"/>
  <c r="CU470" i="3"/>
  <c r="CV470" i="3"/>
  <c r="CX470" i="3"/>
  <c r="DI470" i="3" s="1"/>
  <c r="DJ470" i="3" s="1"/>
  <c r="CY470" i="3"/>
  <c r="CZ470" i="3"/>
  <c r="DA470" i="3"/>
  <c r="DB470" i="3"/>
  <c r="DC470" i="3"/>
  <c r="DG470" i="3"/>
  <c r="DH470" i="3"/>
  <c r="A471" i="3"/>
  <c r="Y471" i="3"/>
  <c r="CX471" i="3" s="1"/>
  <c r="CY471" i="3"/>
  <c r="CZ471" i="3"/>
  <c r="DB471" i="3" s="1"/>
  <c r="DA471" i="3"/>
  <c r="DC471" i="3"/>
  <c r="A472" i="3"/>
  <c r="Y472" i="3"/>
  <c r="CW472" i="3" s="1"/>
  <c r="CX472" i="3"/>
  <c r="DI472" i="3" s="1"/>
  <c r="CY472" i="3"/>
  <c r="CZ472" i="3"/>
  <c r="DA472" i="3"/>
  <c r="DB472" i="3"/>
  <c r="DC472" i="3"/>
  <c r="DH472" i="3"/>
  <c r="A473" i="3"/>
  <c r="Y473" i="3"/>
  <c r="CW473" i="3" s="1"/>
  <c r="CY473" i="3"/>
  <c r="CZ473" i="3"/>
  <c r="DB473" i="3" s="1"/>
  <c r="DA473" i="3"/>
  <c r="DC473" i="3"/>
  <c r="A474" i="3"/>
  <c r="Y474" i="3"/>
  <c r="CW474" i="3"/>
  <c r="CX474" i="3"/>
  <c r="DI474" i="3" s="1"/>
  <c r="CY474" i="3"/>
  <c r="CZ474" i="3"/>
  <c r="DA474" i="3"/>
  <c r="DB474" i="3"/>
  <c r="DC474" i="3"/>
  <c r="DH474" i="3"/>
  <c r="A475" i="3"/>
  <c r="Y475" i="3"/>
  <c r="CW475" i="3" s="1"/>
  <c r="CY475" i="3"/>
  <c r="CZ475" i="3"/>
  <c r="DB475" i="3" s="1"/>
  <c r="DA475" i="3"/>
  <c r="DC475" i="3"/>
  <c r="A476" i="3"/>
  <c r="Y476" i="3"/>
  <c r="CX476" i="3"/>
  <c r="CY476" i="3"/>
  <c r="CZ476" i="3"/>
  <c r="DB476" i="3" s="1"/>
  <c r="DA476" i="3"/>
  <c r="DC476" i="3"/>
  <c r="DF476" i="3"/>
  <c r="DG476" i="3"/>
  <c r="DH476" i="3"/>
  <c r="DI476" i="3"/>
  <c r="DJ476" i="3"/>
  <c r="A477" i="3"/>
  <c r="Y477" i="3"/>
  <c r="CX477" i="3"/>
  <c r="DI477" i="3" s="1"/>
  <c r="CY477" i="3"/>
  <c r="CZ477" i="3"/>
  <c r="DA477" i="3"/>
  <c r="DB477" i="3"/>
  <c r="DC477" i="3"/>
  <c r="DH477" i="3"/>
  <c r="A478" i="3"/>
  <c r="Y478" i="3"/>
  <c r="CX478" i="3" s="1"/>
  <c r="CY478" i="3"/>
  <c r="CZ478" i="3"/>
  <c r="DA478" i="3"/>
  <c r="DB478" i="3"/>
  <c r="DC478" i="3"/>
  <c r="A479" i="3"/>
  <c r="Y479" i="3"/>
  <c r="CX479" i="3" s="1"/>
  <c r="CY479" i="3"/>
  <c r="CZ479" i="3"/>
  <c r="DB479" i="3" s="1"/>
  <c r="DA479" i="3"/>
  <c r="DC479" i="3"/>
  <c r="A480" i="3"/>
  <c r="Y480" i="3"/>
  <c r="CX480" i="3" s="1"/>
  <c r="CY480" i="3"/>
  <c r="CZ480" i="3"/>
  <c r="DB480" i="3" s="1"/>
  <c r="DA480" i="3"/>
  <c r="DC480" i="3"/>
  <c r="A481" i="3"/>
  <c r="Y481" i="3"/>
  <c r="CX481" i="3"/>
  <c r="DI481" i="3" s="1"/>
  <c r="CY481" i="3"/>
  <c r="CZ481" i="3"/>
  <c r="DA481" i="3"/>
  <c r="DB481" i="3"/>
  <c r="DC481" i="3"/>
  <c r="DH481" i="3"/>
  <c r="A482" i="3"/>
  <c r="Y482" i="3"/>
  <c r="CX482" i="3" s="1"/>
  <c r="CY482" i="3"/>
  <c r="CZ482" i="3"/>
  <c r="DA482" i="3"/>
  <c r="DB482" i="3"/>
  <c r="DC482" i="3"/>
  <c r="A483" i="3"/>
  <c r="Y483" i="3"/>
  <c r="CX483" i="3" s="1"/>
  <c r="CY483" i="3"/>
  <c r="CZ483" i="3"/>
  <c r="DB483" i="3" s="1"/>
  <c r="DA483" i="3"/>
  <c r="DC483" i="3"/>
  <c r="A484" i="3"/>
  <c r="Y484" i="3"/>
  <c r="CU484" i="3"/>
  <c r="CV484" i="3"/>
  <c r="CX484" i="3"/>
  <c r="DI484" i="3" s="1"/>
  <c r="DJ484" i="3" s="1"/>
  <c r="CY484" i="3"/>
  <c r="CZ484" i="3"/>
  <c r="DA484" i="3"/>
  <c r="DB484" i="3"/>
  <c r="DC484" i="3"/>
  <c r="DG484" i="3"/>
  <c r="DH484" i="3"/>
  <c r="A485" i="3"/>
  <c r="Y485" i="3"/>
  <c r="CX485" i="3" s="1"/>
  <c r="CY485" i="3"/>
  <c r="CZ485" i="3"/>
  <c r="DB485" i="3" s="1"/>
  <c r="DA485" i="3"/>
  <c r="DC485" i="3"/>
  <c r="A486" i="3"/>
  <c r="Y486" i="3"/>
  <c r="CW486" i="3"/>
  <c r="CX486" i="3"/>
  <c r="DI486" i="3" s="1"/>
  <c r="CY486" i="3"/>
  <c r="CZ486" i="3"/>
  <c r="DA486" i="3"/>
  <c r="DB486" i="3"/>
  <c r="DC486" i="3"/>
  <c r="DH486" i="3"/>
  <c r="A487" i="3"/>
  <c r="Y487" i="3"/>
  <c r="CX487" i="3" s="1"/>
  <c r="CY487" i="3"/>
  <c r="CZ487" i="3"/>
  <c r="DA487" i="3"/>
  <c r="DB487" i="3"/>
  <c r="DC487" i="3"/>
  <c r="DG487" i="3"/>
  <c r="A488" i="3"/>
  <c r="Y488" i="3"/>
  <c r="CX488" i="3" s="1"/>
  <c r="CY488" i="3"/>
  <c r="CZ488" i="3"/>
  <c r="DB488" i="3" s="1"/>
  <c r="DA488" i="3"/>
  <c r="DC488" i="3"/>
  <c r="A489" i="3"/>
  <c r="Y489" i="3"/>
  <c r="CX489" i="3" s="1"/>
  <c r="CY489" i="3"/>
  <c r="CZ489" i="3"/>
  <c r="DB489" i="3" s="1"/>
  <c r="DA489" i="3"/>
  <c r="DC489" i="3"/>
  <c r="A490" i="3"/>
  <c r="Y490" i="3"/>
  <c r="CX490" i="3"/>
  <c r="CY490" i="3"/>
  <c r="CZ490" i="3"/>
  <c r="DA490" i="3"/>
  <c r="DB490" i="3"/>
  <c r="DC490" i="3"/>
  <c r="DH490" i="3"/>
  <c r="A491" i="3"/>
  <c r="Y491" i="3"/>
  <c r="CU491" i="3"/>
  <c r="CY491" i="3"/>
  <c r="CZ491" i="3"/>
  <c r="DB491" i="3" s="1"/>
  <c r="DA491" i="3"/>
  <c r="DC491" i="3"/>
  <c r="A492" i="3"/>
  <c r="Y492" i="3"/>
  <c r="CX492" i="3"/>
  <c r="CY492" i="3"/>
  <c r="CZ492" i="3"/>
  <c r="DA492" i="3"/>
  <c r="DB492" i="3"/>
  <c r="DC492" i="3"/>
  <c r="DH492" i="3"/>
  <c r="A493" i="3"/>
  <c r="Y493" i="3"/>
  <c r="CY493" i="3"/>
  <c r="CZ493" i="3"/>
  <c r="DB493" i="3" s="1"/>
  <c r="DA493" i="3"/>
  <c r="DC493" i="3"/>
  <c r="A494" i="3"/>
  <c r="Y494" i="3"/>
  <c r="CX494" i="3"/>
  <c r="DG494" i="3" s="1"/>
  <c r="CY494" i="3"/>
  <c r="CZ494" i="3"/>
  <c r="DB494" i="3" s="1"/>
  <c r="DA494" i="3"/>
  <c r="DC494" i="3"/>
  <c r="DF494" i="3"/>
  <c r="DH494" i="3"/>
  <c r="DI494" i="3"/>
  <c r="DJ494" i="3"/>
  <c r="A495" i="3"/>
  <c r="Y495" i="3"/>
  <c r="CX495" i="3"/>
  <c r="CY495" i="3"/>
  <c r="CZ495" i="3"/>
  <c r="DA495" i="3"/>
  <c r="DB495" i="3"/>
  <c r="DC495" i="3"/>
  <c r="DH495" i="3"/>
  <c r="A496" i="3"/>
  <c r="Y496" i="3"/>
  <c r="CX496" i="3" s="1"/>
  <c r="CY496" i="3"/>
  <c r="CZ496" i="3"/>
  <c r="DA496" i="3"/>
  <c r="DB496" i="3"/>
  <c r="DC496" i="3"/>
  <c r="DG496" i="3"/>
  <c r="A497" i="3"/>
  <c r="Y497" i="3"/>
  <c r="CX497" i="3" s="1"/>
  <c r="CY497" i="3"/>
  <c r="CZ497" i="3"/>
  <c r="DB497" i="3" s="1"/>
  <c r="DA497" i="3"/>
  <c r="DC497" i="3"/>
  <c r="DF497" i="3"/>
  <c r="DJ497" i="3" s="1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L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AC28" i="1"/>
  <c r="CQ28" i="1" s="1"/>
  <c r="P28" i="1" s="1"/>
  <c r="AE28" i="1"/>
  <c r="AF28" i="1"/>
  <c r="CT28" i="1" s="1"/>
  <c r="S28" i="1" s="1"/>
  <c r="AG28" i="1"/>
  <c r="CU28" i="1" s="1"/>
  <c r="T28" i="1" s="1"/>
  <c r="AH28" i="1"/>
  <c r="AI28" i="1"/>
  <c r="CW28" i="1" s="1"/>
  <c r="V28" i="1" s="1"/>
  <c r="AJ28" i="1"/>
  <c r="CX28" i="1" s="1"/>
  <c r="W28" i="1" s="1"/>
  <c r="CV28" i="1"/>
  <c r="U28" i="1" s="1"/>
  <c r="FR28" i="1"/>
  <c r="GL28" i="1"/>
  <c r="GO28" i="1"/>
  <c r="GP28" i="1"/>
  <c r="GV28" i="1"/>
  <c r="GX28" i="1"/>
  <c r="HC28" i="1"/>
  <c r="I29" i="1"/>
  <c r="P29" i="1"/>
  <c r="X29" i="1"/>
  <c r="AC29" i="1"/>
  <c r="AD29" i="1"/>
  <c r="AE29" i="1"/>
  <c r="CS29" i="1" s="1"/>
  <c r="R29" i="1" s="1"/>
  <c r="AF29" i="1"/>
  <c r="AG29" i="1"/>
  <c r="AH29" i="1"/>
  <c r="CV29" i="1" s="1"/>
  <c r="U29" i="1" s="1"/>
  <c r="AI29" i="1"/>
  <c r="CW29" i="1" s="1"/>
  <c r="V29" i="1" s="1"/>
  <c r="AJ29" i="1"/>
  <c r="CQ29" i="1"/>
  <c r="CT29" i="1"/>
  <c r="S29" i="1" s="1"/>
  <c r="CU29" i="1"/>
  <c r="T29" i="1" s="1"/>
  <c r="CX29" i="1"/>
  <c r="W29" i="1" s="1"/>
  <c r="CY29" i="1"/>
  <c r="CZ29" i="1"/>
  <c r="Y29" i="1" s="1"/>
  <c r="GL29" i="1"/>
  <c r="GN29" i="1"/>
  <c r="GO29" i="1"/>
  <c r="GP29" i="1"/>
  <c r="GV29" i="1"/>
  <c r="HC29" i="1" s="1"/>
  <c r="GX29" i="1" s="1"/>
  <c r="HH29" i="1"/>
  <c r="I30" i="1"/>
  <c r="HG30" i="1" s="1"/>
  <c r="R30" i="1"/>
  <c r="AC30" i="1"/>
  <c r="CQ30" i="1" s="1"/>
  <c r="P30" i="1" s="1"/>
  <c r="AE30" i="1"/>
  <c r="AD30" i="1" s="1"/>
  <c r="CR30" i="1" s="1"/>
  <c r="Q30" i="1" s="1"/>
  <c r="AF30" i="1"/>
  <c r="CT30" i="1" s="1"/>
  <c r="AG30" i="1"/>
  <c r="CU30" i="1" s="1"/>
  <c r="AH30" i="1"/>
  <c r="AI30" i="1"/>
  <c r="AJ30" i="1"/>
  <c r="CX30" i="1" s="1"/>
  <c r="CS30" i="1"/>
  <c r="CV30" i="1"/>
  <c r="U30" i="1" s="1"/>
  <c r="CW30" i="1"/>
  <c r="V30" i="1" s="1"/>
  <c r="FR30" i="1"/>
  <c r="GL30" i="1"/>
  <c r="GO30" i="1"/>
  <c r="GP30" i="1"/>
  <c r="GV30" i="1"/>
  <c r="HC30" i="1"/>
  <c r="C31" i="1"/>
  <c r="D31" i="1"/>
  <c r="AC31" i="1"/>
  <c r="AE31" i="1"/>
  <c r="AD31" i="1" s="1"/>
  <c r="CR31" i="1" s="1"/>
  <c r="Q31" i="1" s="1"/>
  <c r="AF31" i="1"/>
  <c r="AG31" i="1"/>
  <c r="CU31" i="1" s="1"/>
  <c r="T31" i="1" s="1"/>
  <c r="AH31" i="1"/>
  <c r="AI31" i="1"/>
  <c r="AJ31" i="1"/>
  <c r="CS31" i="1"/>
  <c r="R31" i="1" s="1"/>
  <c r="CT31" i="1"/>
  <c r="S31" i="1" s="1"/>
  <c r="CV31" i="1"/>
  <c r="U31" i="1" s="1"/>
  <c r="CW31" i="1"/>
  <c r="V31" i="1" s="1"/>
  <c r="CX31" i="1"/>
  <c r="W31" i="1" s="1"/>
  <c r="FR31" i="1"/>
  <c r="GL31" i="1"/>
  <c r="GO31" i="1"/>
  <c r="GP31" i="1"/>
  <c r="GV31" i="1"/>
  <c r="HC31" i="1"/>
  <c r="GX31" i="1" s="1"/>
  <c r="I32" i="1"/>
  <c r="HG32" i="1" s="1"/>
  <c r="R32" i="1"/>
  <c r="AC32" i="1"/>
  <c r="AE32" i="1"/>
  <c r="AD32" i="1" s="1"/>
  <c r="CR32" i="1" s="1"/>
  <c r="Q32" i="1" s="1"/>
  <c r="AF32" i="1"/>
  <c r="CT32" i="1" s="1"/>
  <c r="AG32" i="1"/>
  <c r="AH32" i="1"/>
  <c r="AI32" i="1"/>
  <c r="AJ32" i="1"/>
  <c r="CX32" i="1" s="1"/>
  <c r="CQ32" i="1"/>
  <c r="CS32" i="1"/>
  <c r="CU32" i="1"/>
  <c r="T32" i="1" s="1"/>
  <c r="CV32" i="1"/>
  <c r="CW32" i="1"/>
  <c r="FR32" i="1"/>
  <c r="GL32" i="1"/>
  <c r="GO32" i="1"/>
  <c r="GP32" i="1"/>
  <c r="GV32" i="1"/>
  <c r="HC32" i="1"/>
  <c r="GX32" i="1" s="1"/>
  <c r="C33" i="1"/>
  <c r="D33" i="1"/>
  <c r="S33" i="1"/>
  <c r="W33" i="1"/>
  <c r="AC33" i="1"/>
  <c r="AE33" i="1"/>
  <c r="AD33" i="1" s="1"/>
  <c r="CR33" i="1" s="1"/>
  <c r="Q33" i="1" s="1"/>
  <c r="AF33" i="1"/>
  <c r="AG33" i="1"/>
  <c r="CU33" i="1" s="1"/>
  <c r="T33" i="1" s="1"/>
  <c r="AH33" i="1"/>
  <c r="AI33" i="1"/>
  <c r="AJ33" i="1"/>
  <c r="CS33" i="1"/>
  <c r="R33" i="1" s="1"/>
  <c r="CT33" i="1"/>
  <c r="CV33" i="1"/>
  <c r="U33" i="1" s="1"/>
  <c r="CW33" i="1"/>
  <c r="V33" i="1" s="1"/>
  <c r="CX33" i="1"/>
  <c r="FR33" i="1"/>
  <c r="GL33" i="1"/>
  <c r="GO33" i="1"/>
  <c r="GP33" i="1"/>
  <c r="GV33" i="1"/>
  <c r="HC33" i="1"/>
  <c r="GX33" i="1" s="1"/>
  <c r="I34" i="1"/>
  <c r="AB34" i="1"/>
  <c r="AC34" i="1"/>
  <c r="AE34" i="1"/>
  <c r="AD34" i="1" s="1"/>
  <c r="CR34" i="1" s="1"/>
  <c r="AF34" i="1"/>
  <c r="CT34" i="1" s="1"/>
  <c r="S34" i="1" s="1"/>
  <c r="AG34" i="1"/>
  <c r="AH34" i="1"/>
  <c r="AI34" i="1"/>
  <c r="AJ34" i="1"/>
  <c r="CX34" i="1" s="1"/>
  <c r="W34" i="1" s="1"/>
  <c r="CQ34" i="1"/>
  <c r="P34" i="1" s="1"/>
  <c r="CS34" i="1"/>
  <c r="R34" i="1" s="1"/>
  <c r="CU34" i="1"/>
  <c r="CV34" i="1"/>
  <c r="U34" i="1" s="1"/>
  <c r="CW34" i="1"/>
  <c r="V34" i="1" s="1"/>
  <c r="FR34" i="1"/>
  <c r="GL34" i="1"/>
  <c r="GO34" i="1"/>
  <c r="GP34" i="1"/>
  <c r="GV34" i="1"/>
  <c r="HC34" i="1"/>
  <c r="I35" i="1"/>
  <c r="U35" i="1"/>
  <c r="AC35" i="1"/>
  <c r="AE35" i="1"/>
  <c r="AF35" i="1"/>
  <c r="AG35" i="1"/>
  <c r="AH35" i="1"/>
  <c r="AI35" i="1"/>
  <c r="CW35" i="1" s="1"/>
  <c r="V35" i="1" s="1"/>
  <c r="AJ35" i="1"/>
  <c r="CQ35" i="1"/>
  <c r="P35" i="1" s="1"/>
  <c r="CT35" i="1"/>
  <c r="S35" i="1" s="1"/>
  <c r="CU35" i="1"/>
  <c r="T35" i="1" s="1"/>
  <c r="CV35" i="1"/>
  <c r="CX35" i="1"/>
  <c r="W35" i="1" s="1"/>
  <c r="FR35" i="1"/>
  <c r="GL35" i="1"/>
  <c r="GO35" i="1"/>
  <c r="GP35" i="1"/>
  <c r="GV35" i="1"/>
  <c r="HC35" i="1" s="1"/>
  <c r="GX35" i="1"/>
  <c r="I36" i="1"/>
  <c r="AC36" i="1"/>
  <c r="AB36" i="1" s="1"/>
  <c r="AD36" i="1"/>
  <c r="CR36" i="1" s="1"/>
  <c r="Q36" i="1" s="1"/>
  <c r="AE36" i="1"/>
  <c r="AF36" i="1"/>
  <c r="AG36" i="1"/>
  <c r="AH36" i="1"/>
  <c r="CV36" i="1" s="1"/>
  <c r="U36" i="1" s="1"/>
  <c r="AI36" i="1"/>
  <c r="AJ36" i="1"/>
  <c r="CQ36" i="1"/>
  <c r="P36" i="1" s="1"/>
  <c r="CP36" i="1" s="1"/>
  <c r="O36" i="1" s="1"/>
  <c r="CS36" i="1"/>
  <c r="R36" i="1" s="1"/>
  <c r="CY36" i="1" s="1"/>
  <c r="X36" i="1" s="1"/>
  <c r="CT36" i="1"/>
  <c r="S36" i="1" s="1"/>
  <c r="CU36" i="1"/>
  <c r="T36" i="1" s="1"/>
  <c r="CW36" i="1"/>
  <c r="V36" i="1" s="1"/>
  <c r="CX36" i="1"/>
  <c r="W36" i="1" s="1"/>
  <c r="FR36" i="1"/>
  <c r="GL36" i="1"/>
  <c r="GO36" i="1"/>
  <c r="GP36" i="1"/>
  <c r="GV36" i="1"/>
  <c r="HC36" i="1" s="1"/>
  <c r="GX36" i="1" s="1"/>
  <c r="HG36" i="1"/>
  <c r="I37" i="1"/>
  <c r="HG37" i="1" s="1"/>
  <c r="R37" i="1"/>
  <c r="V37" i="1"/>
  <c r="AC37" i="1"/>
  <c r="AE37" i="1"/>
  <c r="AD37" i="1" s="1"/>
  <c r="CR37" i="1" s="1"/>
  <c r="Q37" i="1" s="1"/>
  <c r="AF37" i="1"/>
  <c r="CT37" i="1" s="1"/>
  <c r="S37" i="1" s="1"/>
  <c r="AG37" i="1"/>
  <c r="AH37" i="1"/>
  <c r="AI37" i="1"/>
  <c r="AJ37" i="1"/>
  <c r="CX37" i="1" s="1"/>
  <c r="W37" i="1" s="1"/>
  <c r="CQ37" i="1"/>
  <c r="P37" i="1" s="1"/>
  <c r="CS37" i="1"/>
  <c r="CU37" i="1"/>
  <c r="T37" i="1" s="1"/>
  <c r="CV37" i="1"/>
  <c r="U37" i="1" s="1"/>
  <c r="CW37" i="1"/>
  <c r="FR37" i="1"/>
  <c r="GL37" i="1"/>
  <c r="GO37" i="1"/>
  <c r="GP37" i="1"/>
  <c r="GV37" i="1"/>
  <c r="GX37" i="1"/>
  <c r="HC37" i="1"/>
  <c r="C38" i="1"/>
  <c r="D38" i="1"/>
  <c r="R38" i="1"/>
  <c r="V38" i="1"/>
  <c r="AC38" i="1"/>
  <c r="CQ38" i="1" s="1"/>
  <c r="P38" i="1" s="1"/>
  <c r="AE38" i="1"/>
  <c r="AD38" i="1" s="1"/>
  <c r="CR38" i="1" s="1"/>
  <c r="Q38" i="1" s="1"/>
  <c r="CP38" i="1" s="1"/>
  <c r="O38" i="1" s="1"/>
  <c r="AF38" i="1"/>
  <c r="CT38" i="1" s="1"/>
  <c r="S38" i="1" s="1"/>
  <c r="AG38" i="1"/>
  <c r="CU38" i="1" s="1"/>
  <c r="T38" i="1" s="1"/>
  <c r="AH38" i="1"/>
  <c r="AI38" i="1"/>
  <c r="AJ38" i="1"/>
  <c r="CX38" i="1" s="1"/>
  <c r="W38" i="1" s="1"/>
  <c r="CS38" i="1"/>
  <c r="CV38" i="1"/>
  <c r="U38" i="1" s="1"/>
  <c r="CW38" i="1"/>
  <c r="FR38" i="1"/>
  <c r="GL38" i="1"/>
  <c r="GO38" i="1"/>
  <c r="GP38" i="1"/>
  <c r="GV38" i="1"/>
  <c r="HC38" i="1"/>
  <c r="GX38" i="1" s="1"/>
  <c r="I39" i="1"/>
  <c r="R39" i="1"/>
  <c r="U39" i="1"/>
  <c r="AB39" i="1"/>
  <c r="AC39" i="1"/>
  <c r="AE39" i="1"/>
  <c r="AD39" i="1" s="1"/>
  <c r="AF39" i="1"/>
  <c r="CT39" i="1" s="1"/>
  <c r="AG39" i="1"/>
  <c r="AH39" i="1"/>
  <c r="AI39" i="1"/>
  <c r="AJ39" i="1"/>
  <c r="CX39" i="1" s="1"/>
  <c r="CQ39" i="1"/>
  <c r="P39" i="1" s="1"/>
  <c r="CR39" i="1"/>
  <c r="Q39" i="1" s="1"/>
  <c r="CS39" i="1"/>
  <c r="CU39" i="1"/>
  <c r="CV39" i="1"/>
  <c r="CW39" i="1"/>
  <c r="V39" i="1" s="1"/>
  <c r="FR39" i="1"/>
  <c r="GL39" i="1"/>
  <c r="GO39" i="1"/>
  <c r="GP39" i="1"/>
  <c r="GV39" i="1"/>
  <c r="GX39" i="1"/>
  <c r="HC39" i="1"/>
  <c r="C40" i="1"/>
  <c r="D40" i="1"/>
  <c r="T40" i="1"/>
  <c r="AC40" i="1"/>
  <c r="AD40" i="1"/>
  <c r="CR40" i="1" s="1"/>
  <c r="Q40" i="1" s="1"/>
  <c r="AE40" i="1"/>
  <c r="AF40" i="1"/>
  <c r="AG40" i="1"/>
  <c r="AH40" i="1"/>
  <c r="CV40" i="1" s="1"/>
  <c r="U40" i="1" s="1"/>
  <c r="AI40" i="1"/>
  <c r="AJ40" i="1"/>
  <c r="CQ40" i="1"/>
  <c r="P40" i="1" s="1"/>
  <c r="CS40" i="1"/>
  <c r="R40" i="1" s="1"/>
  <c r="CT40" i="1"/>
  <c r="S40" i="1" s="1"/>
  <c r="CU40" i="1"/>
  <c r="CW40" i="1"/>
  <c r="V40" i="1" s="1"/>
  <c r="CX40" i="1"/>
  <c r="W40" i="1" s="1"/>
  <c r="FR40" i="1"/>
  <c r="GL40" i="1"/>
  <c r="GO40" i="1"/>
  <c r="GP40" i="1"/>
  <c r="GV40" i="1"/>
  <c r="HC40" i="1" s="1"/>
  <c r="GX40" i="1" s="1"/>
  <c r="I41" i="1"/>
  <c r="V41" i="1"/>
  <c r="AC41" i="1"/>
  <c r="CQ41" i="1" s="1"/>
  <c r="AE41" i="1"/>
  <c r="AD41" i="1" s="1"/>
  <c r="CR41" i="1" s="1"/>
  <c r="Q41" i="1" s="1"/>
  <c r="AF41" i="1"/>
  <c r="AG41" i="1"/>
  <c r="CU41" i="1" s="1"/>
  <c r="AH41" i="1"/>
  <c r="AI41" i="1"/>
  <c r="AJ41" i="1"/>
  <c r="CS41" i="1"/>
  <c r="R41" i="1" s="1"/>
  <c r="CT41" i="1"/>
  <c r="S41" i="1" s="1"/>
  <c r="CV41" i="1"/>
  <c r="CW41" i="1"/>
  <c r="CX41" i="1"/>
  <c r="W41" i="1" s="1"/>
  <c r="FR41" i="1"/>
  <c r="GL41" i="1"/>
  <c r="GO41" i="1"/>
  <c r="GP41" i="1"/>
  <c r="GV41" i="1"/>
  <c r="HC41" i="1"/>
  <c r="B43" i="1"/>
  <c r="B26" i="1" s="1"/>
  <c r="C43" i="1"/>
  <c r="C26" i="1" s="1"/>
  <c r="D43" i="1"/>
  <c r="D26" i="1" s="1"/>
  <c r="F43" i="1"/>
  <c r="F26" i="1" s="1"/>
  <c r="G43" i="1"/>
  <c r="G26" i="1" s="1"/>
  <c r="BX43" i="1"/>
  <c r="BX26" i="1" s="1"/>
  <c r="CC43" i="1"/>
  <c r="CC26" i="1" s="1"/>
  <c r="CK43" i="1"/>
  <c r="CK26" i="1" s="1"/>
  <c r="CL43" i="1"/>
  <c r="BC43" i="1" s="1"/>
  <c r="CM43" i="1"/>
  <c r="CM26" i="1" s="1"/>
  <c r="D73" i="1"/>
  <c r="E75" i="1"/>
  <c r="Z75" i="1"/>
  <c r="AA75" i="1"/>
  <c r="AM75" i="1"/>
  <c r="AN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EU75" i="1"/>
  <c r="EV75" i="1"/>
  <c r="EW75" i="1"/>
  <c r="EX75" i="1"/>
  <c r="EY75" i="1"/>
  <c r="EZ75" i="1"/>
  <c r="FA75" i="1"/>
  <c r="FB75" i="1"/>
  <c r="FC75" i="1"/>
  <c r="FD75" i="1"/>
  <c r="FE75" i="1"/>
  <c r="FF75" i="1"/>
  <c r="FG75" i="1"/>
  <c r="FH75" i="1"/>
  <c r="FI75" i="1"/>
  <c r="FJ75" i="1"/>
  <c r="FK75" i="1"/>
  <c r="FL75" i="1"/>
  <c r="FM75" i="1"/>
  <c r="FN75" i="1"/>
  <c r="FO75" i="1"/>
  <c r="FP75" i="1"/>
  <c r="FQ75" i="1"/>
  <c r="FR75" i="1"/>
  <c r="FS75" i="1"/>
  <c r="FT75" i="1"/>
  <c r="FU75" i="1"/>
  <c r="FV75" i="1"/>
  <c r="FW75" i="1"/>
  <c r="FX75" i="1"/>
  <c r="FY75" i="1"/>
  <c r="FZ75" i="1"/>
  <c r="GA75" i="1"/>
  <c r="GB75" i="1"/>
  <c r="GC75" i="1"/>
  <c r="GD75" i="1"/>
  <c r="GE75" i="1"/>
  <c r="GF75" i="1"/>
  <c r="GG75" i="1"/>
  <c r="GH75" i="1"/>
  <c r="GI75" i="1"/>
  <c r="GJ75" i="1"/>
  <c r="GK75" i="1"/>
  <c r="GL75" i="1"/>
  <c r="GM75" i="1"/>
  <c r="GN75" i="1"/>
  <c r="GO75" i="1"/>
  <c r="GP75" i="1"/>
  <c r="GQ75" i="1"/>
  <c r="GR75" i="1"/>
  <c r="GS75" i="1"/>
  <c r="GT75" i="1"/>
  <c r="GU75" i="1"/>
  <c r="GV75" i="1"/>
  <c r="GW75" i="1"/>
  <c r="GX75" i="1"/>
  <c r="C77" i="1"/>
  <c r="D77" i="1"/>
  <c r="S77" i="1"/>
  <c r="CZ77" i="1" s="1"/>
  <c r="Y77" i="1" s="1"/>
  <c r="AC77" i="1"/>
  <c r="AB77" i="1" s="1"/>
  <c r="AD77" i="1"/>
  <c r="CR77" i="1" s="1"/>
  <c r="Q77" i="1" s="1"/>
  <c r="AE77" i="1"/>
  <c r="AF77" i="1"/>
  <c r="AG77" i="1"/>
  <c r="AH77" i="1"/>
  <c r="CV77" i="1" s="1"/>
  <c r="U77" i="1" s="1"/>
  <c r="AI77" i="1"/>
  <c r="AJ77" i="1"/>
  <c r="CS77" i="1"/>
  <c r="R77" i="1" s="1"/>
  <c r="CT77" i="1"/>
  <c r="CU77" i="1"/>
  <c r="T77" i="1" s="1"/>
  <c r="CW77" i="1"/>
  <c r="V77" i="1" s="1"/>
  <c r="CX77" i="1"/>
  <c r="W77" i="1" s="1"/>
  <c r="FR77" i="1"/>
  <c r="GL77" i="1"/>
  <c r="GO77" i="1"/>
  <c r="GP77" i="1"/>
  <c r="GV77" i="1"/>
  <c r="HC77" i="1" s="1"/>
  <c r="GX77" i="1" s="1"/>
  <c r="I78" i="1"/>
  <c r="R78" i="1"/>
  <c r="AC78" i="1"/>
  <c r="CQ78" i="1" s="1"/>
  <c r="P78" i="1" s="1"/>
  <c r="AD78" i="1"/>
  <c r="AE78" i="1"/>
  <c r="AF78" i="1"/>
  <c r="AB78" i="1" s="1"/>
  <c r="AG78" i="1"/>
  <c r="CU78" i="1" s="1"/>
  <c r="T78" i="1" s="1"/>
  <c r="AH78" i="1"/>
  <c r="AI78" i="1"/>
  <c r="AJ78" i="1"/>
  <c r="CX78" i="1" s="1"/>
  <c r="W78" i="1" s="1"/>
  <c r="CR78" i="1"/>
  <c r="Q78" i="1" s="1"/>
  <c r="CS78" i="1"/>
  <c r="CT78" i="1"/>
  <c r="S78" i="1" s="1"/>
  <c r="CV78" i="1"/>
  <c r="U78" i="1" s="1"/>
  <c r="CW78" i="1"/>
  <c r="V78" i="1" s="1"/>
  <c r="CY78" i="1"/>
  <c r="X78" i="1" s="1"/>
  <c r="CZ78" i="1"/>
  <c r="Y78" i="1" s="1"/>
  <c r="GL78" i="1"/>
  <c r="GN78" i="1"/>
  <c r="GO78" i="1"/>
  <c r="GP78" i="1"/>
  <c r="GV78" i="1"/>
  <c r="HC78" i="1"/>
  <c r="GX78" i="1" s="1"/>
  <c r="HH78" i="1"/>
  <c r="I79" i="1"/>
  <c r="P79" i="1"/>
  <c r="AC79" i="1"/>
  <c r="AE79" i="1"/>
  <c r="CS79" i="1" s="1"/>
  <c r="R79" i="1" s="1"/>
  <c r="AF79" i="1"/>
  <c r="AG79" i="1"/>
  <c r="AH79" i="1"/>
  <c r="AI79" i="1"/>
  <c r="CW79" i="1" s="1"/>
  <c r="V79" i="1" s="1"/>
  <c r="AJ79" i="1"/>
  <c r="CQ79" i="1"/>
  <c r="CT79" i="1"/>
  <c r="S79" i="1" s="1"/>
  <c r="CU79" i="1"/>
  <c r="T79" i="1" s="1"/>
  <c r="CV79" i="1"/>
  <c r="U79" i="1" s="1"/>
  <c r="CX79" i="1"/>
  <c r="W79" i="1" s="1"/>
  <c r="CY79" i="1"/>
  <c r="X79" i="1" s="1"/>
  <c r="CZ79" i="1"/>
  <c r="Y79" i="1" s="1"/>
  <c r="FR79" i="1"/>
  <c r="GL79" i="1"/>
  <c r="GO79" i="1"/>
  <c r="GP79" i="1"/>
  <c r="GV79" i="1"/>
  <c r="HC79" i="1" s="1"/>
  <c r="GX79" i="1"/>
  <c r="HG79" i="1"/>
  <c r="C80" i="1"/>
  <c r="D80" i="1"/>
  <c r="AC80" i="1"/>
  <c r="AE80" i="1"/>
  <c r="AD80" i="1" s="1"/>
  <c r="AB80" i="1" s="1"/>
  <c r="AF80" i="1"/>
  <c r="CT80" i="1" s="1"/>
  <c r="S80" i="1" s="1"/>
  <c r="AG80" i="1"/>
  <c r="AH80" i="1"/>
  <c r="AI80" i="1"/>
  <c r="CW80" i="1" s="1"/>
  <c r="V80" i="1" s="1"/>
  <c r="AJ80" i="1"/>
  <c r="CX80" i="1" s="1"/>
  <c r="W80" i="1" s="1"/>
  <c r="CQ80" i="1"/>
  <c r="P80" i="1" s="1"/>
  <c r="CS80" i="1"/>
  <c r="R80" i="1" s="1"/>
  <c r="CU80" i="1"/>
  <c r="T80" i="1" s="1"/>
  <c r="CV80" i="1"/>
  <c r="U80" i="1" s="1"/>
  <c r="FR80" i="1"/>
  <c r="GL80" i="1"/>
  <c r="GO80" i="1"/>
  <c r="GP80" i="1"/>
  <c r="GV80" i="1"/>
  <c r="HC80" i="1"/>
  <c r="GX80" i="1" s="1"/>
  <c r="I81" i="1"/>
  <c r="T81" i="1"/>
  <c r="AC81" i="1"/>
  <c r="AD81" i="1"/>
  <c r="AE81" i="1"/>
  <c r="CS81" i="1" s="1"/>
  <c r="R81" i="1" s="1"/>
  <c r="AF81" i="1"/>
  <c r="AG81" i="1"/>
  <c r="AH81" i="1"/>
  <c r="CV81" i="1" s="1"/>
  <c r="U81" i="1" s="1"/>
  <c r="AI81" i="1"/>
  <c r="CW81" i="1" s="1"/>
  <c r="V81" i="1" s="1"/>
  <c r="AJ81" i="1"/>
  <c r="CQ81" i="1"/>
  <c r="P81" i="1" s="1"/>
  <c r="CP81" i="1" s="1"/>
  <c r="O81" i="1" s="1"/>
  <c r="GM81" i="1" s="1"/>
  <c r="GN81" i="1" s="1"/>
  <c r="CR81" i="1"/>
  <c r="Q81" i="1" s="1"/>
  <c r="CT81" i="1"/>
  <c r="S81" i="1" s="1"/>
  <c r="CZ81" i="1" s="1"/>
  <c r="Y81" i="1" s="1"/>
  <c r="CU81" i="1"/>
  <c r="CX81" i="1"/>
  <c r="W81" i="1" s="1"/>
  <c r="CY81" i="1"/>
  <c r="X81" i="1" s="1"/>
  <c r="FR81" i="1"/>
  <c r="GL81" i="1"/>
  <c r="GO81" i="1"/>
  <c r="GP81" i="1"/>
  <c r="GV81" i="1"/>
  <c r="HC81" i="1" s="1"/>
  <c r="GX81" i="1" s="1"/>
  <c r="HG81" i="1"/>
  <c r="C82" i="1"/>
  <c r="D82" i="1"/>
  <c r="R82" i="1"/>
  <c r="CZ82" i="1" s="1"/>
  <c r="Y82" i="1" s="1"/>
  <c r="U82" i="1"/>
  <c r="AB82" i="1"/>
  <c r="AC82" i="1"/>
  <c r="AE82" i="1"/>
  <c r="AD82" i="1" s="1"/>
  <c r="AF82" i="1"/>
  <c r="CT82" i="1" s="1"/>
  <c r="S82" i="1" s="1"/>
  <c r="AG82" i="1"/>
  <c r="AH82" i="1"/>
  <c r="AI82" i="1"/>
  <c r="AJ82" i="1"/>
  <c r="CX82" i="1" s="1"/>
  <c r="W82" i="1" s="1"/>
  <c r="CQ82" i="1"/>
  <c r="P82" i="1" s="1"/>
  <c r="CR82" i="1"/>
  <c r="Q82" i="1" s="1"/>
  <c r="CS82" i="1"/>
  <c r="CU82" i="1"/>
  <c r="T82" i="1" s="1"/>
  <c r="CV82" i="1"/>
  <c r="CW82" i="1"/>
  <c r="V82" i="1" s="1"/>
  <c r="FR82" i="1"/>
  <c r="GL82" i="1"/>
  <c r="GO82" i="1"/>
  <c r="GP82" i="1"/>
  <c r="GV82" i="1"/>
  <c r="GX82" i="1"/>
  <c r="HC82" i="1"/>
  <c r="I83" i="1"/>
  <c r="P83" i="1"/>
  <c r="AC83" i="1"/>
  <c r="AE83" i="1"/>
  <c r="CS83" i="1" s="1"/>
  <c r="R83" i="1" s="1"/>
  <c r="AF83" i="1"/>
  <c r="AG83" i="1"/>
  <c r="AH83" i="1"/>
  <c r="AI83" i="1"/>
  <c r="CW83" i="1" s="1"/>
  <c r="V83" i="1" s="1"/>
  <c r="AJ83" i="1"/>
  <c r="CQ83" i="1"/>
  <c r="CT83" i="1"/>
  <c r="S83" i="1" s="1"/>
  <c r="CU83" i="1"/>
  <c r="T83" i="1" s="1"/>
  <c r="CV83" i="1"/>
  <c r="U83" i="1" s="1"/>
  <c r="CX83" i="1"/>
  <c r="W83" i="1" s="1"/>
  <c r="CY83" i="1"/>
  <c r="X83" i="1" s="1"/>
  <c r="CZ83" i="1"/>
  <c r="Y83" i="1" s="1"/>
  <c r="FR83" i="1"/>
  <c r="GL83" i="1"/>
  <c r="GO83" i="1"/>
  <c r="GP83" i="1"/>
  <c r="GV83" i="1"/>
  <c r="HC83" i="1" s="1"/>
  <c r="GX83" i="1"/>
  <c r="I84" i="1"/>
  <c r="S84" i="1"/>
  <c r="CZ84" i="1" s="1"/>
  <c r="Y84" i="1" s="1"/>
  <c r="AC84" i="1"/>
  <c r="AB84" i="1" s="1"/>
  <c r="AD84" i="1"/>
  <c r="CR84" i="1" s="1"/>
  <c r="Q84" i="1" s="1"/>
  <c r="AE84" i="1"/>
  <c r="AF84" i="1"/>
  <c r="AG84" i="1"/>
  <c r="AH84" i="1"/>
  <c r="CV84" i="1" s="1"/>
  <c r="U84" i="1" s="1"/>
  <c r="AI84" i="1"/>
  <c r="AJ84" i="1"/>
  <c r="CS84" i="1"/>
  <c r="R84" i="1" s="1"/>
  <c r="CT84" i="1"/>
  <c r="CU84" i="1"/>
  <c r="T84" i="1" s="1"/>
  <c r="CW84" i="1"/>
  <c r="V84" i="1" s="1"/>
  <c r="CX84" i="1"/>
  <c r="W84" i="1" s="1"/>
  <c r="FR84" i="1"/>
  <c r="GL84" i="1"/>
  <c r="GO84" i="1"/>
  <c r="GP84" i="1"/>
  <c r="GV84" i="1"/>
  <c r="HC84" i="1" s="1"/>
  <c r="GX84" i="1" s="1"/>
  <c r="I85" i="1"/>
  <c r="R85" i="1"/>
  <c r="AB85" i="1"/>
  <c r="AC85" i="1"/>
  <c r="CQ85" i="1" s="1"/>
  <c r="P85" i="1" s="1"/>
  <c r="AE85" i="1"/>
  <c r="AD85" i="1" s="1"/>
  <c r="CR85" i="1" s="1"/>
  <c r="Q85" i="1" s="1"/>
  <c r="AF85" i="1"/>
  <c r="CT85" i="1" s="1"/>
  <c r="S85" i="1" s="1"/>
  <c r="AG85" i="1"/>
  <c r="CU85" i="1" s="1"/>
  <c r="T85" i="1" s="1"/>
  <c r="AH85" i="1"/>
  <c r="AI85" i="1"/>
  <c r="AJ85" i="1"/>
  <c r="CX85" i="1" s="1"/>
  <c r="W85" i="1" s="1"/>
  <c r="CS85" i="1"/>
  <c r="CV85" i="1"/>
  <c r="U85" i="1" s="1"/>
  <c r="CW85" i="1"/>
  <c r="V85" i="1" s="1"/>
  <c r="FR85" i="1"/>
  <c r="GL85" i="1"/>
  <c r="GO85" i="1"/>
  <c r="CC110" i="1" s="1"/>
  <c r="GP85" i="1"/>
  <c r="GV85" i="1"/>
  <c r="HC85" i="1"/>
  <c r="GX85" i="1" s="1"/>
  <c r="HG85" i="1"/>
  <c r="I86" i="1"/>
  <c r="Q86" i="1"/>
  <c r="T86" i="1"/>
  <c r="AC86" i="1"/>
  <c r="AB86" i="1" s="1"/>
  <c r="AD86" i="1"/>
  <c r="AE86" i="1"/>
  <c r="CS86" i="1" s="1"/>
  <c r="R86" i="1" s="1"/>
  <c r="AF86" i="1"/>
  <c r="AG86" i="1"/>
  <c r="AH86" i="1"/>
  <c r="AI86" i="1"/>
  <c r="CW86" i="1" s="1"/>
  <c r="V86" i="1" s="1"/>
  <c r="AJ86" i="1"/>
  <c r="CQ86" i="1"/>
  <c r="P86" i="1" s="1"/>
  <c r="CP86" i="1" s="1"/>
  <c r="O86" i="1" s="1"/>
  <c r="CR86" i="1"/>
  <c r="CT86" i="1"/>
  <c r="S86" i="1" s="1"/>
  <c r="CU86" i="1"/>
  <c r="CV86" i="1"/>
  <c r="U86" i="1" s="1"/>
  <c r="CX86" i="1"/>
  <c r="W86" i="1" s="1"/>
  <c r="CY86" i="1"/>
  <c r="X86" i="1" s="1"/>
  <c r="CZ86" i="1"/>
  <c r="Y86" i="1" s="1"/>
  <c r="FR86" i="1"/>
  <c r="GL86" i="1"/>
  <c r="GO86" i="1"/>
  <c r="GP86" i="1"/>
  <c r="GV86" i="1"/>
  <c r="HC86" i="1" s="1"/>
  <c r="GX86" i="1"/>
  <c r="HG86" i="1"/>
  <c r="C87" i="1"/>
  <c r="D87" i="1"/>
  <c r="Q87" i="1"/>
  <c r="R87" i="1"/>
  <c r="AB87" i="1"/>
  <c r="AC87" i="1"/>
  <c r="AE87" i="1"/>
  <c r="AD87" i="1" s="1"/>
  <c r="AF87" i="1"/>
  <c r="CT87" i="1" s="1"/>
  <c r="S87" i="1" s="1"/>
  <c r="CZ87" i="1" s="1"/>
  <c r="Y87" i="1" s="1"/>
  <c r="AG87" i="1"/>
  <c r="AH87" i="1"/>
  <c r="AI87" i="1"/>
  <c r="AJ87" i="1"/>
  <c r="CX87" i="1" s="1"/>
  <c r="W87" i="1" s="1"/>
  <c r="CQ87" i="1"/>
  <c r="P87" i="1" s="1"/>
  <c r="CP87" i="1" s="1"/>
  <c r="O87" i="1" s="1"/>
  <c r="CR87" i="1"/>
  <c r="CS87" i="1"/>
  <c r="CU87" i="1"/>
  <c r="T87" i="1" s="1"/>
  <c r="CV87" i="1"/>
  <c r="U87" i="1" s="1"/>
  <c r="CW87" i="1"/>
  <c r="V87" i="1" s="1"/>
  <c r="FR87" i="1"/>
  <c r="GL87" i="1"/>
  <c r="GO87" i="1"/>
  <c r="GP87" i="1"/>
  <c r="GV87" i="1"/>
  <c r="GX87" i="1"/>
  <c r="HC87" i="1"/>
  <c r="I88" i="1"/>
  <c r="P88" i="1"/>
  <c r="AC88" i="1"/>
  <c r="AE88" i="1"/>
  <c r="CS88" i="1" s="1"/>
  <c r="R88" i="1" s="1"/>
  <c r="AF88" i="1"/>
  <c r="AG88" i="1"/>
  <c r="AH88" i="1"/>
  <c r="CV88" i="1" s="1"/>
  <c r="U88" i="1" s="1"/>
  <c r="AI88" i="1"/>
  <c r="CW88" i="1" s="1"/>
  <c r="V88" i="1" s="1"/>
  <c r="AJ88" i="1"/>
  <c r="CQ88" i="1"/>
  <c r="CT88" i="1"/>
  <c r="S88" i="1" s="1"/>
  <c r="CZ88" i="1" s="1"/>
  <c r="Y88" i="1" s="1"/>
  <c r="CU88" i="1"/>
  <c r="T88" i="1" s="1"/>
  <c r="CX88" i="1"/>
  <c r="W88" i="1" s="1"/>
  <c r="CY88" i="1"/>
  <c r="X88" i="1" s="1"/>
  <c r="FR88" i="1"/>
  <c r="GL88" i="1"/>
  <c r="GO88" i="1"/>
  <c r="GP88" i="1"/>
  <c r="GV88" i="1"/>
  <c r="HC88" i="1" s="1"/>
  <c r="GX88" i="1" s="1"/>
  <c r="C89" i="1"/>
  <c r="D89" i="1"/>
  <c r="R89" i="1"/>
  <c r="V89" i="1"/>
  <c r="AC89" i="1"/>
  <c r="CQ89" i="1" s="1"/>
  <c r="P89" i="1" s="1"/>
  <c r="AE89" i="1"/>
  <c r="AD89" i="1" s="1"/>
  <c r="CR89" i="1" s="1"/>
  <c r="Q89" i="1" s="1"/>
  <c r="CP89" i="1" s="1"/>
  <c r="O89" i="1" s="1"/>
  <c r="AF89" i="1"/>
  <c r="CT89" i="1" s="1"/>
  <c r="S89" i="1" s="1"/>
  <c r="AG89" i="1"/>
  <c r="CU89" i="1" s="1"/>
  <c r="T89" i="1" s="1"/>
  <c r="AH89" i="1"/>
  <c r="AI89" i="1"/>
  <c r="AJ89" i="1"/>
  <c r="CX89" i="1" s="1"/>
  <c r="W89" i="1" s="1"/>
  <c r="CS89" i="1"/>
  <c r="CV89" i="1"/>
  <c r="U89" i="1" s="1"/>
  <c r="CW89" i="1"/>
  <c r="FR89" i="1"/>
  <c r="GL89" i="1"/>
  <c r="GO89" i="1"/>
  <c r="GP89" i="1"/>
  <c r="GV89" i="1"/>
  <c r="HC89" i="1"/>
  <c r="GX89" i="1" s="1"/>
  <c r="I90" i="1"/>
  <c r="R90" i="1"/>
  <c r="U90" i="1"/>
  <c r="AB90" i="1"/>
  <c r="AC90" i="1"/>
  <c r="AE90" i="1"/>
  <c r="AD90" i="1" s="1"/>
  <c r="AF90" i="1"/>
  <c r="CT90" i="1" s="1"/>
  <c r="AG90" i="1"/>
  <c r="AH90" i="1"/>
  <c r="AI90" i="1"/>
  <c r="AJ90" i="1"/>
  <c r="CX90" i="1" s="1"/>
  <c r="CQ90" i="1"/>
  <c r="P90" i="1" s="1"/>
  <c r="CR90" i="1"/>
  <c r="Q90" i="1" s="1"/>
  <c r="CS90" i="1"/>
  <c r="CU90" i="1"/>
  <c r="CV90" i="1"/>
  <c r="CW90" i="1"/>
  <c r="V90" i="1" s="1"/>
  <c r="FR90" i="1"/>
  <c r="GL90" i="1"/>
  <c r="GO90" i="1"/>
  <c r="GP90" i="1"/>
  <c r="GV90" i="1"/>
  <c r="GX90" i="1"/>
  <c r="HC90" i="1"/>
  <c r="C91" i="1"/>
  <c r="D91" i="1"/>
  <c r="T91" i="1"/>
  <c r="AC91" i="1"/>
  <c r="AD91" i="1"/>
  <c r="CR91" i="1" s="1"/>
  <c r="Q91" i="1" s="1"/>
  <c r="AE91" i="1"/>
  <c r="AF91" i="1"/>
  <c r="AG91" i="1"/>
  <c r="AH91" i="1"/>
  <c r="CV91" i="1" s="1"/>
  <c r="U91" i="1" s="1"/>
  <c r="AI91" i="1"/>
  <c r="AJ91" i="1"/>
  <c r="CQ91" i="1"/>
  <c r="P91" i="1" s="1"/>
  <c r="CP91" i="1" s="1"/>
  <c r="O91" i="1" s="1"/>
  <c r="CS91" i="1"/>
  <c r="R91" i="1" s="1"/>
  <c r="CT91" i="1"/>
  <c r="S91" i="1" s="1"/>
  <c r="CU91" i="1"/>
  <c r="CW91" i="1"/>
  <c r="V91" i="1" s="1"/>
  <c r="CX91" i="1"/>
  <c r="W91" i="1" s="1"/>
  <c r="FR91" i="1"/>
  <c r="GL91" i="1"/>
  <c r="GO91" i="1"/>
  <c r="GP91" i="1"/>
  <c r="GV91" i="1"/>
  <c r="HC91" i="1" s="1"/>
  <c r="GX91" i="1" s="1"/>
  <c r="I92" i="1"/>
  <c r="V92" i="1"/>
  <c r="AC92" i="1"/>
  <c r="CQ92" i="1" s="1"/>
  <c r="AE92" i="1"/>
  <c r="AD92" i="1" s="1"/>
  <c r="CR92" i="1" s="1"/>
  <c r="Q92" i="1" s="1"/>
  <c r="AF92" i="1"/>
  <c r="AG92" i="1"/>
  <c r="CU92" i="1" s="1"/>
  <c r="AH92" i="1"/>
  <c r="AI92" i="1"/>
  <c r="AJ92" i="1"/>
  <c r="CS92" i="1"/>
  <c r="R92" i="1" s="1"/>
  <c r="CT92" i="1"/>
  <c r="S92" i="1" s="1"/>
  <c r="CV92" i="1"/>
  <c r="CW92" i="1"/>
  <c r="CX92" i="1"/>
  <c r="W92" i="1" s="1"/>
  <c r="FR92" i="1"/>
  <c r="GL92" i="1"/>
  <c r="GO92" i="1"/>
  <c r="GP92" i="1"/>
  <c r="GV92" i="1"/>
  <c r="HC92" i="1"/>
  <c r="C93" i="1"/>
  <c r="D93" i="1"/>
  <c r="P93" i="1"/>
  <c r="AC93" i="1"/>
  <c r="AE93" i="1"/>
  <c r="CS93" i="1" s="1"/>
  <c r="R93" i="1" s="1"/>
  <c r="AF93" i="1"/>
  <c r="AG93" i="1"/>
  <c r="AH93" i="1"/>
  <c r="CV93" i="1" s="1"/>
  <c r="U93" i="1" s="1"/>
  <c r="AI93" i="1"/>
  <c r="CW93" i="1" s="1"/>
  <c r="V93" i="1" s="1"/>
  <c r="AJ93" i="1"/>
  <c r="CQ93" i="1"/>
  <c r="CT93" i="1"/>
  <c r="S93" i="1" s="1"/>
  <c r="CZ93" i="1" s="1"/>
  <c r="Y93" i="1" s="1"/>
  <c r="CU93" i="1"/>
  <c r="T93" i="1" s="1"/>
  <c r="CX93" i="1"/>
  <c r="W93" i="1" s="1"/>
  <c r="CY93" i="1"/>
  <c r="X93" i="1" s="1"/>
  <c r="FR93" i="1"/>
  <c r="GL93" i="1"/>
  <c r="GO93" i="1"/>
  <c r="GP93" i="1"/>
  <c r="GV93" i="1"/>
  <c r="HC93" i="1" s="1"/>
  <c r="GX93" i="1" s="1"/>
  <c r="I94" i="1"/>
  <c r="AC94" i="1"/>
  <c r="AB94" i="1" s="1"/>
  <c r="AD94" i="1"/>
  <c r="CR94" i="1" s="1"/>
  <c r="Q94" i="1" s="1"/>
  <c r="AE94" i="1"/>
  <c r="AF94" i="1"/>
  <c r="AG94" i="1"/>
  <c r="AH94" i="1"/>
  <c r="CV94" i="1" s="1"/>
  <c r="U94" i="1" s="1"/>
  <c r="AI94" i="1"/>
  <c r="AJ94" i="1"/>
  <c r="CS94" i="1"/>
  <c r="R94" i="1" s="1"/>
  <c r="CT94" i="1"/>
  <c r="S94" i="1" s="1"/>
  <c r="CU94" i="1"/>
  <c r="T94" i="1" s="1"/>
  <c r="CW94" i="1"/>
  <c r="V94" i="1" s="1"/>
  <c r="CX94" i="1"/>
  <c r="W94" i="1" s="1"/>
  <c r="CY94" i="1"/>
  <c r="X94" i="1" s="1"/>
  <c r="CZ94" i="1"/>
  <c r="Y94" i="1" s="1"/>
  <c r="GL94" i="1"/>
  <c r="GN94" i="1"/>
  <c r="GO94" i="1"/>
  <c r="GP94" i="1"/>
  <c r="GV94" i="1"/>
  <c r="HC94" i="1"/>
  <c r="GX94" i="1" s="1"/>
  <c r="HH94" i="1"/>
  <c r="C95" i="1"/>
  <c r="D95" i="1"/>
  <c r="T95" i="1"/>
  <c r="U95" i="1"/>
  <c r="AC95" i="1"/>
  <c r="CQ95" i="1" s="1"/>
  <c r="P95" i="1" s="1"/>
  <c r="AE95" i="1"/>
  <c r="CS95" i="1" s="1"/>
  <c r="R95" i="1" s="1"/>
  <c r="AF95" i="1"/>
  <c r="AG95" i="1"/>
  <c r="AH95" i="1"/>
  <c r="AI95" i="1"/>
  <c r="CW95" i="1" s="1"/>
  <c r="V95" i="1" s="1"/>
  <c r="AJ95" i="1"/>
  <c r="CT95" i="1"/>
  <c r="S95" i="1" s="1"/>
  <c r="CU95" i="1"/>
  <c r="CV95" i="1"/>
  <c r="CX95" i="1"/>
  <c r="W95" i="1" s="1"/>
  <c r="FR95" i="1"/>
  <c r="GL95" i="1"/>
  <c r="GO95" i="1"/>
  <c r="GP95" i="1"/>
  <c r="GV95" i="1"/>
  <c r="HC95" i="1" s="1"/>
  <c r="GX95" i="1" s="1"/>
  <c r="I96" i="1"/>
  <c r="R96" i="1"/>
  <c r="V96" i="1"/>
  <c r="AC96" i="1"/>
  <c r="AB96" i="1" s="1"/>
  <c r="AD96" i="1"/>
  <c r="CR96" i="1" s="1"/>
  <c r="Q96" i="1" s="1"/>
  <c r="AE96" i="1"/>
  <c r="AF96" i="1"/>
  <c r="AG96" i="1"/>
  <c r="AH96" i="1"/>
  <c r="CV96" i="1" s="1"/>
  <c r="U96" i="1" s="1"/>
  <c r="AI96" i="1"/>
  <c r="AJ96" i="1"/>
  <c r="CX96" i="1" s="1"/>
  <c r="W96" i="1" s="1"/>
  <c r="CS96" i="1"/>
  <c r="CT96" i="1"/>
  <c r="S96" i="1" s="1"/>
  <c r="CU96" i="1"/>
  <c r="T96" i="1" s="1"/>
  <c r="CW96" i="1"/>
  <c r="FR96" i="1"/>
  <c r="GL96" i="1"/>
  <c r="GO96" i="1"/>
  <c r="GP96" i="1"/>
  <c r="GV96" i="1"/>
  <c r="HC96" i="1" s="1"/>
  <c r="GX96" i="1" s="1"/>
  <c r="C97" i="1"/>
  <c r="D97" i="1"/>
  <c r="P97" i="1"/>
  <c r="T97" i="1"/>
  <c r="AC97" i="1"/>
  <c r="AE97" i="1"/>
  <c r="AD97" i="1" s="1"/>
  <c r="AF97" i="1"/>
  <c r="CT97" i="1" s="1"/>
  <c r="S97" i="1" s="1"/>
  <c r="AG97" i="1"/>
  <c r="AH97" i="1"/>
  <c r="CV97" i="1" s="1"/>
  <c r="U97" i="1" s="1"/>
  <c r="AI97" i="1"/>
  <c r="CW97" i="1" s="1"/>
  <c r="V97" i="1" s="1"/>
  <c r="AJ97" i="1"/>
  <c r="CX97" i="1" s="1"/>
  <c r="W97" i="1" s="1"/>
  <c r="CQ97" i="1"/>
  <c r="CS97" i="1"/>
  <c r="R97" i="1" s="1"/>
  <c r="CU97" i="1"/>
  <c r="FR97" i="1"/>
  <c r="GL97" i="1"/>
  <c r="GO97" i="1"/>
  <c r="GP97" i="1"/>
  <c r="GV97" i="1"/>
  <c r="HC97" i="1" s="1"/>
  <c r="GX97" i="1" s="1"/>
  <c r="I98" i="1"/>
  <c r="T98" i="1"/>
  <c r="U98" i="1"/>
  <c r="AC98" i="1"/>
  <c r="CQ98" i="1" s="1"/>
  <c r="P98" i="1" s="1"/>
  <c r="AE98" i="1"/>
  <c r="CS98" i="1" s="1"/>
  <c r="R98" i="1" s="1"/>
  <c r="AF98" i="1"/>
  <c r="AG98" i="1"/>
  <c r="AH98" i="1"/>
  <c r="AI98" i="1"/>
  <c r="CW98" i="1" s="1"/>
  <c r="V98" i="1" s="1"/>
  <c r="AJ98" i="1"/>
  <c r="CT98" i="1"/>
  <c r="S98" i="1" s="1"/>
  <c r="CU98" i="1"/>
  <c r="CV98" i="1"/>
  <c r="CX98" i="1"/>
  <c r="W98" i="1" s="1"/>
  <c r="FR98" i="1"/>
  <c r="GL98" i="1"/>
  <c r="GO98" i="1"/>
  <c r="GP98" i="1"/>
  <c r="GV98" i="1"/>
  <c r="HC98" i="1" s="1"/>
  <c r="GX98" i="1" s="1"/>
  <c r="I99" i="1"/>
  <c r="R99" i="1"/>
  <c r="V99" i="1"/>
  <c r="AC99" i="1"/>
  <c r="AB99" i="1" s="1"/>
  <c r="AD99" i="1"/>
  <c r="CR99" i="1" s="1"/>
  <c r="Q99" i="1" s="1"/>
  <c r="AE99" i="1"/>
  <c r="AF99" i="1"/>
  <c r="AG99" i="1"/>
  <c r="AH99" i="1"/>
  <c r="CV99" i="1" s="1"/>
  <c r="U99" i="1" s="1"/>
  <c r="AI99" i="1"/>
  <c r="AJ99" i="1"/>
  <c r="CX99" i="1" s="1"/>
  <c r="W99" i="1" s="1"/>
  <c r="CS99" i="1"/>
  <c r="CT99" i="1"/>
  <c r="S99" i="1" s="1"/>
  <c r="CU99" i="1"/>
  <c r="T99" i="1" s="1"/>
  <c r="CW99" i="1"/>
  <c r="FR99" i="1"/>
  <c r="GL99" i="1"/>
  <c r="GO99" i="1"/>
  <c r="GP99" i="1"/>
  <c r="GV99" i="1"/>
  <c r="HC99" i="1" s="1"/>
  <c r="GX99" i="1" s="1"/>
  <c r="I100" i="1"/>
  <c r="AB100" i="1"/>
  <c r="AC100" i="1"/>
  <c r="CQ100" i="1" s="1"/>
  <c r="AE100" i="1"/>
  <c r="AD100" i="1" s="1"/>
  <c r="AF100" i="1"/>
  <c r="AG100" i="1"/>
  <c r="CU100" i="1" s="1"/>
  <c r="T100" i="1" s="1"/>
  <c r="AH100" i="1"/>
  <c r="AI100" i="1"/>
  <c r="AJ100" i="1"/>
  <c r="CX100" i="1" s="1"/>
  <c r="W100" i="1" s="1"/>
  <c r="CR100" i="1"/>
  <c r="Q100" i="1" s="1"/>
  <c r="CS100" i="1"/>
  <c r="R100" i="1" s="1"/>
  <c r="CT100" i="1"/>
  <c r="S100" i="1" s="1"/>
  <c r="CV100" i="1"/>
  <c r="U100" i="1" s="1"/>
  <c r="CW100" i="1"/>
  <c r="V100" i="1" s="1"/>
  <c r="FR100" i="1"/>
  <c r="GL100" i="1"/>
  <c r="GO100" i="1"/>
  <c r="GP100" i="1"/>
  <c r="GV100" i="1"/>
  <c r="HC100" i="1"/>
  <c r="GX100" i="1" s="1"/>
  <c r="HG100" i="1"/>
  <c r="C101" i="1"/>
  <c r="D101" i="1"/>
  <c r="R101" i="1"/>
  <c r="V101" i="1"/>
  <c r="AC101" i="1"/>
  <c r="AB101" i="1" s="1"/>
  <c r="AD101" i="1"/>
  <c r="CR101" i="1" s="1"/>
  <c r="Q101" i="1" s="1"/>
  <c r="AE101" i="1"/>
  <c r="AF101" i="1"/>
  <c r="AG101" i="1"/>
  <c r="AH101" i="1"/>
  <c r="CV101" i="1" s="1"/>
  <c r="U101" i="1" s="1"/>
  <c r="AI101" i="1"/>
  <c r="AJ101" i="1"/>
  <c r="CX101" i="1" s="1"/>
  <c r="W101" i="1" s="1"/>
  <c r="CS101" i="1"/>
  <c r="CT101" i="1"/>
  <c r="S101" i="1" s="1"/>
  <c r="CU101" i="1"/>
  <c r="T101" i="1" s="1"/>
  <c r="CW101" i="1"/>
  <c r="FR101" i="1"/>
  <c r="GL101" i="1"/>
  <c r="GO101" i="1"/>
  <c r="GP101" i="1"/>
  <c r="GV101" i="1"/>
  <c r="HC101" i="1" s="1"/>
  <c r="GX101" i="1" s="1"/>
  <c r="I102" i="1"/>
  <c r="AB102" i="1"/>
  <c r="AC102" i="1"/>
  <c r="CQ102" i="1" s="1"/>
  <c r="AE102" i="1"/>
  <c r="AD102" i="1" s="1"/>
  <c r="AF102" i="1"/>
  <c r="AG102" i="1"/>
  <c r="CU102" i="1" s="1"/>
  <c r="T102" i="1" s="1"/>
  <c r="AH102" i="1"/>
  <c r="AI102" i="1"/>
  <c r="AJ102" i="1"/>
  <c r="CX102" i="1" s="1"/>
  <c r="W102" i="1" s="1"/>
  <c r="CR102" i="1"/>
  <c r="Q102" i="1" s="1"/>
  <c r="CS102" i="1"/>
  <c r="R102" i="1" s="1"/>
  <c r="CT102" i="1"/>
  <c r="S102" i="1" s="1"/>
  <c r="CV102" i="1"/>
  <c r="U102" i="1" s="1"/>
  <c r="CW102" i="1"/>
  <c r="V102" i="1" s="1"/>
  <c r="FR102" i="1"/>
  <c r="GL102" i="1"/>
  <c r="GO102" i="1"/>
  <c r="GP102" i="1"/>
  <c r="GV102" i="1"/>
  <c r="HC102" i="1"/>
  <c r="GX102" i="1" s="1"/>
  <c r="I103" i="1"/>
  <c r="P103" i="1" s="1"/>
  <c r="T103" i="1"/>
  <c r="AC103" i="1"/>
  <c r="AE103" i="1"/>
  <c r="AD103" i="1" s="1"/>
  <c r="AF103" i="1"/>
  <c r="CT103" i="1" s="1"/>
  <c r="AG103" i="1"/>
  <c r="AH103" i="1"/>
  <c r="CV103" i="1" s="1"/>
  <c r="U103" i="1" s="1"/>
  <c r="AI103" i="1"/>
  <c r="CW103" i="1" s="1"/>
  <c r="V103" i="1" s="1"/>
  <c r="AJ103" i="1"/>
  <c r="CX103" i="1" s="1"/>
  <c r="CQ103" i="1"/>
  <c r="CS103" i="1"/>
  <c r="R103" i="1" s="1"/>
  <c r="CU103" i="1"/>
  <c r="FR103" i="1"/>
  <c r="GL103" i="1"/>
  <c r="GO103" i="1"/>
  <c r="GP103" i="1"/>
  <c r="GV103" i="1"/>
  <c r="HC103" i="1" s="1"/>
  <c r="GX103" i="1" s="1"/>
  <c r="I104" i="1"/>
  <c r="T104" i="1"/>
  <c r="U104" i="1"/>
  <c r="AC104" i="1"/>
  <c r="CQ104" i="1" s="1"/>
  <c r="P104" i="1" s="1"/>
  <c r="AE104" i="1"/>
  <c r="CS104" i="1" s="1"/>
  <c r="R104" i="1" s="1"/>
  <c r="AF104" i="1"/>
  <c r="AG104" i="1"/>
  <c r="AH104" i="1"/>
  <c r="AI104" i="1"/>
  <c r="CW104" i="1" s="1"/>
  <c r="V104" i="1" s="1"/>
  <c r="AJ104" i="1"/>
  <c r="CT104" i="1"/>
  <c r="S104" i="1" s="1"/>
  <c r="CU104" i="1"/>
  <c r="CV104" i="1"/>
  <c r="CX104" i="1"/>
  <c r="W104" i="1" s="1"/>
  <c r="FR104" i="1"/>
  <c r="GL104" i="1"/>
  <c r="GO104" i="1"/>
  <c r="GP104" i="1"/>
  <c r="GV104" i="1"/>
  <c r="HC104" i="1" s="1"/>
  <c r="GX104" i="1" s="1"/>
  <c r="C105" i="1"/>
  <c r="D105" i="1"/>
  <c r="AC105" i="1"/>
  <c r="AB105" i="1" s="1"/>
  <c r="AD105" i="1"/>
  <c r="CR105" i="1" s="1"/>
  <c r="Q105" i="1" s="1"/>
  <c r="AE105" i="1"/>
  <c r="CS105" i="1" s="1"/>
  <c r="R105" i="1" s="1"/>
  <c r="AF105" i="1"/>
  <c r="AG105" i="1"/>
  <c r="AH105" i="1"/>
  <c r="CV105" i="1" s="1"/>
  <c r="U105" i="1" s="1"/>
  <c r="AI105" i="1"/>
  <c r="CW105" i="1" s="1"/>
  <c r="V105" i="1" s="1"/>
  <c r="AJ105" i="1"/>
  <c r="CQ105" i="1"/>
  <c r="P105" i="1" s="1"/>
  <c r="CP105" i="1" s="1"/>
  <c r="O105" i="1" s="1"/>
  <c r="CT105" i="1"/>
  <c r="S105" i="1" s="1"/>
  <c r="CU105" i="1"/>
  <c r="T105" i="1" s="1"/>
  <c r="CX105" i="1"/>
  <c r="W105" i="1" s="1"/>
  <c r="FR105" i="1"/>
  <c r="GL105" i="1"/>
  <c r="GO105" i="1"/>
  <c r="GP105" i="1"/>
  <c r="GV105" i="1"/>
  <c r="HC105" i="1" s="1"/>
  <c r="GX105" i="1" s="1"/>
  <c r="I106" i="1"/>
  <c r="AC106" i="1"/>
  <c r="AB106" i="1" s="1"/>
  <c r="AD106" i="1"/>
  <c r="CR106" i="1" s="1"/>
  <c r="Q106" i="1" s="1"/>
  <c r="AE106" i="1"/>
  <c r="AF106" i="1"/>
  <c r="AG106" i="1"/>
  <c r="CU106" i="1" s="1"/>
  <c r="T106" i="1" s="1"/>
  <c r="AH106" i="1"/>
  <c r="CV106" i="1" s="1"/>
  <c r="U106" i="1" s="1"/>
  <c r="AI106" i="1"/>
  <c r="AJ106" i="1"/>
  <c r="CS106" i="1"/>
  <c r="R106" i="1" s="1"/>
  <c r="CT106" i="1"/>
  <c r="S106" i="1" s="1"/>
  <c r="CW106" i="1"/>
  <c r="V106" i="1" s="1"/>
  <c r="CX106" i="1"/>
  <c r="W106" i="1" s="1"/>
  <c r="FR106" i="1"/>
  <c r="GL106" i="1"/>
  <c r="BZ110" i="1" s="1"/>
  <c r="GO106" i="1"/>
  <c r="GP106" i="1"/>
  <c r="CD110" i="1" s="1"/>
  <c r="GV106" i="1"/>
  <c r="HC106" i="1"/>
  <c r="GX106" i="1" s="1"/>
  <c r="I107" i="1"/>
  <c r="AC107" i="1"/>
  <c r="CQ107" i="1" s="1"/>
  <c r="P107" i="1" s="1"/>
  <c r="AE107" i="1"/>
  <c r="AD107" i="1" s="1"/>
  <c r="AF107" i="1"/>
  <c r="CT107" i="1" s="1"/>
  <c r="S107" i="1" s="1"/>
  <c r="AG107" i="1"/>
  <c r="CU107" i="1" s="1"/>
  <c r="T107" i="1" s="1"/>
  <c r="AH107" i="1"/>
  <c r="AI107" i="1"/>
  <c r="AJ107" i="1"/>
  <c r="CX107" i="1" s="1"/>
  <c r="W107" i="1" s="1"/>
  <c r="CS107" i="1"/>
  <c r="R107" i="1" s="1"/>
  <c r="CV107" i="1"/>
  <c r="U107" i="1" s="1"/>
  <c r="CW107" i="1"/>
  <c r="V107" i="1" s="1"/>
  <c r="FR107" i="1"/>
  <c r="GL107" i="1"/>
  <c r="GO107" i="1"/>
  <c r="GP107" i="1"/>
  <c r="GV107" i="1"/>
  <c r="HC107" i="1"/>
  <c r="GX107" i="1" s="1"/>
  <c r="I108" i="1"/>
  <c r="AC108" i="1"/>
  <c r="AE108" i="1"/>
  <c r="AD108" i="1" s="1"/>
  <c r="AF108" i="1"/>
  <c r="CT108" i="1" s="1"/>
  <c r="S108" i="1" s="1"/>
  <c r="AG108" i="1"/>
  <c r="AH108" i="1"/>
  <c r="AI108" i="1"/>
  <c r="CW108" i="1" s="1"/>
  <c r="V108" i="1" s="1"/>
  <c r="AJ108" i="1"/>
  <c r="CX108" i="1" s="1"/>
  <c r="W108" i="1" s="1"/>
  <c r="CQ108" i="1"/>
  <c r="P108" i="1" s="1"/>
  <c r="CU108" i="1"/>
  <c r="T108" i="1" s="1"/>
  <c r="CV108" i="1"/>
  <c r="U108" i="1" s="1"/>
  <c r="FR108" i="1"/>
  <c r="GL108" i="1"/>
  <c r="GO108" i="1"/>
  <c r="GP108" i="1"/>
  <c r="GV108" i="1"/>
  <c r="HC108" i="1" s="1"/>
  <c r="GX108" i="1" s="1"/>
  <c r="B110" i="1"/>
  <c r="B75" i="1" s="1"/>
  <c r="C110" i="1"/>
  <c r="C75" i="1" s="1"/>
  <c r="D110" i="1"/>
  <c r="D75" i="1" s="1"/>
  <c r="F110" i="1"/>
  <c r="F75" i="1" s="1"/>
  <c r="G110" i="1"/>
  <c r="G75" i="1" s="1"/>
  <c r="BX110" i="1"/>
  <c r="BX75" i="1" s="1"/>
  <c r="CK110" i="1"/>
  <c r="CK75" i="1" s="1"/>
  <c r="CL110" i="1"/>
  <c r="BC110" i="1" s="1"/>
  <c r="CM110" i="1"/>
  <c r="CM75" i="1" s="1"/>
  <c r="D140" i="1"/>
  <c r="E142" i="1"/>
  <c r="Z142" i="1"/>
  <c r="AA142" i="1"/>
  <c r="AM142" i="1"/>
  <c r="AN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DB142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EF142" i="1"/>
  <c r="EG142" i="1"/>
  <c r="EH142" i="1"/>
  <c r="EI142" i="1"/>
  <c r="EJ142" i="1"/>
  <c r="EK142" i="1"/>
  <c r="EL142" i="1"/>
  <c r="EM142" i="1"/>
  <c r="EN142" i="1"/>
  <c r="EO142" i="1"/>
  <c r="EP142" i="1"/>
  <c r="EQ142" i="1"/>
  <c r="ER142" i="1"/>
  <c r="ES142" i="1"/>
  <c r="ET142" i="1"/>
  <c r="EU142" i="1"/>
  <c r="EV142" i="1"/>
  <c r="EW142" i="1"/>
  <c r="EX142" i="1"/>
  <c r="EY142" i="1"/>
  <c r="EZ142" i="1"/>
  <c r="FA142" i="1"/>
  <c r="FB142" i="1"/>
  <c r="FC142" i="1"/>
  <c r="FD142" i="1"/>
  <c r="FE142" i="1"/>
  <c r="FF142" i="1"/>
  <c r="FG142" i="1"/>
  <c r="FH142" i="1"/>
  <c r="FI142" i="1"/>
  <c r="FJ142" i="1"/>
  <c r="FK142" i="1"/>
  <c r="FL142" i="1"/>
  <c r="FM142" i="1"/>
  <c r="FN142" i="1"/>
  <c r="FO142" i="1"/>
  <c r="FP142" i="1"/>
  <c r="FQ142" i="1"/>
  <c r="FR142" i="1"/>
  <c r="FS142" i="1"/>
  <c r="FT142" i="1"/>
  <c r="FU142" i="1"/>
  <c r="FV142" i="1"/>
  <c r="FW142" i="1"/>
  <c r="FX142" i="1"/>
  <c r="FY142" i="1"/>
  <c r="FZ142" i="1"/>
  <c r="GA142" i="1"/>
  <c r="GB142" i="1"/>
  <c r="GC142" i="1"/>
  <c r="GD142" i="1"/>
  <c r="GE142" i="1"/>
  <c r="GF142" i="1"/>
  <c r="GG142" i="1"/>
  <c r="GH142" i="1"/>
  <c r="GI142" i="1"/>
  <c r="GJ142" i="1"/>
  <c r="GK142" i="1"/>
  <c r="GL142" i="1"/>
  <c r="GM142" i="1"/>
  <c r="GN142" i="1"/>
  <c r="GO142" i="1"/>
  <c r="GP142" i="1"/>
  <c r="GQ142" i="1"/>
  <c r="GR142" i="1"/>
  <c r="GS142" i="1"/>
  <c r="GT142" i="1"/>
  <c r="GU142" i="1"/>
  <c r="GV142" i="1"/>
  <c r="GW142" i="1"/>
  <c r="GX142" i="1"/>
  <c r="C144" i="1"/>
  <c r="D144" i="1"/>
  <c r="R144" i="1"/>
  <c r="AC144" i="1"/>
  <c r="CQ144" i="1" s="1"/>
  <c r="P144" i="1" s="1"/>
  <c r="AE144" i="1"/>
  <c r="AD144" i="1" s="1"/>
  <c r="AF144" i="1"/>
  <c r="CT144" i="1" s="1"/>
  <c r="S144" i="1" s="1"/>
  <c r="AG144" i="1"/>
  <c r="CU144" i="1" s="1"/>
  <c r="T144" i="1" s="1"/>
  <c r="AH144" i="1"/>
  <c r="AI144" i="1"/>
  <c r="AJ144" i="1"/>
  <c r="CX144" i="1" s="1"/>
  <c r="W144" i="1" s="1"/>
  <c r="CS144" i="1"/>
  <c r="CV144" i="1"/>
  <c r="U144" i="1" s="1"/>
  <c r="CW144" i="1"/>
  <c r="V144" i="1" s="1"/>
  <c r="FR144" i="1"/>
  <c r="GL144" i="1"/>
  <c r="GO144" i="1"/>
  <c r="GP144" i="1"/>
  <c r="GV144" i="1"/>
  <c r="HC144" i="1"/>
  <c r="GX144" i="1" s="1"/>
  <c r="I145" i="1"/>
  <c r="HH145" i="1" s="1"/>
  <c r="AC145" i="1"/>
  <c r="AD145" i="1"/>
  <c r="AB145" i="1" s="1"/>
  <c r="AE145" i="1"/>
  <c r="CS145" i="1" s="1"/>
  <c r="R145" i="1" s="1"/>
  <c r="AF145" i="1"/>
  <c r="CT145" i="1" s="1"/>
  <c r="S145" i="1" s="1"/>
  <c r="AG145" i="1"/>
  <c r="AH145" i="1"/>
  <c r="AI145" i="1"/>
  <c r="CW145" i="1" s="1"/>
  <c r="V145" i="1" s="1"/>
  <c r="AJ145" i="1"/>
  <c r="CX145" i="1" s="1"/>
  <c r="W145" i="1" s="1"/>
  <c r="CQ145" i="1"/>
  <c r="P145" i="1" s="1"/>
  <c r="CR145" i="1"/>
  <c r="Q145" i="1" s="1"/>
  <c r="CU145" i="1"/>
  <c r="T145" i="1" s="1"/>
  <c r="CV145" i="1"/>
  <c r="U145" i="1" s="1"/>
  <c r="CY145" i="1"/>
  <c r="X145" i="1" s="1"/>
  <c r="CZ145" i="1"/>
  <c r="Y145" i="1" s="1"/>
  <c r="GL145" i="1"/>
  <c r="GN145" i="1"/>
  <c r="GO145" i="1"/>
  <c r="GP145" i="1"/>
  <c r="GV145" i="1"/>
  <c r="HC145" i="1" s="1"/>
  <c r="GX145" i="1" s="1"/>
  <c r="I146" i="1"/>
  <c r="HG146" i="1" s="1"/>
  <c r="V146" i="1"/>
  <c r="AC146" i="1"/>
  <c r="CQ146" i="1" s="1"/>
  <c r="AD146" i="1"/>
  <c r="CR146" i="1" s="1"/>
  <c r="Q146" i="1" s="1"/>
  <c r="AE146" i="1"/>
  <c r="AF146" i="1"/>
  <c r="CT146" i="1" s="1"/>
  <c r="S146" i="1" s="1"/>
  <c r="AG146" i="1"/>
  <c r="CU146" i="1" s="1"/>
  <c r="AH146" i="1"/>
  <c r="CV146" i="1" s="1"/>
  <c r="U146" i="1" s="1"/>
  <c r="AI146" i="1"/>
  <c r="AJ146" i="1"/>
  <c r="CX146" i="1" s="1"/>
  <c r="W146" i="1" s="1"/>
  <c r="CS146" i="1"/>
  <c r="R146" i="1" s="1"/>
  <c r="CW146" i="1"/>
  <c r="FR146" i="1"/>
  <c r="GL146" i="1"/>
  <c r="GO146" i="1"/>
  <c r="GP146" i="1"/>
  <c r="GV146" i="1"/>
  <c r="HC146" i="1"/>
  <c r="C147" i="1"/>
  <c r="D147" i="1"/>
  <c r="T147" i="1"/>
  <c r="W147" i="1"/>
  <c r="AC147" i="1"/>
  <c r="AD147" i="1"/>
  <c r="CR147" i="1" s="1"/>
  <c r="Q147" i="1" s="1"/>
  <c r="AE147" i="1"/>
  <c r="CS147" i="1" s="1"/>
  <c r="R147" i="1" s="1"/>
  <c r="AF147" i="1"/>
  <c r="AG147" i="1"/>
  <c r="AH147" i="1"/>
  <c r="CV147" i="1" s="1"/>
  <c r="U147" i="1" s="1"/>
  <c r="AI147" i="1"/>
  <c r="CW147" i="1" s="1"/>
  <c r="V147" i="1" s="1"/>
  <c r="AJ147" i="1"/>
  <c r="CQ147" i="1"/>
  <c r="P147" i="1" s="1"/>
  <c r="CT147" i="1"/>
  <c r="S147" i="1" s="1"/>
  <c r="CZ147" i="1" s="1"/>
  <c r="Y147" i="1" s="1"/>
  <c r="CU147" i="1"/>
  <c r="CX147" i="1"/>
  <c r="FR147" i="1"/>
  <c r="GL147" i="1"/>
  <c r="GO147" i="1"/>
  <c r="GP147" i="1"/>
  <c r="GV147" i="1"/>
  <c r="HC147" i="1" s="1"/>
  <c r="GX147" i="1" s="1"/>
  <c r="I148" i="1"/>
  <c r="R148" i="1"/>
  <c r="W148" i="1"/>
  <c r="AC148" i="1"/>
  <c r="CQ148" i="1" s="1"/>
  <c r="P148" i="1" s="1"/>
  <c r="AD148" i="1"/>
  <c r="CR148" i="1" s="1"/>
  <c r="Q148" i="1" s="1"/>
  <c r="AE148" i="1"/>
  <c r="AF148" i="1"/>
  <c r="AG148" i="1"/>
  <c r="CU148" i="1" s="1"/>
  <c r="T148" i="1" s="1"/>
  <c r="AH148" i="1"/>
  <c r="CV148" i="1" s="1"/>
  <c r="U148" i="1" s="1"/>
  <c r="AI148" i="1"/>
  <c r="AJ148" i="1"/>
  <c r="CS148" i="1"/>
  <c r="CT148" i="1"/>
  <c r="S148" i="1" s="1"/>
  <c r="CW148" i="1"/>
  <c r="V148" i="1" s="1"/>
  <c r="CX148" i="1"/>
  <c r="FR148" i="1"/>
  <c r="GL148" i="1"/>
  <c r="BZ166" i="1" s="1"/>
  <c r="GO148" i="1"/>
  <c r="GP148" i="1"/>
  <c r="GV148" i="1"/>
  <c r="HC148" i="1"/>
  <c r="GX148" i="1" s="1"/>
  <c r="I149" i="1"/>
  <c r="U149" i="1"/>
  <c r="AC149" i="1"/>
  <c r="CQ149" i="1" s="1"/>
  <c r="P149" i="1" s="1"/>
  <c r="AE149" i="1"/>
  <c r="AD149" i="1" s="1"/>
  <c r="AB149" i="1" s="1"/>
  <c r="AF149" i="1"/>
  <c r="CT149" i="1" s="1"/>
  <c r="S149" i="1" s="1"/>
  <c r="AG149" i="1"/>
  <c r="CU149" i="1" s="1"/>
  <c r="AH149" i="1"/>
  <c r="AI149" i="1"/>
  <c r="AJ149" i="1"/>
  <c r="CX149" i="1" s="1"/>
  <c r="W149" i="1" s="1"/>
  <c r="CS149" i="1"/>
  <c r="R149" i="1" s="1"/>
  <c r="CV149" i="1"/>
  <c r="CW149" i="1"/>
  <c r="V149" i="1" s="1"/>
  <c r="FR149" i="1"/>
  <c r="GL149" i="1"/>
  <c r="GO149" i="1"/>
  <c r="GP149" i="1"/>
  <c r="GV149" i="1"/>
  <c r="GX149" i="1"/>
  <c r="HC149" i="1"/>
  <c r="I150" i="1"/>
  <c r="HG150" i="1" s="1"/>
  <c r="P150" i="1"/>
  <c r="AC150" i="1"/>
  <c r="AD150" i="1"/>
  <c r="AB150" i="1" s="1"/>
  <c r="AE150" i="1"/>
  <c r="CS150" i="1" s="1"/>
  <c r="R150" i="1" s="1"/>
  <c r="AF150" i="1"/>
  <c r="CT150" i="1" s="1"/>
  <c r="S150" i="1" s="1"/>
  <c r="CY150" i="1" s="1"/>
  <c r="X150" i="1" s="1"/>
  <c r="AG150" i="1"/>
  <c r="AH150" i="1"/>
  <c r="CV150" i="1" s="1"/>
  <c r="U150" i="1" s="1"/>
  <c r="AI150" i="1"/>
  <c r="CW150" i="1" s="1"/>
  <c r="V150" i="1" s="1"/>
  <c r="AJ150" i="1"/>
  <c r="CX150" i="1" s="1"/>
  <c r="W150" i="1" s="1"/>
  <c r="CQ150" i="1"/>
  <c r="CR150" i="1"/>
  <c r="Q150" i="1" s="1"/>
  <c r="CU150" i="1"/>
  <c r="T150" i="1" s="1"/>
  <c r="CZ150" i="1"/>
  <c r="Y150" i="1" s="1"/>
  <c r="FR150" i="1"/>
  <c r="GL150" i="1"/>
  <c r="GO150" i="1"/>
  <c r="GP150" i="1"/>
  <c r="GV150" i="1"/>
  <c r="HC150" i="1" s="1"/>
  <c r="GX150" i="1"/>
  <c r="C151" i="1"/>
  <c r="D151" i="1"/>
  <c r="AB151" i="1"/>
  <c r="AC151" i="1"/>
  <c r="CQ151" i="1" s="1"/>
  <c r="P151" i="1" s="1"/>
  <c r="AE151" i="1"/>
  <c r="AD151" i="1" s="1"/>
  <c r="AF151" i="1"/>
  <c r="CT151" i="1" s="1"/>
  <c r="S151" i="1" s="1"/>
  <c r="AG151" i="1"/>
  <c r="CU151" i="1" s="1"/>
  <c r="T151" i="1" s="1"/>
  <c r="AH151" i="1"/>
  <c r="AI151" i="1"/>
  <c r="CW151" i="1" s="1"/>
  <c r="V151" i="1" s="1"/>
  <c r="AJ151" i="1"/>
  <c r="CX151" i="1" s="1"/>
  <c r="W151" i="1" s="1"/>
  <c r="CR151" i="1"/>
  <c r="Q151" i="1" s="1"/>
  <c r="CV151" i="1"/>
  <c r="U151" i="1" s="1"/>
  <c r="FR151" i="1"/>
  <c r="GL151" i="1"/>
  <c r="GO151" i="1"/>
  <c r="GP151" i="1"/>
  <c r="GV151" i="1"/>
  <c r="HC151" i="1"/>
  <c r="GX151" i="1" s="1"/>
  <c r="I152" i="1"/>
  <c r="T152" i="1"/>
  <c r="AC152" i="1"/>
  <c r="AE152" i="1"/>
  <c r="CS152" i="1" s="1"/>
  <c r="R152" i="1" s="1"/>
  <c r="CZ152" i="1" s="1"/>
  <c r="Y152" i="1" s="1"/>
  <c r="AF152" i="1"/>
  <c r="CT152" i="1" s="1"/>
  <c r="S152" i="1" s="1"/>
  <c r="AG152" i="1"/>
  <c r="AH152" i="1"/>
  <c r="CV152" i="1" s="1"/>
  <c r="U152" i="1" s="1"/>
  <c r="AI152" i="1"/>
  <c r="CW152" i="1" s="1"/>
  <c r="V152" i="1" s="1"/>
  <c r="AJ152" i="1"/>
  <c r="CX152" i="1" s="1"/>
  <c r="W152" i="1" s="1"/>
  <c r="CQ152" i="1"/>
  <c r="P152" i="1" s="1"/>
  <c r="CU152" i="1"/>
  <c r="CY152" i="1"/>
  <c r="X152" i="1" s="1"/>
  <c r="FR152" i="1"/>
  <c r="GL152" i="1"/>
  <c r="GO152" i="1"/>
  <c r="GP152" i="1"/>
  <c r="GV152" i="1"/>
  <c r="HC152" i="1" s="1"/>
  <c r="GX152" i="1" s="1"/>
  <c r="C153" i="1"/>
  <c r="D153" i="1"/>
  <c r="R153" i="1"/>
  <c r="W153" i="1"/>
  <c r="AC153" i="1"/>
  <c r="CQ153" i="1" s="1"/>
  <c r="P153" i="1" s="1"/>
  <c r="AD153" i="1"/>
  <c r="CR153" i="1" s="1"/>
  <c r="Q153" i="1" s="1"/>
  <c r="AE153" i="1"/>
  <c r="AF153" i="1"/>
  <c r="AG153" i="1"/>
  <c r="CU153" i="1" s="1"/>
  <c r="T153" i="1" s="1"/>
  <c r="AH153" i="1"/>
  <c r="CV153" i="1" s="1"/>
  <c r="U153" i="1" s="1"/>
  <c r="AI153" i="1"/>
  <c r="AJ153" i="1"/>
  <c r="CS153" i="1"/>
  <c r="CT153" i="1"/>
  <c r="S153" i="1" s="1"/>
  <c r="CW153" i="1"/>
  <c r="V153" i="1" s="1"/>
  <c r="CX153" i="1"/>
  <c r="FR153" i="1"/>
  <c r="GL153" i="1"/>
  <c r="GO153" i="1"/>
  <c r="GP153" i="1"/>
  <c r="GV153" i="1"/>
  <c r="HC153" i="1"/>
  <c r="GX153" i="1" s="1"/>
  <c r="I154" i="1"/>
  <c r="U154" i="1"/>
  <c r="AC154" i="1"/>
  <c r="CQ154" i="1" s="1"/>
  <c r="P154" i="1" s="1"/>
  <c r="AE154" i="1"/>
  <c r="AD154" i="1" s="1"/>
  <c r="AB154" i="1" s="1"/>
  <c r="AF154" i="1"/>
  <c r="CT154" i="1" s="1"/>
  <c r="S154" i="1" s="1"/>
  <c r="AG154" i="1"/>
  <c r="CU154" i="1" s="1"/>
  <c r="AH154" i="1"/>
  <c r="AI154" i="1"/>
  <c r="AJ154" i="1"/>
  <c r="CX154" i="1" s="1"/>
  <c r="W154" i="1" s="1"/>
  <c r="CS154" i="1"/>
  <c r="R154" i="1" s="1"/>
  <c r="CV154" i="1"/>
  <c r="CW154" i="1"/>
  <c r="V154" i="1" s="1"/>
  <c r="FR154" i="1"/>
  <c r="GL154" i="1"/>
  <c r="GO154" i="1"/>
  <c r="GP154" i="1"/>
  <c r="GV154" i="1"/>
  <c r="GX154" i="1"/>
  <c r="HC154" i="1"/>
  <c r="I155" i="1"/>
  <c r="P155" i="1"/>
  <c r="U155" i="1"/>
  <c r="AC155" i="1"/>
  <c r="AD155" i="1"/>
  <c r="AB155" i="1" s="1"/>
  <c r="AE155" i="1"/>
  <c r="AF155" i="1"/>
  <c r="CT155" i="1" s="1"/>
  <c r="S155" i="1" s="1"/>
  <c r="CY155" i="1" s="1"/>
  <c r="X155" i="1" s="1"/>
  <c r="AG155" i="1"/>
  <c r="AH155" i="1"/>
  <c r="CV155" i="1" s="1"/>
  <c r="AI155" i="1"/>
  <c r="AJ155" i="1"/>
  <c r="CX155" i="1" s="1"/>
  <c r="W155" i="1" s="1"/>
  <c r="CQ155" i="1"/>
  <c r="CR155" i="1"/>
  <c r="Q155" i="1" s="1"/>
  <c r="CS155" i="1"/>
  <c r="R155" i="1" s="1"/>
  <c r="CU155" i="1"/>
  <c r="T155" i="1" s="1"/>
  <c r="CW155" i="1"/>
  <c r="V155" i="1" s="1"/>
  <c r="CZ155" i="1"/>
  <c r="Y155" i="1" s="1"/>
  <c r="FR155" i="1"/>
  <c r="GL155" i="1"/>
  <c r="GO155" i="1"/>
  <c r="GP155" i="1"/>
  <c r="GV155" i="1"/>
  <c r="HC155" i="1" s="1"/>
  <c r="GX155" i="1" s="1"/>
  <c r="I156" i="1"/>
  <c r="S156" i="1"/>
  <c r="U156" i="1"/>
  <c r="AC156" i="1"/>
  <c r="CQ156" i="1" s="1"/>
  <c r="P156" i="1" s="1"/>
  <c r="AE156" i="1"/>
  <c r="AF156" i="1"/>
  <c r="AG156" i="1"/>
  <c r="AH156" i="1"/>
  <c r="AI156" i="1"/>
  <c r="CW156" i="1" s="1"/>
  <c r="V156" i="1" s="1"/>
  <c r="AJ156" i="1"/>
  <c r="CT156" i="1"/>
  <c r="CU156" i="1"/>
  <c r="T156" i="1" s="1"/>
  <c r="CV156" i="1"/>
  <c r="CX156" i="1"/>
  <c r="W156" i="1" s="1"/>
  <c r="FR156" i="1"/>
  <c r="GL156" i="1"/>
  <c r="GO156" i="1"/>
  <c r="GP156" i="1"/>
  <c r="GV156" i="1"/>
  <c r="HC156" i="1" s="1"/>
  <c r="GX156" i="1"/>
  <c r="C157" i="1"/>
  <c r="D157" i="1"/>
  <c r="P157" i="1"/>
  <c r="R157" i="1"/>
  <c r="CZ157" i="1" s="1"/>
  <c r="Y157" i="1" s="1"/>
  <c r="AC157" i="1"/>
  <c r="AD157" i="1"/>
  <c r="AB157" i="1" s="1"/>
  <c r="AE157" i="1"/>
  <c r="AF157" i="1"/>
  <c r="CT157" i="1" s="1"/>
  <c r="S157" i="1" s="1"/>
  <c r="CY157" i="1" s="1"/>
  <c r="X157" i="1" s="1"/>
  <c r="AG157" i="1"/>
  <c r="AH157" i="1"/>
  <c r="CV157" i="1" s="1"/>
  <c r="U157" i="1" s="1"/>
  <c r="AI157" i="1"/>
  <c r="AJ157" i="1"/>
  <c r="CX157" i="1" s="1"/>
  <c r="W157" i="1" s="1"/>
  <c r="CQ157" i="1"/>
  <c r="CR157" i="1"/>
  <c r="Q157" i="1" s="1"/>
  <c r="CS157" i="1"/>
  <c r="CU157" i="1"/>
  <c r="T157" i="1" s="1"/>
  <c r="CW157" i="1"/>
  <c r="V157" i="1" s="1"/>
  <c r="FR157" i="1"/>
  <c r="GL157" i="1"/>
  <c r="GO157" i="1"/>
  <c r="GP157" i="1"/>
  <c r="GV157" i="1"/>
  <c r="HC157" i="1" s="1"/>
  <c r="GX157" i="1" s="1"/>
  <c r="I158" i="1"/>
  <c r="S158" i="1"/>
  <c r="U158" i="1"/>
  <c r="AC158" i="1"/>
  <c r="CQ158" i="1" s="1"/>
  <c r="P158" i="1" s="1"/>
  <c r="AE158" i="1"/>
  <c r="AF158" i="1"/>
  <c r="AG158" i="1"/>
  <c r="AH158" i="1"/>
  <c r="AI158" i="1"/>
  <c r="CW158" i="1" s="1"/>
  <c r="V158" i="1" s="1"/>
  <c r="AJ158" i="1"/>
  <c r="CT158" i="1"/>
  <c r="CU158" i="1"/>
  <c r="T158" i="1" s="1"/>
  <c r="CV158" i="1"/>
  <c r="CX158" i="1"/>
  <c r="W158" i="1" s="1"/>
  <c r="FR158" i="1"/>
  <c r="GL158" i="1"/>
  <c r="GO158" i="1"/>
  <c r="GP158" i="1"/>
  <c r="CD166" i="1" s="1"/>
  <c r="GV158" i="1"/>
  <c r="HC158" i="1" s="1"/>
  <c r="GX158" i="1"/>
  <c r="I159" i="1"/>
  <c r="R159" i="1"/>
  <c r="T159" i="1"/>
  <c r="AC159" i="1"/>
  <c r="AD159" i="1"/>
  <c r="CR159" i="1" s="1"/>
  <c r="Q159" i="1" s="1"/>
  <c r="AE159" i="1"/>
  <c r="AF159" i="1"/>
  <c r="AB159" i="1" s="1"/>
  <c r="AG159" i="1"/>
  <c r="AH159" i="1"/>
  <c r="CV159" i="1" s="1"/>
  <c r="U159" i="1" s="1"/>
  <c r="AI159" i="1"/>
  <c r="AJ159" i="1"/>
  <c r="CX159" i="1" s="1"/>
  <c r="W159" i="1" s="1"/>
  <c r="CQ159" i="1"/>
  <c r="P159" i="1" s="1"/>
  <c r="CP159" i="1" s="1"/>
  <c r="O159" i="1" s="1"/>
  <c r="CS159" i="1"/>
  <c r="CT159" i="1"/>
  <c r="S159" i="1" s="1"/>
  <c r="CZ159" i="1" s="1"/>
  <c r="Y159" i="1" s="1"/>
  <c r="CU159" i="1"/>
  <c r="CW159" i="1"/>
  <c r="V159" i="1" s="1"/>
  <c r="FR159" i="1"/>
  <c r="GL159" i="1"/>
  <c r="GO159" i="1"/>
  <c r="GP159" i="1"/>
  <c r="GV159" i="1"/>
  <c r="HC159" i="1" s="1"/>
  <c r="GX159" i="1" s="1"/>
  <c r="I160" i="1"/>
  <c r="AC160" i="1"/>
  <c r="CQ160" i="1" s="1"/>
  <c r="AE160" i="1"/>
  <c r="AD160" i="1" s="1"/>
  <c r="AF160" i="1"/>
  <c r="CT160" i="1" s="1"/>
  <c r="S160" i="1" s="1"/>
  <c r="AG160" i="1"/>
  <c r="CU160" i="1" s="1"/>
  <c r="AH160" i="1"/>
  <c r="AI160" i="1"/>
  <c r="AJ160" i="1"/>
  <c r="CX160" i="1" s="1"/>
  <c r="W160" i="1" s="1"/>
  <c r="CR160" i="1"/>
  <c r="Q160" i="1" s="1"/>
  <c r="CS160" i="1"/>
  <c r="R160" i="1" s="1"/>
  <c r="CV160" i="1"/>
  <c r="U160" i="1" s="1"/>
  <c r="CW160" i="1"/>
  <c r="V160" i="1" s="1"/>
  <c r="FR160" i="1"/>
  <c r="GL160" i="1"/>
  <c r="GO160" i="1"/>
  <c r="GP160" i="1"/>
  <c r="GV160" i="1"/>
  <c r="HC160" i="1"/>
  <c r="GX160" i="1" s="1"/>
  <c r="C161" i="1"/>
  <c r="D161" i="1"/>
  <c r="U161" i="1"/>
  <c r="AC161" i="1"/>
  <c r="AE161" i="1"/>
  <c r="AD161" i="1" s="1"/>
  <c r="CR161" i="1" s="1"/>
  <c r="Q161" i="1" s="1"/>
  <c r="AF161" i="1"/>
  <c r="AG161" i="1"/>
  <c r="CU161" i="1" s="1"/>
  <c r="T161" i="1" s="1"/>
  <c r="AH161" i="1"/>
  <c r="AI161" i="1"/>
  <c r="CW161" i="1" s="1"/>
  <c r="V161" i="1" s="1"/>
  <c r="AJ161" i="1"/>
  <c r="CT161" i="1"/>
  <c r="S161" i="1" s="1"/>
  <c r="CV161" i="1"/>
  <c r="CX161" i="1"/>
  <c r="W161" i="1" s="1"/>
  <c r="FR161" i="1"/>
  <c r="GL161" i="1"/>
  <c r="GO161" i="1"/>
  <c r="GP161" i="1"/>
  <c r="GV161" i="1"/>
  <c r="HC161" i="1" s="1"/>
  <c r="GX161" i="1" s="1"/>
  <c r="I162" i="1"/>
  <c r="AC162" i="1"/>
  <c r="AD162" i="1"/>
  <c r="CR162" i="1" s="1"/>
  <c r="Q162" i="1" s="1"/>
  <c r="AE162" i="1"/>
  <c r="AF162" i="1"/>
  <c r="CT162" i="1" s="1"/>
  <c r="S162" i="1" s="1"/>
  <c r="AG162" i="1"/>
  <c r="AH162" i="1"/>
  <c r="CV162" i="1" s="1"/>
  <c r="U162" i="1" s="1"/>
  <c r="AI162" i="1"/>
  <c r="AJ162" i="1"/>
  <c r="CX162" i="1" s="1"/>
  <c r="W162" i="1" s="1"/>
  <c r="CQ162" i="1"/>
  <c r="P162" i="1" s="1"/>
  <c r="CS162" i="1"/>
  <c r="R162" i="1" s="1"/>
  <c r="CU162" i="1"/>
  <c r="CW162" i="1"/>
  <c r="V162" i="1" s="1"/>
  <c r="FR162" i="1"/>
  <c r="GL162" i="1"/>
  <c r="GO162" i="1"/>
  <c r="GP162" i="1"/>
  <c r="GV162" i="1"/>
  <c r="HC162" i="1"/>
  <c r="GX162" i="1" s="1"/>
  <c r="I163" i="1"/>
  <c r="AC163" i="1"/>
  <c r="AE163" i="1"/>
  <c r="AF163" i="1"/>
  <c r="AG163" i="1"/>
  <c r="CU163" i="1" s="1"/>
  <c r="T163" i="1" s="1"/>
  <c r="AH163" i="1"/>
  <c r="AI163" i="1"/>
  <c r="CW163" i="1" s="1"/>
  <c r="V163" i="1" s="1"/>
  <c r="AJ163" i="1"/>
  <c r="CT163" i="1"/>
  <c r="S163" i="1" s="1"/>
  <c r="CV163" i="1"/>
  <c r="U163" i="1" s="1"/>
  <c r="CX163" i="1"/>
  <c r="W163" i="1" s="1"/>
  <c r="FR163" i="1"/>
  <c r="GL163" i="1"/>
  <c r="GO163" i="1"/>
  <c r="GP163" i="1"/>
  <c r="GV163" i="1"/>
  <c r="GX163" i="1"/>
  <c r="HC163" i="1"/>
  <c r="I164" i="1"/>
  <c r="P164" i="1"/>
  <c r="AC164" i="1"/>
  <c r="AD164" i="1"/>
  <c r="AE164" i="1"/>
  <c r="AF164" i="1"/>
  <c r="CT164" i="1" s="1"/>
  <c r="S164" i="1" s="1"/>
  <c r="CY164" i="1" s="1"/>
  <c r="X164" i="1" s="1"/>
  <c r="AG164" i="1"/>
  <c r="AH164" i="1"/>
  <c r="CV164" i="1" s="1"/>
  <c r="U164" i="1" s="1"/>
  <c r="AI164" i="1"/>
  <c r="AJ164" i="1"/>
  <c r="CX164" i="1" s="1"/>
  <c r="W164" i="1" s="1"/>
  <c r="CQ164" i="1"/>
  <c r="CS164" i="1"/>
  <c r="R164" i="1" s="1"/>
  <c r="CU164" i="1"/>
  <c r="T164" i="1" s="1"/>
  <c r="CW164" i="1"/>
  <c r="V164" i="1" s="1"/>
  <c r="FR164" i="1"/>
  <c r="GL164" i="1"/>
  <c r="GO164" i="1"/>
  <c r="GP164" i="1"/>
  <c r="GV164" i="1"/>
  <c r="HC164" i="1" s="1"/>
  <c r="GX164" i="1" s="1"/>
  <c r="B166" i="1"/>
  <c r="B142" i="1" s="1"/>
  <c r="C166" i="1"/>
  <c r="C142" i="1" s="1"/>
  <c r="D166" i="1"/>
  <c r="D142" i="1" s="1"/>
  <c r="F166" i="1"/>
  <c r="F142" i="1" s="1"/>
  <c r="G166" i="1"/>
  <c r="G142" i="1" s="1"/>
  <c r="BC166" i="1"/>
  <c r="BC142" i="1" s="1"/>
  <c r="BX166" i="1"/>
  <c r="AO166" i="1" s="1"/>
  <c r="AO142" i="1" s="1"/>
  <c r="CK166" i="1"/>
  <c r="CK142" i="1" s="1"/>
  <c r="CL166" i="1"/>
  <c r="CL142" i="1" s="1"/>
  <c r="CM166" i="1"/>
  <c r="CM142" i="1" s="1"/>
  <c r="F170" i="1"/>
  <c r="D196" i="1"/>
  <c r="D198" i="1"/>
  <c r="E198" i="1"/>
  <c r="Z198" i="1"/>
  <c r="AA198" i="1"/>
  <c r="AM198" i="1"/>
  <c r="AN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DB198" i="1"/>
  <c r="DC198" i="1"/>
  <c r="DD198" i="1"/>
  <c r="DE198" i="1"/>
  <c r="DF198" i="1"/>
  <c r="DG198" i="1"/>
  <c r="DH198" i="1"/>
  <c r="DI198" i="1"/>
  <c r="DJ198" i="1"/>
  <c r="DK198" i="1"/>
  <c r="DL198" i="1"/>
  <c r="DM198" i="1"/>
  <c r="DN198" i="1"/>
  <c r="DO198" i="1"/>
  <c r="DP198" i="1"/>
  <c r="DQ198" i="1"/>
  <c r="DR198" i="1"/>
  <c r="DS198" i="1"/>
  <c r="DT198" i="1"/>
  <c r="DU198" i="1"/>
  <c r="DV198" i="1"/>
  <c r="DW198" i="1"/>
  <c r="DX198" i="1"/>
  <c r="DY198" i="1"/>
  <c r="DZ198" i="1"/>
  <c r="EA198" i="1"/>
  <c r="EB198" i="1"/>
  <c r="EC198" i="1"/>
  <c r="ED198" i="1"/>
  <c r="EE198" i="1"/>
  <c r="EF198" i="1"/>
  <c r="EG198" i="1"/>
  <c r="EH198" i="1"/>
  <c r="EI198" i="1"/>
  <c r="EJ198" i="1"/>
  <c r="EK198" i="1"/>
  <c r="EL198" i="1"/>
  <c r="EM198" i="1"/>
  <c r="EN198" i="1"/>
  <c r="EO198" i="1"/>
  <c r="EP198" i="1"/>
  <c r="EQ198" i="1"/>
  <c r="ER198" i="1"/>
  <c r="ES198" i="1"/>
  <c r="ET198" i="1"/>
  <c r="EU198" i="1"/>
  <c r="EV198" i="1"/>
  <c r="EW198" i="1"/>
  <c r="EX198" i="1"/>
  <c r="EY198" i="1"/>
  <c r="EZ198" i="1"/>
  <c r="FA198" i="1"/>
  <c r="FB198" i="1"/>
  <c r="FC198" i="1"/>
  <c r="FD198" i="1"/>
  <c r="FE198" i="1"/>
  <c r="FF198" i="1"/>
  <c r="FG198" i="1"/>
  <c r="FH198" i="1"/>
  <c r="FI198" i="1"/>
  <c r="FJ198" i="1"/>
  <c r="FK198" i="1"/>
  <c r="FL198" i="1"/>
  <c r="FM198" i="1"/>
  <c r="FN198" i="1"/>
  <c r="FO198" i="1"/>
  <c r="FP198" i="1"/>
  <c r="FQ198" i="1"/>
  <c r="FR198" i="1"/>
  <c r="FS198" i="1"/>
  <c r="FT198" i="1"/>
  <c r="FU198" i="1"/>
  <c r="FV198" i="1"/>
  <c r="FW198" i="1"/>
  <c r="FX198" i="1"/>
  <c r="FY198" i="1"/>
  <c r="FZ198" i="1"/>
  <c r="GA198" i="1"/>
  <c r="GB198" i="1"/>
  <c r="GC198" i="1"/>
  <c r="GD198" i="1"/>
  <c r="GE198" i="1"/>
  <c r="GF198" i="1"/>
  <c r="GG198" i="1"/>
  <c r="GH198" i="1"/>
  <c r="GI198" i="1"/>
  <c r="GJ198" i="1"/>
  <c r="GK198" i="1"/>
  <c r="GL198" i="1"/>
  <c r="GM198" i="1"/>
  <c r="GN198" i="1"/>
  <c r="GO198" i="1"/>
  <c r="GP198" i="1"/>
  <c r="GQ198" i="1"/>
  <c r="GR198" i="1"/>
  <c r="GS198" i="1"/>
  <c r="GT198" i="1"/>
  <c r="GU198" i="1"/>
  <c r="GV198" i="1"/>
  <c r="GW198" i="1"/>
  <c r="GX198" i="1"/>
  <c r="C200" i="1"/>
  <c r="D200" i="1"/>
  <c r="U200" i="1"/>
  <c r="AC200" i="1"/>
  <c r="AE200" i="1"/>
  <c r="AF200" i="1"/>
  <c r="AG200" i="1"/>
  <c r="CU200" i="1" s="1"/>
  <c r="T200" i="1" s="1"/>
  <c r="AH200" i="1"/>
  <c r="AI200" i="1"/>
  <c r="CW200" i="1" s="1"/>
  <c r="V200" i="1" s="1"/>
  <c r="AJ200" i="1"/>
  <c r="CT200" i="1"/>
  <c r="S200" i="1" s="1"/>
  <c r="CV200" i="1"/>
  <c r="CX200" i="1"/>
  <c r="W200" i="1" s="1"/>
  <c r="FR200" i="1"/>
  <c r="GL200" i="1"/>
  <c r="GO200" i="1"/>
  <c r="GP200" i="1"/>
  <c r="GV200" i="1"/>
  <c r="GX200" i="1"/>
  <c r="HC200" i="1"/>
  <c r="I201" i="1"/>
  <c r="HH201" i="1" s="1"/>
  <c r="AC201" i="1"/>
  <c r="AD201" i="1"/>
  <c r="AE201" i="1"/>
  <c r="AF201" i="1"/>
  <c r="CT201" i="1" s="1"/>
  <c r="S201" i="1" s="1"/>
  <c r="AG201" i="1"/>
  <c r="AH201" i="1"/>
  <c r="CV201" i="1" s="1"/>
  <c r="U201" i="1" s="1"/>
  <c r="AI201" i="1"/>
  <c r="AJ201" i="1"/>
  <c r="CX201" i="1" s="1"/>
  <c r="W201" i="1" s="1"/>
  <c r="CQ201" i="1"/>
  <c r="P201" i="1" s="1"/>
  <c r="CS201" i="1"/>
  <c r="R201" i="1" s="1"/>
  <c r="CU201" i="1"/>
  <c r="T201" i="1" s="1"/>
  <c r="CW201" i="1"/>
  <c r="V201" i="1" s="1"/>
  <c r="CY201" i="1"/>
  <c r="X201" i="1" s="1"/>
  <c r="CZ201" i="1"/>
  <c r="Y201" i="1" s="1"/>
  <c r="GL201" i="1"/>
  <c r="GN201" i="1"/>
  <c r="GO201" i="1"/>
  <c r="GP201" i="1"/>
  <c r="GV201" i="1"/>
  <c r="HC201" i="1" s="1"/>
  <c r="GX201" i="1" s="1"/>
  <c r="C202" i="1"/>
  <c r="D202" i="1"/>
  <c r="AC202" i="1"/>
  <c r="AE202" i="1"/>
  <c r="AF202" i="1"/>
  <c r="AG202" i="1"/>
  <c r="CU202" i="1" s="1"/>
  <c r="T202" i="1" s="1"/>
  <c r="AH202" i="1"/>
  <c r="AI202" i="1"/>
  <c r="CW202" i="1" s="1"/>
  <c r="V202" i="1" s="1"/>
  <c r="AJ202" i="1"/>
  <c r="CT202" i="1"/>
  <c r="S202" i="1" s="1"/>
  <c r="CV202" i="1"/>
  <c r="U202" i="1" s="1"/>
  <c r="CX202" i="1"/>
  <c r="W202" i="1" s="1"/>
  <c r="FR202" i="1"/>
  <c r="GL202" i="1"/>
  <c r="GO202" i="1"/>
  <c r="GP202" i="1"/>
  <c r="GV202" i="1"/>
  <c r="GX202" i="1"/>
  <c r="HC202" i="1"/>
  <c r="I203" i="1"/>
  <c r="HG203" i="1" s="1"/>
  <c r="P203" i="1"/>
  <c r="AC203" i="1"/>
  <c r="AD203" i="1"/>
  <c r="AE203" i="1"/>
  <c r="AF203" i="1"/>
  <c r="CT203" i="1" s="1"/>
  <c r="S203" i="1" s="1"/>
  <c r="CY203" i="1" s="1"/>
  <c r="X203" i="1" s="1"/>
  <c r="AG203" i="1"/>
  <c r="AH203" i="1"/>
  <c r="CV203" i="1" s="1"/>
  <c r="U203" i="1" s="1"/>
  <c r="AI203" i="1"/>
  <c r="AJ203" i="1"/>
  <c r="CX203" i="1" s="1"/>
  <c r="W203" i="1" s="1"/>
  <c r="CQ203" i="1"/>
  <c r="CS203" i="1"/>
  <c r="R203" i="1" s="1"/>
  <c r="CU203" i="1"/>
  <c r="T203" i="1" s="1"/>
  <c r="CW203" i="1"/>
  <c r="V203" i="1" s="1"/>
  <c r="FR203" i="1"/>
  <c r="GL203" i="1"/>
  <c r="GO203" i="1"/>
  <c r="GP203" i="1"/>
  <c r="GV203" i="1"/>
  <c r="HC203" i="1" s="1"/>
  <c r="GX203" i="1" s="1"/>
  <c r="C204" i="1"/>
  <c r="D204" i="1"/>
  <c r="AC204" i="1"/>
  <c r="AE204" i="1"/>
  <c r="AF204" i="1"/>
  <c r="AG204" i="1"/>
  <c r="CU204" i="1" s="1"/>
  <c r="T204" i="1" s="1"/>
  <c r="AH204" i="1"/>
  <c r="AI204" i="1"/>
  <c r="CW204" i="1" s="1"/>
  <c r="V204" i="1" s="1"/>
  <c r="AJ204" i="1"/>
  <c r="CT204" i="1"/>
  <c r="S204" i="1" s="1"/>
  <c r="CV204" i="1"/>
  <c r="U204" i="1" s="1"/>
  <c r="CX204" i="1"/>
  <c r="W204" i="1" s="1"/>
  <c r="FR204" i="1"/>
  <c r="GL204" i="1"/>
  <c r="GO204" i="1"/>
  <c r="GP204" i="1"/>
  <c r="GV204" i="1"/>
  <c r="GX204" i="1"/>
  <c r="HC204" i="1"/>
  <c r="I205" i="1"/>
  <c r="HG205" i="1" s="1"/>
  <c r="P205" i="1"/>
  <c r="AC205" i="1"/>
  <c r="AD205" i="1"/>
  <c r="AE205" i="1"/>
  <c r="AF205" i="1"/>
  <c r="CT205" i="1" s="1"/>
  <c r="S205" i="1" s="1"/>
  <c r="CY205" i="1" s="1"/>
  <c r="X205" i="1" s="1"/>
  <c r="AG205" i="1"/>
  <c r="AH205" i="1"/>
  <c r="CV205" i="1" s="1"/>
  <c r="U205" i="1" s="1"/>
  <c r="AI205" i="1"/>
  <c r="AJ205" i="1"/>
  <c r="CX205" i="1" s="1"/>
  <c r="W205" i="1" s="1"/>
  <c r="CQ205" i="1"/>
  <c r="CS205" i="1"/>
  <c r="R205" i="1" s="1"/>
  <c r="CU205" i="1"/>
  <c r="T205" i="1" s="1"/>
  <c r="CW205" i="1"/>
  <c r="V205" i="1" s="1"/>
  <c r="FR205" i="1"/>
  <c r="GL205" i="1"/>
  <c r="GO205" i="1"/>
  <c r="GP205" i="1"/>
  <c r="GV205" i="1"/>
  <c r="HC205" i="1" s="1"/>
  <c r="GX205" i="1" s="1"/>
  <c r="C206" i="1"/>
  <c r="D206" i="1"/>
  <c r="AC206" i="1"/>
  <c r="AE206" i="1"/>
  <c r="AF206" i="1"/>
  <c r="AG206" i="1"/>
  <c r="CU206" i="1" s="1"/>
  <c r="T206" i="1" s="1"/>
  <c r="AH206" i="1"/>
  <c r="AI206" i="1"/>
  <c r="CW206" i="1" s="1"/>
  <c r="V206" i="1" s="1"/>
  <c r="AJ206" i="1"/>
  <c r="CT206" i="1"/>
  <c r="S206" i="1" s="1"/>
  <c r="CV206" i="1"/>
  <c r="U206" i="1" s="1"/>
  <c r="CX206" i="1"/>
  <c r="W206" i="1" s="1"/>
  <c r="FR206" i="1"/>
  <c r="GL206" i="1"/>
  <c r="GO206" i="1"/>
  <c r="GP206" i="1"/>
  <c r="GV206" i="1"/>
  <c r="GX206" i="1"/>
  <c r="HC206" i="1"/>
  <c r="I207" i="1"/>
  <c r="HG207" i="1" s="1"/>
  <c r="P207" i="1"/>
  <c r="AC207" i="1"/>
  <c r="AD207" i="1"/>
  <c r="AE207" i="1"/>
  <c r="AF207" i="1"/>
  <c r="CT207" i="1" s="1"/>
  <c r="S207" i="1" s="1"/>
  <c r="CY207" i="1" s="1"/>
  <c r="X207" i="1" s="1"/>
  <c r="AG207" i="1"/>
  <c r="AH207" i="1"/>
  <c r="CV207" i="1" s="1"/>
  <c r="U207" i="1" s="1"/>
  <c r="AI207" i="1"/>
  <c r="AJ207" i="1"/>
  <c r="CX207" i="1" s="1"/>
  <c r="W207" i="1" s="1"/>
  <c r="CQ207" i="1"/>
  <c r="CS207" i="1"/>
  <c r="R207" i="1" s="1"/>
  <c r="CU207" i="1"/>
  <c r="T207" i="1" s="1"/>
  <c r="CW207" i="1"/>
  <c r="V207" i="1" s="1"/>
  <c r="FR207" i="1"/>
  <c r="GL207" i="1"/>
  <c r="GO207" i="1"/>
  <c r="GP207" i="1"/>
  <c r="GV207" i="1"/>
  <c r="HC207" i="1" s="1"/>
  <c r="GX207" i="1" s="1"/>
  <c r="C208" i="1"/>
  <c r="D208" i="1"/>
  <c r="AC208" i="1"/>
  <c r="AE208" i="1"/>
  <c r="AF208" i="1"/>
  <c r="AG208" i="1"/>
  <c r="CU208" i="1" s="1"/>
  <c r="T208" i="1" s="1"/>
  <c r="AH208" i="1"/>
  <c r="AI208" i="1"/>
  <c r="CW208" i="1" s="1"/>
  <c r="V208" i="1" s="1"/>
  <c r="AJ208" i="1"/>
  <c r="CT208" i="1"/>
  <c r="S208" i="1" s="1"/>
  <c r="CV208" i="1"/>
  <c r="U208" i="1" s="1"/>
  <c r="CX208" i="1"/>
  <c r="W208" i="1" s="1"/>
  <c r="FR208" i="1"/>
  <c r="GL208" i="1"/>
  <c r="GN208" i="1"/>
  <c r="GP208" i="1"/>
  <c r="GV208" i="1"/>
  <c r="GX208" i="1"/>
  <c r="HC208" i="1"/>
  <c r="I209" i="1"/>
  <c r="HH209" i="1" s="1"/>
  <c r="AC209" i="1"/>
  <c r="AD209" i="1"/>
  <c r="AE209" i="1"/>
  <c r="AF209" i="1"/>
  <c r="CT209" i="1" s="1"/>
  <c r="S209" i="1" s="1"/>
  <c r="AG209" i="1"/>
  <c r="AH209" i="1"/>
  <c r="CV209" i="1" s="1"/>
  <c r="U209" i="1" s="1"/>
  <c r="AI209" i="1"/>
  <c r="AJ209" i="1"/>
  <c r="CX209" i="1" s="1"/>
  <c r="W209" i="1" s="1"/>
  <c r="CQ209" i="1"/>
  <c r="P209" i="1" s="1"/>
  <c r="CS209" i="1"/>
  <c r="R209" i="1" s="1"/>
  <c r="CU209" i="1"/>
  <c r="T209" i="1" s="1"/>
  <c r="CW209" i="1"/>
  <c r="V209" i="1" s="1"/>
  <c r="CY209" i="1"/>
  <c r="X209" i="1" s="1"/>
  <c r="CZ209" i="1"/>
  <c r="Y209" i="1" s="1"/>
  <c r="GL209" i="1"/>
  <c r="GN209" i="1"/>
  <c r="GO209" i="1"/>
  <c r="GP209" i="1"/>
  <c r="GV209" i="1"/>
  <c r="HC209" i="1" s="1"/>
  <c r="GX209" i="1" s="1"/>
  <c r="C210" i="1"/>
  <c r="D210" i="1"/>
  <c r="AC210" i="1"/>
  <c r="AE210" i="1"/>
  <c r="AF210" i="1"/>
  <c r="AG210" i="1"/>
  <c r="CU210" i="1" s="1"/>
  <c r="T210" i="1" s="1"/>
  <c r="AH210" i="1"/>
  <c r="AI210" i="1"/>
  <c r="CW210" i="1" s="1"/>
  <c r="V210" i="1" s="1"/>
  <c r="AJ210" i="1"/>
  <c r="CT210" i="1"/>
  <c r="S210" i="1" s="1"/>
  <c r="CV210" i="1"/>
  <c r="U210" i="1" s="1"/>
  <c r="CX210" i="1"/>
  <c r="W210" i="1" s="1"/>
  <c r="FR210" i="1"/>
  <c r="GL210" i="1"/>
  <c r="GN210" i="1"/>
  <c r="GP210" i="1"/>
  <c r="GV210" i="1"/>
  <c r="GX210" i="1"/>
  <c r="HC210" i="1"/>
  <c r="I211" i="1"/>
  <c r="HH211" i="1" s="1"/>
  <c r="AC211" i="1"/>
  <c r="AD211" i="1"/>
  <c r="AE211" i="1"/>
  <c r="AF211" i="1"/>
  <c r="CT211" i="1" s="1"/>
  <c r="S211" i="1" s="1"/>
  <c r="AG211" i="1"/>
  <c r="AH211" i="1"/>
  <c r="CV211" i="1" s="1"/>
  <c r="U211" i="1" s="1"/>
  <c r="AI211" i="1"/>
  <c r="AJ211" i="1"/>
  <c r="CX211" i="1" s="1"/>
  <c r="W211" i="1" s="1"/>
  <c r="CQ211" i="1"/>
  <c r="P211" i="1" s="1"/>
  <c r="CS211" i="1"/>
  <c r="R211" i="1" s="1"/>
  <c r="CU211" i="1"/>
  <c r="T211" i="1" s="1"/>
  <c r="CW211" i="1"/>
  <c r="V211" i="1" s="1"/>
  <c r="CY211" i="1"/>
  <c r="X211" i="1" s="1"/>
  <c r="CZ211" i="1"/>
  <c r="Y211" i="1" s="1"/>
  <c r="GL211" i="1"/>
  <c r="GN211" i="1"/>
  <c r="GO211" i="1"/>
  <c r="GP211" i="1"/>
  <c r="GV211" i="1"/>
  <c r="HC211" i="1" s="1"/>
  <c r="GX211" i="1" s="1"/>
  <c r="C212" i="1"/>
  <c r="D212" i="1"/>
  <c r="AC212" i="1"/>
  <c r="AE212" i="1"/>
  <c r="AF212" i="1"/>
  <c r="AG212" i="1"/>
  <c r="CU212" i="1" s="1"/>
  <c r="T212" i="1" s="1"/>
  <c r="AH212" i="1"/>
  <c r="AI212" i="1"/>
  <c r="CW212" i="1" s="1"/>
  <c r="V212" i="1" s="1"/>
  <c r="AJ212" i="1"/>
  <c r="CT212" i="1"/>
  <c r="S212" i="1" s="1"/>
  <c r="CV212" i="1"/>
  <c r="U212" i="1" s="1"/>
  <c r="CX212" i="1"/>
  <c r="W212" i="1" s="1"/>
  <c r="FR212" i="1"/>
  <c r="GL212" i="1"/>
  <c r="GO212" i="1"/>
  <c r="GP212" i="1"/>
  <c r="GV212" i="1"/>
  <c r="GX212" i="1"/>
  <c r="HC212" i="1"/>
  <c r="I213" i="1"/>
  <c r="HG213" i="1" s="1"/>
  <c r="P213" i="1"/>
  <c r="AC213" i="1"/>
  <c r="AD213" i="1"/>
  <c r="AE213" i="1"/>
  <c r="AF213" i="1"/>
  <c r="CT213" i="1" s="1"/>
  <c r="S213" i="1" s="1"/>
  <c r="CY213" i="1" s="1"/>
  <c r="X213" i="1" s="1"/>
  <c r="AG213" i="1"/>
  <c r="AH213" i="1"/>
  <c r="CV213" i="1" s="1"/>
  <c r="U213" i="1" s="1"/>
  <c r="AI213" i="1"/>
  <c r="AJ213" i="1"/>
  <c r="CX213" i="1" s="1"/>
  <c r="W213" i="1" s="1"/>
  <c r="CQ213" i="1"/>
  <c r="CS213" i="1"/>
  <c r="R213" i="1" s="1"/>
  <c r="CU213" i="1"/>
  <c r="T213" i="1" s="1"/>
  <c r="CW213" i="1"/>
  <c r="V213" i="1" s="1"/>
  <c r="FR213" i="1"/>
  <c r="GL213" i="1"/>
  <c r="GO213" i="1"/>
  <c r="GP213" i="1"/>
  <c r="GV213" i="1"/>
  <c r="HC213" i="1" s="1"/>
  <c r="GX213" i="1" s="1"/>
  <c r="C214" i="1"/>
  <c r="D214" i="1"/>
  <c r="AC214" i="1"/>
  <c r="AE214" i="1"/>
  <c r="AF214" i="1"/>
  <c r="AG214" i="1"/>
  <c r="CU214" i="1" s="1"/>
  <c r="T214" i="1" s="1"/>
  <c r="AH214" i="1"/>
  <c r="AI214" i="1"/>
  <c r="CW214" i="1" s="1"/>
  <c r="V214" i="1" s="1"/>
  <c r="AJ214" i="1"/>
  <c r="CT214" i="1"/>
  <c r="S214" i="1" s="1"/>
  <c r="CV214" i="1"/>
  <c r="U214" i="1" s="1"/>
  <c r="CX214" i="1"/>
  <c r="W214" i="1" s="1"/>
  <c r="FR214" i="1"/>
  <c r="GL214" i="1"/>
  <c r="GO214" i="1"/>
  <c r="GP214" i="1"/>
  <c r="GV214" i="1"/>
  <c r="GX214" i="1"/>
  <c r="HC214" i="1"/>
  <c r="I215" i="1"/>
  <c r="P215" i="1"/>
  <c r="AC215" i="1"/>
  <c r="AD215" i="1"/>
  <c r="AE215" i="1"/>
  <c r="AF215" i="1"/>
  <c r="CT215" i="1" s="1"/>
  <c r="S215" i="1" s="1"/>
  <c r="CY215" i="1" s="1"/>
  <c r="X215" i="1" s="1"/>
  <c r="AG215" i="1"/>
  <c r="AH215" i="1"/>
  <c r="CV215" i="1" s="1"/>
  <c r="U215" i="1" s="1"/>
  <c r="AI215" i="1"/>
  <c r="AJ215" i="1"/>
  <c r="CX215" i="1" s="1"/>
  <c r="W215" i="1" s="1"/>
  <c r="CQ215" i="1"/>
  <c r="CS215" i="1"/>
  <c r="R215" i="1" s="1"/>
  <c r="CU215" i="1"/>
  <c r="T215" i="1" s="1"/>
  <c r="CW215" i="1"/>
  <c r="V215" i="1" s="1"/>
  <c r="FR215" i="1"/>
  <c r="GL215" i="1"/>
  <c r="GO215" i="1"/>
  <c r="GP215" i="1"/>
  <c r="GV215" i="1"/>
  <c r="HC215" i="1" s="1"/>
  <c r="GX215" i="1" s="1"/>
  <c r="I216" i="1"/>
  <c r="S216" i="1"/>
  <c r="AC216" i="1"/>
  <c r="AE216" i="1"/>
  <c r="AD216" i="1" s="1"/>
  <c r="CR216" i="1" s="1"/>
  <c r="Q216" i="1" s="1"/>
  <c r="AF216" i="1"/>
  <c r="AG216" i="1"/>
  <c r="CU216" i="1" s="1"/>
  <c r="T216" i="1" s="1"/>
  <c r="AH216" i="1"/>
  <c r="AI216" i="1"/>
  <c r="CW216" i="1" s="1"/>
  <c r="V216" i="1" s="1"/>
  <c r="AJ216" i="1"/>
  <c r="CT216" i="1"/>
  <c r="CV216" i="1"/>
  <c r="U216" i="1" s="1"/>
  <c r="CX216" i="1"/>
  <c r="W216" i="1" s="1"/>
  <c r="FR216" i="1"/>
  <c r="GL216" i="1"/>
  <c r="GO216" i="1"/>
  <c r="GP216" i="1"/>
  <c r="GV216" i="1"/>
  <c r="HC216" i="1" s="1"/>
  <c r="GX216" i="1" s="1"/>
  <c r="I217" i="1"/>
  <c r="HG217" i="1" s="1"/>
  <c r="V217" i="1"/>
  <c r="AC217" i="1"/>
  <c r="AD217" i="1"/>
  <c r="CR217" i="1" s="1"/>
  <c r="AE217" i="1"/>
  <c r="AF217" i="1"/>
  <c r="CT217" i="1" s="1"/>
  <c r="AG217" i="1"/>
  <c r="AH217" i="1"/>
  <c r="CV217" i="1" s="1"/>
  <c r="AI217" i="1"/>
  <c r="AJ217" i="1"/>
  <c r="CX217" i="1" s="1"/>
  <c r="CQ217" i="1"/>
  <c r="P217" i="1" s="1"/>
  <c r="CS217" i="1"/>
  <c r="R217" i="1" s="1"/>
  <c r="CU217" i="1"/>
  <c r="T217" i="1" s="1"/>
  <c r="CW217" i="1"/>
  <c r="FR217" i="1"/>
  <c r="GL217" i="1"/>
  <c r="GO217" i="1"/>
  <c r="GP217" i="1"/>
  <c r="GV217" i="1"/>
  <c r="HC217" i="1"/>
  <c r="C218" i="1"/>
  <c r="D218" i="1"/>
  <c r="W218" i="1"/>
  <c r="AC218" i="1"/>
  <c r="AE218" i="1"/>
  <c r="AD218" i="1" s="1"/>
  <c r="CR218" i="1" s="1"/>
  <c r="Q218" i="1" s="1"/>
  <c r="AF218" i="1"/>
  <c r="AG218" i="1"/>
  <c r="CU218" i="1" s="1"/>
  <c r="T218" i="1" s="1"/>
  <c r="AH218" i="1"/>
  <c r="AI218" i="1"/>
  <c r="CW218" i="1" s="1"/>
  <c r="V218" i="1" s="1"/>
  <c r="AJ218" i="1"/>
  <c r="CT218" i="1"/>
  <c r="S218" i="1" s="1"/>
  <c r="CV218" i="1"/>
  <c r="U218" i="1" s="1"/>
  <c r="CX218" i="1"/>
  <c r="FR218" i="1"/>
  <c r="GL218" i="1"/>
  <c r="GO218" i="1"/>
  <c r="GP218" i="1"/>
  <c r="GV218" i="1"/>
  <c r="HC218" i="1" s="1"/>
  <c r="GX218" i="1" s="1"/>
  <c r="I219" i="1"/>
  <c r="HG219" i="1" s="1"/>
  <c r="AC219" i="1"/>
  <c r="AD219" i="1"/>
  <c r="CR219" i="1" s="1"/>
  <c r="Q219" i="1" s="1"/>
  <c r="AE219" i="1"/>
  <c r="AF219" i="1"/>
  <c r="CT219" i="1" s="1"/>
  <c r="S219" i="1" s="1"/>
  <c r="AG219" i="1"/>
  <c r="AH219" i="1"/>
  <c r="CV219" i="1" s="1"/>
  <c r="U219" i="1" s="1"/>
  <c r="AI219" i="1"/>
  <c r="AJ219" i="1"/>
  <c r="CX219" i="1" s="1"/>
  <c r="W219" i="1" s="1"/>
  <c r="CQ219" i="1"/>
  <c r="P219" i="1" s="1"/>
  <c r="CS219" i="1"/>
  <c r="R219" i="1" s="1"/>
  <c r="CU219" i="1"/>
  <c r="CW219" i="1"/>
  <c r="V219" i="1" s="1"/>
  <c r="FR219" i="1"/>
  <c r="GL219" i="1"/>
  <c r="GO219" i="1"/>
  <c r="GP219" i="1"/>
  <c r="GV219" i="1"/>
  <c r="HC219" i="1"/>
  <c r="GX219" i="1" s="1"/>
  <c r="C220" i="1"/>
  <c r="D220" i="1"/>
  <c r="U220" i="1"/>
  <c r="AC220" i="1"/>
  <c r="AE220" i="1"/>
  <c r="AF220" i="1"/>
  <c r="AG220" i="1"/>
  <c r="CU220" i="1" s="1"/>
  <c r="T220" i="1" s="1"/>
  <c r="AH220" i="1"/>
  <c r="AI220" i="1"/>
  <c r="CW220" i="1" s="1"/>
  <c r="V220" i="1" s="1"/>
  <c r="AJ220" i="1"/>
  <c r="CT220" i="1"/>
  <c r="S220" i="1" s="1"/>
  <c r="CV220" i="1"/>
  <c r="CX220" i="1"/>
  <c r="W220" i="1" s="1"/>
  <c r="FR220" i="1"/>
  <c r="GL220" i="1"/>
  <c r="GO220" i="1"/>
  <c r="GP220" i="1"/>
  <c r="GV220" i="1"/>
  <c r="HC220" i="1" s="1"/>
  <c r="GX220" i="1"/>
  <c r="I221" i="1"/>
  <c r="P221" i="1"/>
  <c r="CP221" i="1" s="1"/>
  <c r="O221" i="1" s="1"/>
  <c r="R221" i="1"/>
  <c r="X221" i="1"/>
  <c r="AC221" i="1"/>
  <c r="AD221" i="1"/>
  <c r="CR221" i="1" s="1"/>
  <c r="Q221" i="1" s="1"/>
  <c r="AE221" i="1"/>
  <c r="AF221" i="1"/>
  <c r="CT221" i="1" s="1"/>
  <c r="S221" i="1" s="1"/>
  <c r="CZ221" i="1" s="1"/>
  <c r="Y221" i="1" s="1"/>
  <c r="AG221" i="1"/>
  <c r="AH221" i="1"/>
  <c r="CV221" i="1" s="1"/>
  <c r="U221" i="1" s="1"/>
  <c r="AI221" i="1"/>
  <c r="AJ221" i="1"/>
  <c r="CX221" i="1" s="1"/>
  <c r="W221" i="1" s="1"/>
  <c r="CQ221" i="1"/>
  <c r="CS221" i="1"/>
  <c r="CU221" i="1"/>
  <c r="T221" i="1" s="1"/>
  <c r="CW221" i="1"/>
  <c r="V221" i="1" s="1"/>
  <c r="CY221" i="1"/>
  <c r="FR221" i="1"/>
  <c r="GL221" i="1"/>
  <c r="GO221" i="1"/>
  <c r="GP221" i="1"/>
  <c r="GV221" i="1"/>
  <c r="HC221" i="1" s="1"/>
  <c r="GX221" i="1" s="1"/>
  <c r="C222" i="1"/>
  <c r="D222" i="1"/>
  <c r="P222" i="1"/>
  <c r="CP222" i="1" s="1"/>
  <c r="O222" i="1" s="1"/>
  <c r="R222" i="1"/>
  <c r="X222" i="1"/>
  <c r="AC222" i="1"/>
  <c r="AD222" i="1"/>
  <c r="CR222" i="1" s="1"/>
  <c r="Q222" i="1" s="1"/>
  <c r="AE222" i="1"/>
  <c r="AF222" i="1"/>
  <c r="CT222" i="1" s="1"/>
  <c r="S222" i="1" s="1"/>
  <c r="CZ222" i="1" s="1"/>
  <c r="Y222" i="1" s="1"/>
  <c r="AG222" i="1"/>
  <c r="AH222" i="1"/>
  <c r="CV222" i="1" s="1"/>
  <c r="U222" i="1" s="1"/>
  <c r="AI222" i="1"/>
  <c r="AJ222" i="1"/>
  <c r="CX222" i="1" s="1"/>
  <c r="W222" i="1" s="1"/>
  <c r="CQ222" i="1"/>
  <c r="CS222" i="1"/>
  <c r="CU222" i="1"/>
  <c r="T222" i="1" s="1"/>
  <c r="CW222" i="1"/>
  <c r="V222" i="1" s="1"/>
  <c r="CY222" i="1"/>
  <c r="FR222" i="1"/>
  <c r="GL222" i="1"/>
  <c r="GO222" i="1"/>
  <c r="GP222" i="1"/>
  <c r="GV222" i="1"/>
  <c r="HC222" i="1" s="1"/>
  <c r="GX222" i="1" s="1"/>
  <c r="I223" i="1"/>
  <c r="U223" i="1"/>
  <c r="AC223" i="1"/>
  <c r="AE223" i="1"/>
  <c r="AF223" i="1"/>
  <c r="AG223" i="1"/>
  <c r="CU223" i="1" s="1"/>
  <c r="T223" i="1" s="1"/>
  <c r="AH223" i="1"/>
  <c r="AI223" i="1"/>
  <c r="CW223" i="1" s="1"/>
  <c r="V223" i="1" s="1"/>
  <c r="AJ223" i="1"/>
  <c r="CT223" i="1"/>
  <c r="S223" i="1" s="1"/>
  <c r="CV223" i="1"/>
  <c r="CX223" i="1"/>
  <c r="W223" i="1" s="1"/>
  <c r="FR223" i="1"/>
  <c r="GL223" i="1"/>
  <c r="GO223" i="1"/>
  <c r="GP223" i="1"/>
  <c r="GV223" i="1"/>
  <c r="HC223" i="1" s="1"/>
  <c r="GX223" i="1"/>
  <c r="C224" i="1"/>
  <c r="D224" i="1"/>
  <c r="U224" i="1"/>
  <c r="AC224" i="1"/>
  <c r="AE224" i="1"/>
  <c r="AF224" i="1"/>
  <c r="AG224" i="1"/>
  <c r="CU224" i="1" s="1"/>
  <c r="T224" i="1" s="1"/>
  <c r="AH224" i="1"/>
  <c r="AI224" i="1"/>
  <c r="CW224" i="1" s="1"/>
  <c r="V224" i="1" s="1"/>
  <c r="AJ224" i="1"/>
  <c r="CT224" i="1"/>
  <c r="S224" i="1" s="1"/>
  <c r="CV224" i="1"/>
  <c r="CX224" i="1"/>
  <c r="W224" i="1" s="1"/>
  <c r="FR224" i="1"/>
  <c r="GL224" i="1"/>
  <c r="GO224" i="1"/>
  <c r="GP224" i="1"/>
  <c r="GV224" i="1"/>
  <c r="GX224" i="1"/>
  <c r="HC224" i="1"/>
  <c r="I225" i="1"/>
  <c r="T225" i="1" s="1"/>
  <c r="R225" i="1"/>
  <c r="AC225" i="1"/>
  <c r="AD225" i="1"/>
  <c r="CR225" i="1" s="1"/>
  <c r="Q225" i="1" s="1"/>
  <c r="AE225" i="1"/>
  <c r="AF225" i="1"/>
  <c r="CT225" i="1" s="1"/>
  <c r="S225" i="1" s="1"/>
  <c r="CZ225" i="1" s="1"/>
  <c r="Y225" i="1" s="1"/>
  <c r="AG225" i="1"/>
  <c r="AH225" i="1"/>
  <c r="CV225" i="1" s="1"/>
  <c r="U225" i="1" s="1"/>
  <c r="AI225" i="1"/>
  <c r="AJ225" i="1"/>
  <c r="CX225" i="1" s="1"/>
  <c r="W225" i="1" s="1"/>
  <c r="CQ225" i="1"/>
  <c r="P225" i="1" s="1"/>
  <c r="CP225" i="1" s="1"/>
  <c r="O225" i="1" s="1"/>
  <c r="CS225" i="1"/>
  <c r="CU225" i="1"/>
  <c r="CW225" i="1"/>
  <c r="V225" i="1" s="1"/>
  <c r="FR225" i="1"/>
  <c r="GL225" i="1"/>
  <c r="GO225" i="1"/>
  <c r="GP225" i="1"/>
  <c r="GV225" i="1"/>
  <c r="HC225" i="1"/>
  <c r="GX225" i="1" s="1"/>
  <c r="C226" i="1"/>
  <c r="D226" i="1"/>
  <c r="R226" i="1"/>
  <c r="T226" i="1"/>
  <c r="AC226" i="1"/>
  <c r="AD226" i="1"/>
  <c r="CR226" i="1" s="1"/>
  <c r="Q226" i="1" s="1"/>
  <c r="AE226" i="1"/>
  <c r="AF226" i="1"/>
  <c r="CT226" i="1" s="1"/>
  <c r="S226" i="1" s="1"/>
  <c r="CZ226" i="1" s="1"/>
  <c r="Y226" i="1" s="1"/>
  <c r="AG226" i="1"/>
  <c r="AH226" i="1"/>
  <c r="CV226" i="1" s="1"/>
  <c r="U226" i="1" s="1"/>
  <c r="AI226" i="1"/>
  <c r="AJ226" i="1"/>
  <c r="CX226" i="1" s="1"/>
  <c r="W226" i="1" s="1"/>
  <c r="CQ226" i="1"/>
  <c r="P226" i="1" s="1"/>
  <c r="CP226" i="1" s="1"/>
  <c r="O226" i="1" s="1"/>
  <c r="CS226" i="1"/>
  <c r="CU226" i="1"/>
  <c r="CW226" i="1"/>
  <c r="V226" i="1" s="1"/>
  <c r="FR226" i="1"/>
  <c r="GL226" i="1"/>
  <c r="GO226" i="1"/>
  <c r="GP226" i="1"/>
  <c r="GV226" i="1"/>
  <c r="HC226" i="1"/>
  <c r="GX226" i="1" s="1"/>
  <c r="I227" i="1"/>
  <c r="S227" i="1"/>
  <c r="W227" i="1"/>
  <c r="AC227" i="1"/>
  <c r="AE227" i="1"/>
  <c r="AF227" i="1"/>
  <c r="AG227" i="1"/>
  <c r="CU227" i="1" s="1"/>
  <c r="T227" i="1" s="1"/>
  <c r="AH227" i="1"/>
  <c r="AI227" i="1"/>
  <c r="CW227" i="1" s="1"/>
  <c r="V227" i="1" s="1"/>
  <c r="AJ227" i="1"/>
  <c r="CT227" i="1"/>
  <c r="CV227" i="1"/>
  <c r="U227" i="1" s="1"/>
  <c r="CX227" i="1"/>
  <c r="FR227" i="1"/>
  <c r="GL227" i="1"/>
  <c r="GO227" i="1"/>
  <c r="GP227" i="1"/>
  <c r="GV227" i="1"/>
  <c r="GX227" i="1"/>
  <c r="HC227" i="1"/>
  <c r="I228" i="1"/>
  <c r="T228" i="1"/>
  <c r="V228" i="1"/>
  <c r="AC228" i="1"/>
  <c r="AD228" i="1"/>
  <c r="CR228" i="1" s="1"/>
  <c r="Q228" i="1" s="1"/>
  <c r="AE228" i="1"/>
  <c r="AF228" i="1"/>
  <c r="CT228" i="1" s="1"/>
  <c r="AG228" i="1"/>
  <c r="AH228" i="1"/>
  <c r="CV228" i="1" s="1"/>
  <c r="U228" i="1" s="1"/>
  <c r="AI228" i="1"/>
  <c r="AJ228" i="1"/>
  <c r="CX228" i="1" s="1"/>
  <c r="CQ228" i="1"/>
  <c r="P228" i="1" s="1"/>
  <c r="CS228" i="1"/>
  <c r="R228" i="1" s="1"/>
  <c r="CU228" i="1"/>
  <c r="CW228" i="1"/>
  <c r="FR228" i="1"/>
  <c r="GL228" i="1"/>
  <c r="GO228" i="1"/>
  <c r="GP228" i="1"/>
  <c r="GV228" i="1"/>
  <c r="HC228" i="1" s="1"/>
  <c r="GX228" i="1" s="1"/>
  <c r="I229" i="1"/>
  <c r="U229" i="1"/>
  <c r="AC229" i="1"/>
  <c r="AE229" i="1"/>
  <c r="AF229" i="1"/>
  <c r="AG229" i="1"/>
  <c r="CU229" i="1" s="1"/>
  <c r="T229" i="1" s="1"/>
  <c r="AH229" i="1"/>
  <c r="AI229" i="1"/>
  <c r="CW229" i="1" s="1"/>
  <c r="V229" i="1" s="1"/>
  <c r="AJ229" i="1"/>
  <c r="CT229" i="1"/>
  <c r="S229" i="1" s="1"/>
  <c r="CV229" i="1"/>
  <c r="CX229" i="1"/>
  <c r="W229" i="1" s="1"/>
  <c r="FR229" i="1"/>
  <c r="GL229" i="1"/>
  <c r="GO229" i="1"/>
  <c r="GP229" i="1"/>
  <c r="GV229" i="1"/>
  <c r="HC229" i="1" s="1"/>
  <c r="GX229" i="1"/>
  <c r="HG229" i="1"/>
  <c r="C230" i="1"/>
  <c r="D230" i="1"/>
  <c r="T230" i="1"/>
  <c r="V230" i="1"/>
  <c r="AC230" i="1"/>
  <c r="AD230" i="1"/>
  <c r="CR230" i="1" s="1"/>
  <c r="Q230" i="1" s="1"/>
  <c r="AE230" i="1"/>
  <c r="AF230" i="1"/>
  <c r="CT230" i="1" s="1"/>
  <c r="S230" i="1" s="1"/>
  <c r="AG230" i="1"/>
  <c r="AH230" i="1"/>
  <c r="CV230" i="1" s="1"/>
  <c r="U230" i="1" s="1"/>
  <c r="AI230" i="1"/>
  <c r="AJ230" i="1"/>
  <c r="CX230" i="1" s="1"/>
  <c r="W230" i="1" s="1"/>
  <c r="CQ230" i="1"/>
  <c r="P230" i="1" s="1"/>
  <c r="CP230" i="1" s="1"/>
  <c r="O230" i="1" s="1"/>
  <c r="CS230" i="1"/>
  <c r="R230" i="1" s="1"/>
  <c r="CY230" i="1" s="1"/>
  <c r="X230" i="1" s="1"/>
  <c r="CU230" i="1"/>
  <c r="CW230" i="1"/>
  <c r="FR230" i="1"/>
  <c r="GL230" i="1"/>
  <c r="GO230" i="1"/>
  <c r="GP230" i="1"/>
  <c r="GV230" i="1"/>
  <c r="HC230" i="1" s="1"/>
  <c r="GX230" i="1" s="1"/>
  <c r="I231" i="1"/>
  <c r="U231" i="1"/>
  <c r="AC231" i="1"/>
  <c r="AE231" i="1"/>
  <c r="AF231" i="1"/>
  <c r="AG231" i="1"/>
  <c r="CU231" i="1" s="1"/>
  <c r="T231" i="1" s="1"/>
  <c r="AH231" i="1"/>
  <c r="AI231" i="1"/>
  <c r="CW231" i="1" s="1"/>
  <c r="V231" i="1" s="1"/>
  <c r="AJ231" i="1"/>
  <c r="CT231" i="1"/>
  <c r="S231" i="1" s="1"/>
  <c r="CV231" i="1"/>
  <c r="CX231" i="1"/>
  <c r="W231" i="1" s="1"/>
  <c r="FR231" i="1"/>
  <c r="GL231" i="1"/>
  <c r="GO231" i="1"/>
  <c r="GP231" i="1"/>
  <c r="GV231" i="1"/>
  <c r="HC231" i="1" s="1"/>
  <c r="GX231" i="1"/>
  <c r="I232" i="1"/>
  <c r="P232" i="1"/>
  <c r="R232" i="1"/>
  <c r="T232" i="1"/>
  <c r="AC232" i="1"/>
  <c r="AD232" i="1"/>
  <c r="CR232" i="1" s="1"/>
  <c r="Q232" i="1" s="1"/>
  <c r="AE232" i="1"/>
  <c r="AF232" i="1"/>
  <c r="AB232" i="1" s="1"/>
  <c r="AG232" i="1"/>
  <c r="AH232" i="1"/>
  <c r="CV232" i="1" s="1"/>
  <c r="U232" i="1" s="1"/>
  <c r="AI232" i="1"/>
  <c r="AJ232" i="1"/>
  <c r="CX232" i="1" s="1"/>
  <c r="W232" i="1" s="1"/>
  <c r="CQ232" i="1"/>
  <c r="CS232" i="1"/>
  <c r="CT232" i="1"/>
  <c r="S232" i="1" s="1"/>
  <c r="CZ232" i="1" s="1"/>
  <c r="Y232" i="1" s="1"/>
  <c r="CU232" i="1"/>
  <c r="CW232" i="1"/>
  <c r="V232" i="1" s="1"/>
  <c r="CY232" i="1"/>
  <c r="X232" i="1" s="1"/>
  <c r="FR232" i="1"/>
  <c r="GL232" i="1"/>
  <c r="GO232" i="1"/>
  <c r="GP232" i="1"/>
  <c r="GV232" i="1"/>
  <c r="HC232" i="1" s="1"/>
  <c r="GX232" i="1" s="1"/>
  <c r="I233" i="1"/>
  <c r="S233" i="1"/>
  <c r="AC233" i="1"/>
  <c r="AE233" i="1"/>
  <c r="CS233" i="1" s="1"/>
  <c r="R233" i="1" s="1"/>
  <c r="AF233" i="1"/>
  <c r="AG233" i="1"/>
  <c r="CU233" i="1" s="1"/>
  <c r="T233" i="1" s="1"/>
  <c r="AH233" i="1"/>
  <c r="AI233" i="1"/>
  <c r="CW233" i="1" s="1"/>
  <c r="V233" i="1" s="1"/>
  <c r="AJ233" i="1"/>
  <c r="CT233" i="1"/>
  <c r="CV233" i="1"/>
  <c r="U233" i="1" s="1"/>
  <c r="CX233" i="1"/>
  <c r="W233" i="1" s="1"/>
  <c r="FR233" i="1"/>
  <c r="GL233" i="1"/>
  <c r="GO233" i="1"/>
  <c r="GP233" i="1"/>
  <c r="GV233" i="1"/>
  <c r="GX233" i="1"/>
  <c r="HC233" i="1"/>
  <c r="C234" i="1"/>
  <c r="D234" i="1"/>
  <c r="AC234" i="1"/>
  <c r="CQ234" i="1" s="1"/>
  <c r="P234" i="1" s="1"/>
  <c r="AE234" i="1"/>
  <c r="AD234" i="1" s="1"/>
  <c r="CR234" i="1" s="1"/>
  <c r="Q234" i="1" s="1"/>
  <c r="AF234" i="1"/>
  <c r="AG234" i="1"/>
  <c r="CU234" i="1" s="1"/>
  <c r="T234" i="1" s="1"/>
  <c r="AH234" i="1"/>
  <c r="AI234" i="1"/>
  <c r="CW234" i="1" s="1"/>
  <c r="V234" i="1" s="1"/>
  <c r="AJ234" i="1"/>
  <c r="CT234" i="1"/>
  <c r="S234" i="1" s="1"/>
  <c r="CV234" i="1"/>
  <c r="U234" i="1" s="1"/>
  <c r="CX234" i="1"/>
  <c r="W234" i="1" s="1"/>
  <c r="FR234" i="1"/>
  <c r="GL234" i="1"/>
  <c r="GO234" i="1"/>
  <c r="GP234" i="1"/>
  <c r="GV234" i="1"/>
  <c r="HC234" i="1" s="1"/>
  <c r="GX234" i="1" s="1"/>
  <c r="I235" i="1"/>
  <c r="AC235" i="1"/>
  <c r="AD235" i="1"/>
  <c r="CR235" i="1" s="1"/>
  <c r="Q235" i="1" s="1"/>
  <c r="AE235" i="1"/>
  <c r="AF235" i="1"/>
  <c r="CT235" i="1" s="1"/>
  <c r="S235" i="1" s="1"/>
  <c r="AG235" i="1"/>
  <c r="AH235" i="1"/>
  <c r="CV235" i="1" s="1"/>
  <c r="U235" i="1" s="1"/>
  <c r="AI235" i="1"/>
  <c r="AJ235" i="1"/>
  <c r="CX235" i="1" s="1"/>
  <c r="W235" i="1" s="1"/>
  <c r="CQ235" i="1"/>
  <c r="P235" i="1" s="1"/>
  <c r="CS235" i="1"/>
  <c r="R235" i="1" s="1"/>
  <c r="CU235" i="1"/>
  <c r="T235" i="1" s="1"/>
  <c r="CW235" i="1"/>
  <c r="V235" i="1" s="1"/>
  <c r="FR235" i="1"/>
  <c r="GL235" i="1"/>
  <c r="GO235" i="1"/>
  <c r="GP235" i="1"/>
  <c r="GV235" i="1"/>
  <c r="HC235" i="1"/>
  <c r="GX235" i="1" s="1"/>
  <c r="I236" i="1"/>
  <c r="AC236" i="1"/>
  <c r="AE236" i="1"/>
  <c r="CS236" i="1" s="1"/>
  <c r="R236" i="1" s="1"/>
  <c r="AF236" i="1"/>
  <c r="AG236" i="1"/>
  <c r="CU236" i="1" s="1"/>
  <c r="T236" i="1" s="1"/>
  <c r="AH236" i="1"/>
  <c r="AI236" i="1"/>
  <c r="CW236" i="1" s="1"/>
  <c r="V236" i="1" s="1"/>
  <c r="AJ236" i="1"/>
  <c r="CT236" i="1"/>
  <c r="S236" i="1" s="1"/>
  <c r="CV236" i="1"/>
  <c r="U236" i="1" s="1"/>
  <c r="CX236" i="1"/>
  <c r="W236" i="1" s="1"/>
  <c r="FR236" i="1"/>
  <c r="GL236" i="1"/>
  <c r="GO236" i="1"/>
  <c r="GP236" i="1"/>
  <c r="GV236" i="1"/>
  <c r="GX236" i="1"/>
  <c r="HC236" i="1"/>
  <c r="I237" i="1"/>
  <c r="AC237" i="1"/>
  <c r="AD237" i="1"/>
  <c r="CR237" i="1" s="1"/>
  <c r="Q237" i="1" s="1"/>
  <c r="AE237" i="1"/>
  <c r="AF237" i="1"/>
  <c r="CT237" i="1" s="1"/>
  <c r="S237" i="1" s="1"/>
  <c r="AG237" i="1"/>
  <c r="AH237" i="1"/>
  <c r="CV237" i="1" s="1"/>
  <c r="U237" i="1" s="1"/>
  <c r="AI237" i="1"/>
  <c r="AJ237" i="1"/>
  <c r="CX237" i="1" s="1"/>
  <c r="W237" i="1" s="1"/>
  <c r="CQ237" i="1"/>
  <c r="P237" i="1" s="1"/>
  <c r="CS237" i="1"/>
  <c r="R237" i="1" s="1"/>
  <c r="CU237" i="1"/>
  <c r="T237" i="1" s="1"/>
  <c r="CW237" i="1"/>
  <c r="V237" i="1" s="1"/>
  <c r="FR237" i="1"/>
  <c r="GL237" i="1"/>
  <c r="GO237" i="1"/>
  <c r="GP237" i="1"/>
  <c r="GV237" i="1"/>
  <c r="HC237" i="1" s="1"/>
  <c r="GX237" i="1" s="1"/>
  <c r="B239" i="1"/>
  <c r="B198" i="1" s="1"/>
  <c r="C239" i="1"/>
  <c r="C198" i="1" s="1"/>
  <c r="D239" i="1"/>
  <c r="F239" i="1"/>
  <c r="F198" i="1" s="1"/>
  <c r="G239" i="1"/>
  <c r="G198" i="1" s="1"/>
  <c r="BX239" i="1"/>
  <c r="BX198" i="1" s="1"/>
  <c r="BZ239" i="1"/>
  <c r="BZ198" i="1" s="1"/>
  <c r="CD239" i="1"/>
  <c r="CD198" i="1" s="1"/>
  <c r="CK239" i="1"/>
  <c r="CK198" i="1" s="1"/>
  <c r="CL239" i="1"/>
  <c r="CL198" i="1" s="1"/>
  <c r="CM239" i="1"/>
  <c r="CM198" i="1" s="1"/>
  <c r="D269" i="1"/>
  <c r="D271" i="1"/>
  <c r="E271" i="1"/>
  <c r="Z271" i="1"/>
  <c r="AA271" i="1"/>
  <c r="AM271" i="1"/>
  <c r="AN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CM271" i="1"/>
  <c r="CN271" i="1"/>
  <c r="CO271" i="1"/>
  <c r="CP271" i="1"/>
  <c r="CQ271" i="1"/>
  <c r="CR271" i="1"/>
  <c r="CS271" i="1"/>
  <c r="CT271" i="1"/>
  <c r="CU271" i="1"/>
  <c r="CV271" i="1"/>
  <c r="CW271" i="1"/>
  <c r="CX271" i="1"/>
  <c r="CY271" i="1"/>
  <c r="CZ271" i="1"/>
  <c r="DA271" i="1"/>
  <c r="DB271" i="1"/>
  <c r="DC271" i="1"/>
  <c r="DD271" i="1"/>
  <c r="DE271" i="1"/>
  <c r="DF271" i="1"/>
  <c r="DG271" i="1"/>
  <c r="DH271" i="1"/>
  <c r="DI271" i="1"/>
  <c r="DJ271" i="1"/>
  <c r="DK271" i="1"/>
  <c r="DL271" i="1"/>
  <c r="DM271" i="1"/>
  <c r="DN271" i="1"/>
  <c r="DO271" i="1"/>
  <c r="DP271" i="1"/>
  <c r="DQ271" i="1"/>
  <c r="DR271" i="1"/>
  <c r="DS271" i="1"/>
  <c r="DT271" i="1"/>
  <c r="DU271" i="1"/>
  <c r="DV271" i="1"/>
  <c r="DW271" i="1"/>
  <c r="DX271" i="1"/>
  <c r="DY271" i="1"/>
  <c r="DZ271" i="1"/>
  <c r="EA271" i="1"/>
  <c r="EB271" i="1"/>
  <c r="EC271" i="1"/>
  <c r="ED271" i="1"/>
  <c r="EE271" i="1"/>
  <c r="EF271" i="1"/>
  <c r="EG271" i="1"/>
  <c r="EH271" i="1"/>
  <c r="EI271" i="1"/>
  <c r="EJ271" i="1"/>
  <c r="EK271" i="1"/>
  <c r="EL271" i="1"/>
  <c r="EM271" i="1"/>
  <c r="EN271" i="1"/>
  <c r="EO271" i="1"/>
  <c r="EP271" i="1"/>
  <c r="EQ271" i="1"/>
  <c r="ER271" i="1"/>
  <c r="ES271" i="1"/>
  <c r="ET271" i="1"/>
  <c r="EU271" i="1"/>
  <c r="EV271" i="1"/>
  <c r="EW271" i="1"/>
  <c r="EX271" i="1"/>
  <c r="EY271" i="1"/>
  <c r="EZ271" i="1"/>
  <c r="FA271" i="1"/>
  <c r="FB271" i="1"/>
  <c r="FC271" i="1"/>
  <c r="FD271" i="1"/>
  <c r="FE271" i="1"/>
  <c r="FF271" i="1"/>
  <c r="FG271" i="1"/>
  <c r="FH271" i="1"/>
  <c r="FI271" i="1"/>
  <c r="FJ271" i="1"/>
  <c r="FK271" i="1"/>
  <c r="FL271" i="1"/>
  <c r="FM271" i="1"/>
  <c r="FN271" i="1"/>
  <c r="FO271" i="1"/>
  <c r="FP271" i="1"/>
  <c r="FQ271" i="1"/>
  <c r="FR271" i="1"/>
  <c r="FS271" i="1"/>
  <c r="FT271" i="1"/>
  <c r="FU271" i="1"/>
  <c r="FV271" i="1"/>
  <c r="FW271" i="1"/>
  <c r="FX271" i="1"/>
  <c r="FY271" i="1"/>
  <c r="FZ271" i="1"/>
  <c r="GA271" i="1"/>
  <c r="GB271" i="1"/>
  <c r="GC271" i="1"/>
  <c r="GD271" i="1"/>
  <c r="GE271" i="1"/>
  <c r="GF271" i="1"/>
  <c r="GG271" i="1"/>
  <c r="GH271" i="1"/>
  <c r="GI271" i="1"/>
  <c r="GJ271" i="1"/>
  <c r="GK271" i="1"/>
  <c r="GL271" i="1"/>
  <c r="GM271" i="1"/>
  <c r="GN271" i="1"/>
  <c r="GO271" i="1"/>
  <c r="GP271" i="1"/>
  <c r="GQ271" i="1"/>
  <c r="GR271" i="1"/>
  <c r="GS271" i="1"/>
  <c r="GT271" i="1"/>
  <c r="GU271" i="1"/>
  <c r="GV271" i="1"/>
  <c r="GW271" i="1"/>
  <c r="GX271" i="1"/>
  <c r="C273" i="1"/>
  <c r="D273" i="1"/>
  <c r="AC273" i="1"/>
  <c r="AE273" i="1"/>
  <c r="CS273" i="1" s="1"/>
  <c r="R273" i="1" s="1"/>
  <c r="AF273" i="1"/>
  <c r="AG273" i="1"/>
  <c r="CU273" i="1" s="1"/>
  <c r="T273" i="1" s="1"/>
  <c r="AH273" i="1"/>
  <c r="AI273" i="1"/>
  <c r="CW273" i="1" s="1"/>
  <c r="V273" i="1" s="1"/>
  <c r="AJ273" i="1"/>
  <c r="CT273" i="1"/>
  <c r="S273" i="1" s="1"/>
  <c r="CV273" i="1"/>
  <c r="U273" i="1" s="1"/>
  <c r="CX273" i="1"/>
  <c r="W273" i="1" s="1"/>
  <c r="FR273" i="1"/>
  <c r="GL273" i="1"/>
  <c r="GO273" i="1"/>
  <c r="GP273" i="1"/>
  <c r="GV273" i="1"/>
  <c r="GX273" i="1"/>
  <c r="HC273" i="1"/>
  <c r="I274" i="1"/>
  <c r="HH274" i="1" s="1"/>
  <c r="AC274" i="1"/>
  <c r="AD274" i="1"/>
  <c r="CR274" i="1" s="1"/>
  <c r="Q274" i="1" s="1"/>
  <c r="AE274" i="1"/>
  <c r="AF274" i="1"/>
  <c r="CT274" i="1" s="1"/>
  <c r="S274" i="1" s="1"/>
  <c r="AG274" i="1"/>
  <c r="AH274" i="1"/>
  <c r="CV274" i="1" s="1"/>
  <c r="U274" i="1" s="1"/>
  <c r="AI274" i="1"/>
  <c r="AJ274" i="1"/>
  <c r="CX274" i="1" s="1"/>
  <c r="W274" i="1" s="1"/>
  <c r="CQ274" i="1"/>
  <c r="P274" i="1" s="1"/>
  <c r="CP274" i="1" s="1"/>
  <c r="O274" i="1" s="1"/>
  <c r="GM274" i="1" s="1"/>
  <c r="FR274" i="1" s="1"/>
  <c r="CS274" i="1"/>
  <c r="R274" i="1" s="1"/>
  <c r="CU274" i="1"/>
  <c r="T274" i="1" s="1"/>
  <c r="CW274" i="1"/>
  <c r="V274" i="1" s="1"/>
  <c r="CY274" i="1"/>
  <c r="X274" i="1" s="1"/>
  <c r="CZ274" i="1"/>
  <c r="Y274" i="1" s="1"/>
  <c r="GL274" i="1"/>
  <c r="GN274" i="1"/>
  <c r="GO274" i="1"/>
  <c r="GP274" i="1"/>
  <c r="GV274" i="1"/>
  <c r="HC274" i="1" s="1"/>
  <c r="GX274" i="1" s="1"/>
  <c r="C275" i="1"/>
  <c r="D275" i="1"/>
  <c r="AC275" i="1"/>
  <c r="AE275" i="1"/>
  <c r="CS275" i="1" s="1"/>
  <c r="R275" i="1" s="1"/>
  <c r="AF275" i="1"/>
  <c r="AG275" i="1"/>
  <c r="CU275" i="1" s="1"/>
  <c r="T275" i="1" s="1"/>
  <c r="AH275" i="1"/>
  <c r="AI275" i="1"/>
  <c r="CW275" i="1" s="1"/>
  <c r="V275" i="1" s="1"/>
  <c r="AJ275" i="1"/>
  <c r="CT275" i="1"/>
  <c r="S275" i="1" s="1"/>
  <c r="CV275" i="1"/>
  <c r="U275" i="1" s="1"/>
  <c r="CX275" i="1"/>
  <c r="W275" i="1" s="1"/>
  <c r="FR275" i="1"/>
  <c r="GL275" i="1"/>
  <c r="GO275" i="1"/>
  <c r="GP275" i="1"/>
  <c r="GV275" i="1"/>
  <c r="GX275" i="1"/>
  <c r="HC275" i="1"/>
  <c r="I276" i="1"/>
  <c r="HG276" i="1" s="1"/>
  <c r="AC276" i="1"/>
  <c r="AD276" i="1"/>
  <c r="CR276" i="1" s="1"/>
  <c r="Q276" i="1" s="1"/>
  <c r="AE276" i="1"/>
  <c r="AF276" i="1"/>
  <c r="CT276" i="1" s="1"/>
  <c r="S276" i="1" s="1"/>
  <c r="AG276" i="1"/>
  <c r="AH276" i="1"/>
  <c r="CV276" i="1" s="1"/>
  <c r="U276" i="1" s="1"/>
  <c r="AI276" i="1"/>
  <c r="AJ276" i="1"/>
  <c r="CX276" i="1" s="1"/>
  <c r="W276" i="1" s="1"/>
  <c r="CQ276" i="1"/>
  <c r="P276" i="1" s="1"/>
  <c r="CS276" i="1"/>
  <c r="R276" i="1" s="1"/>
  <c r="CU276" i="1"/>
  <c r="T276" i="1" s="1"/>
  <c r="CW276" i="1"/>
  <c r="V276" i="1" s="1"/>
  <c r="FR276" i="1"/>
  <c r="GL276" i="1"/>
  <c r="GO276" i="1"/>
  <c r="GP276" i="1"/>
  <c r="GV276" i="1"/>
  <c r="HC276" i="1" s="1"/>
  <c r="GX276" i="1" s="1"/>
  <c r="C277" i="1"/>
  <c r="D277" i="1"/>
  <c r="AC277" i="1"/>
  <c r="AE277" i="1"/>
  <c r="CS277" i="1" s="1"/>
  <c r="R277" i="1" s="1"/>
  <c r="AF277" i="1"/>
  <c r="AG277" i="1"/>
  <c r="CU277" i="1" s="1"/>
  <c r="T277" i="1" s="1"/>
  <c r="AH277" i="1"/>
  <c r="AI277" i="1"/>
  <c r="CW277" i="1" s="1"/>
  <c r="V277" i="1" s="1"/>
  <c r="AJ277" i="1"/>
  <c r="CT277" i="1"/>
  <c r="S277" i="1" s="1"/>
  <c r="CV277" i="1"/>
  <c r="U277" i="1" s="1"/>
  <c r="CX277" i="1"/>
  <c r="W277" i="1" s="1"/>
  <c r="FR277" i="1"/>
  <c r="GL277" i="1"/>
  <c r="GO277" i="1"/>
  <c r="GP277" i="1"/>
  <c r="GV277" i="1"/>
  <c r="GX277" i="1"/>
  <c r="HC277" i="1"/>
  <c r="I278" i="1"/>
  <c r="HG278" i="1" s="1"/>
  <c r="P278" i="1"/>
  <c r="AC278" i="1"/>
  <c r="AD278" i="1"/>
  <c r="CR278" i="1" s="1"/>
  <c r="Q278" i="1" s="1"/>
  <c r="AE278" i="1"/>
  <c r="AF278" i="1"/>
  <c r="CT278" i="1" s="1"/>
  <c r="S278" i="1" s="1"/>
  <c r="AG278" i="1"/>
  <c r="AH278" i="1"/>
  <c r="CV278" i="1" s="1"/>
  <c r="U278" i="1" s="1"/>
  <c r="AI278" i="1"/>
  <c r="AJ278" i="1"/>
  <c r="CX278" i="1" s="1"/>
  <c r="W278" i="1" s="1"/>
  <c r="CQ278" i="1"/>
  <c r="CS278" i="1"/>
  <c r="R278" i="1" s="1"/>
  <c r="CU278" i="1"/>
  <c r="T278" i="1" s="1"/>
  <c r="CW278" i="1"/>
  <c r="V278" i="1" s="1"/>
  <c r="FR278" i="1"/>
  <c r="GL278" i="1"/>
  <c r="GO278" i="1"/>
  <c r="GP278" i="1"/>
  <c r="GV278" i="1"/>
  <c r="HC278" i="1" s="1"/>
  <c r="GX278" i="1" s="1"/>
  <c r="C279" i="1"/>
  <c r="D279" i="1"/>
  <c r="AC279" i="1"/>
  <c r="AE279" i="1"/>
  <c r="CS279" i="1" s="1"/>
  <c r="R279" i="1" s="1"/>
  <c r="AF279" i="1"/>
  <c r="AG279" i="1"/>
  <c r="CU279" i="1" s="1"/>
  <c r="T279" i="1" s="1"/>
  <c r="AH279" i="1"/>
  <c r="AI279" i="1"/>
  <c r="CW279" i="1" s="1"/>
  <c r="V279" i="1" s="1"/>
  <c r="AJ279" i="1"/>
  <c r="CT279" i="1"/>
  <c r="S279" i="1" s="1"/>
  <c r="CV279" i="1"/>
  <c r="U279" i="1" s="1"/>
  <c r="CX279" i="1"/>
  <c r="W279" i="1" s="1"/>
  <c r="FR279" i="1"/>
  <c r="GL279" i="1"/>
  <c r="GO279" i="1"/>
  <c r="GP279" i="1"/>
  <c r="GV279" i="1"/>
  <c r="GX279" i="1"/>
  <c r="HC279" i="1"/>
  <c r="I280" i="1"/>
  <c r="HG280" i="1" s="1"/>
  <c r="AC280" i="1"/>
  <c r="AD280" i="1"/>
  <c r="CR280" i="1" s="1"/>
  <c r="Q280" i="1" s="1"/>
  <c r="AE280" i="1"/>
  <c r="AF280" i="1"/>
  <c r="CT280" i="1" s="1"/>
  <c r="S280" i="1" s="1"/>
  <c r="AG280" i="1"/>
  <c r="AH280" i="1"/>
  <c r="CV280" i="1" s="1"/>
  <c r="U280" i="1" s="1"/>
  <c r="AI280" i="1"/>
  <c r="AJ280" i="1"/>
  <c r="CX280" i="1" s="1"/>
  <c r="W280" i="1" s="1"/>
  <c r="CQ280" i="1"/>
  <c r="P280" i="1" s="1"/>
  <c r="CS280" i="1"/>
  <c r="R280" i="1" s="1"/>
  <c r="CU280" i="1"/>
  <c r="T280" i="1" s="1"/>
  <c r="CW280" i="1"/>
  <c r="V280" i="1" s="1"/>
  <c r="FR280" i="1"/>
  <c r="GL280" i="1"/>
  <c r="GO280" i="1"/>
  <c r="GP280" i="1"/>
  <c r="GV280" i="1"/>
  <c r="HC280" i="1" s="1"/>
  <c r="GX280" i="1" s="1"/>
  <c r="C281" i="1"/>
  <c r="D281" i="1"/>
  <c r="AC281" i="1"/>
  <c r="AE281" i="1"/>
  <c r="CS281" i="1" s="1"/>
  <c r="R281" i="1" s="1"/>
  <c r="AF281" i="1"/>
  <c r="AG281" i="1"/>
  <c r="CU281" i="1" s="1"/>
  <c r="T281" i="1" s="1"/>
  <c r="AH281" i="1"/>
  <c r="AI281" i="1"/>
  <c r="CW281" i="1" s="1"/>
  <c r="V281" i="1" s="1"/>
  <c r="AJ281" i="1"/>
  <c r="CT281" i="1"/>
  <c r="S281" i="1" s="1"/>
  <c r="CV281" i="1"/>
  <c r="U281" i="1" s="1"/>
  <c r="CX281" i="1"/>
  <c r="W281" i="1" s="1"/>
  <c r="FR281" i="1"/>
  <c r="GL281" i="1"/>
  <c r="GN281" i="1"/>
  <c r="GP281" i="1"/>
  <c r="GV281" i="1"/>
  <c r="GX281" i="1"/>
  <c r="HC281" i="1"/>
  <c r="I282" i="1"/>
  <c r="HH282" i="1" s="1"/>
  <c r="AC282" i="1"/>
  <c r="AD282" i="1"/>
  <c r="CR282" i="1" s="1"/>
  <c r="Q282" i="1" s="1"/>
  <c r="AE282" i="1"/>
  <c r="AF282" i="1"/>
  <c r="CT282" i="1" s="1"/>
  <c r="S282" i="1" s="1"/>
  <c r="AG282" i="1"/>
  <c r="AH282" i="1"/>
  <c r="CV282" i="1" s="1"/>
  <c r="U282" i="1" s="1"/>
  <c r="AI282" i="1"/>
  <c r="AJ282" i="1"/>
  <c r="CX282" i="1" s="1"/>
  <c r="W282" i="1" s="1"/>
  <c r="CQ282" i="1"/>
  <c r="P282" i="1" s="1"/>
  <c r="CS282" i="1"/>
  <c r="R282" i="1" s="1"/>
  <c r="CU282" i="1"/>
  <c r="T282" i="1" s="1"/>
  <c r="CW282" i="1"/>
  <c r="V282" i="1" s="1"/>
  <c r="CY282" i="1"/>
  <c r="X282" i="1" s="1"/>
  <c r="CZ282" i="1"/>
  <c r="Y282" i="1" s="1"/>
  <c r="GL282" i="1"/>
  <c r="GN282" i="1"/>
  <c r="GO282" i="1"/>
  <c r="GP282" i="1"/>
  <c r="GV282" i="1"/>
  <c r="HC282" i="1" s="1"/>
  <c r="GX282" i="1" s="1"/>
  <c r="C283" i="1"/>
  <c r="D283" i="1"/>
  <c r="AC283" i="1"/>
  <c r="AE283" i="1"/>
  <c r="CS283" i="1" s="1"/>
  <c r="R283" i="1" s="1"/>
  <c r="AF283" i="1"/>
  <c r="AG283" i="1"/>
  <c r="CU283" i="1" s="1"/>
  <c r="T283" i="1" s="1"/>
  <c r="AH283" i="1"/>
  <c r="AI283" i="1"/>
  <c r="CW283" i="1" s="1"/>
  <c r="V283" i="1" s="1"/>
  <c r="AJ283" i="1"/>
  <c r="CT283" i="1"/>
  <c r="S283" i="1" s="1"/>
  <c r="CV283" i="1"/>
  <c r="U283" i="1" s="1"/>
  <c r="CX283" i="1"/>
  <c r="W283" i="1" s="1"/>
  <c r="FR283" i="1"/>
  <c r="GL283" i="1"/>
  <c r="GN283" i="1"/>
  <c r="GP283" i="1"/>
  <c r="GV283" i="1"/>
  <c r="GX283" i="1"/>
  <c r="HC283" i="1"/>
  <c r="I284" i="1"/>
  <c r="HH284" i="1" s="1"/>
  <c r="AC284" i="1"/>
  <c r="AD284" i="1"/>
  <c r="CR284" i="1" s="1"/>
  <c r="Q284" i="1" s="1"/>
  <c r="AE284" i="1"/>
  <c r="AF284" i="1"/>
  <c r="CT284" i="1" s="1"/>
  <c r="S284" i="1" s="1"/>
  <c r="AG284" i="1"/>
  <c r="AH284" i="1"/>
  <c r="CV284" i="1" s="1"/>
  <c r="U284" i="1" s="1"/>
  <c r="AI284" i="1"/>
  <c r="AJ284" i="1"/>
  <c r="CX284" i="1" s="1"/>
  <c r="W284" i="1" s="1"/>
  <c r="CQ284" i="1"/>
  <c r="P284" i="1" s="1"/>
  <c r="CS284" i="1"/>
  <c r="R284" i="1" s="1"/>
  <c r="CU284" i="1"/>
  <c r="T284" i="1" s="1"/>
  <c r="CW284" i="1"/>
  <c r="V284" i="1" s="1"/>
  <c r="CY284" i="1"/>
  <c r="X284" i="1" s="1"/>
  <c r="CZ284" i="1"/>
  <c r="Y284" i="1" s="1"/>
  <c r="GL284" i="1"/>
  <c r="GN284" i="1"/>
  <c r="GO284" i="1"/>
  <c r="GP284" i="1"/>
  <c r="GV284" i="1"/>
  <c r="HC284" i="1" s="1"/>
  <c r="GX284" i="1" s="1"/>
  <c r="C285" i="1"/>
  <c r="D285" i="1"/>
  <c r="AC285" i="1"/>
  <c r="AE285" i="1"/>
  <c r="CS285" i="1" s="1"/>
  <c r="R285" i="1" s="1"/>
  <c r="AF285" i="1"/>
  <c r="AG285" i="1"/>
  <c r="CU285" i="1" s="1"/>
  <c r="T285" i="1" s="1"/>
  <c r="AH285" i="1"/>
  <c r="AI285" i="1"/>
  <c r="CW285" i="1" s="1"/>
  <c r="V285" i="1" s="1"/>
  <c r="AJ285" i="1"/>
  <c r="CT285" i="1"/>
  <c r="S285" i="1" s="1"/>
  <c r="CV285" i="1"/>
  <c r="U285" i="1" s="1"/>
  <c r="CX285" i="1"/>
  <c r="W285" i="1" s="1"/>
  <c r="FR285" i="1"/>
  <c r="GL285" i="1"/>
  <c r="GO285" i="1"/>
  <c r="GP285" i="1"/>
  <c r="GV285" i="1"/>
  <c r="GX285" i="1"/>
  <c r="HC285" i="1"/>
  <c r="I286" i="1"/>
  <c r="HG286" i="1" s="1"/>
  <c r="AC286" i="1"/>
  <c r="AD286" i="1"/>
  <c r="CR286" i="1" s="1"/>
  <c r="Q286" i="1" s="1"/>
  <c r="AE286" i="1"/>
  <c r="AF286" i="1"/>
  <c r="CT286" i="1" s="1"/>
  <c r="S286" i="1" s="1"/>
  <c r="AG286" i="1"/>
  <c r="AH286" i="1"/>
  <c r="CV286" i="1" s="1"/>
  <c r="U286" i="1" s="1"/>
  <c r="AI286" i="1"/>
  <c r="AJ286" i="1"/>
  <c r="CX286" i="1" s="1"/>
  <c r="W286" i="1" s="1"/>
  <c r="CQ286" i="1"/>
  <c r="P286" i="1" s="1"/>
  <c r="CS286" i="1"/>
  <c r="R286" i="1" s="1"/>
  <c r="CU286" i="1"/>
  <c r="T286" i="1" s="1"/>
  <c r="CW286" i="1"/>
  <c r="V286" i="1" s="1"/>
  <c r="FR286" i="1"/>
  <c r="GL286" i="1"/>
  <c r="GO286" i="1"/>
  <c r="GP286" i="1"/>
  <c r="GV286" i="1"/>
  <c r="HC286" i="1" s="1"/>
  <c r="GX286" i="1" s="1"/>
  <c r="C287" i="1"/>
  <c r="D287" i="1"/>
  <c r="AC287" i="1"/>
  <c r="AE287" i="1"/>
  <c r="CS287" i="1" s="1"/>
  <c r="R287" i="1" s="1"/>
  <c r="AF287" i="1"/>
  <c r="AG287" i="1"/>
  <c r="CU287" i="1" s="1"/>
  <c r="T287" i="1" s="1"/>
  <c r="AH287" i="1"/>
  <c r="AI287" i="1"/>
  <c r="CW287" i="1" s="1"/>
  <c r="V287" i="1" s="1"/>
  <c r="AJ287" i="1"/>
  <c r="CT287" i="1"/>
  <c r="S287" i="1" s="1"/>
  <c r="CV287" i="1"/>
  <c r="U287" i="1" s="1"/>
  <c r="CX287" i="1"/>
  <c r="W287" i="1" s="1"/>
  <c r="FR287" i="1"/>
  <c r="GL287" i="1"/>
  <c r="GO287" i="1"/>
  <c r="GP287" i="1"/>
  <c r="GV287" i="1"/>
  <c r="GX287" i="1"/>
  <c r="HC287" i="1"/>
  <c r="I288" i="1"/>
  <c r="AC288" i="1"/>
  <c r="AD288" i="1"/>
  <c r="CR288" i="1" s="1"/>
  <c r="Q288" i="1" s="1"/>
  <c r="AE288" i="1"/>
  <c r="AF288" i="1"/>
  <c r="CT288" i="1" s="1"/>
  <c r="S288" i="1" s="1"/>
  <c r="AG288" i="1"/>
  <c r="AH288" i="1"/>
  <c r="CV288" i="1" s="1"/>
  <c r="U288" i="1" s="1"/>
  <c r="AI288" i="1"/>
  <c r="AJ288" i="1"/>
  <c r="CX288" i="1" s="1"/>
  <c r="W288" i="1" s="1"/>
  <c r="CQ288" i="1"/>
  <c r="P288" i="1" s="1"/>
  <c r="CS288" i="1"/>
  <c r="R288" i="1" s="1"/>
  <c r="CU288" i="1"/>
  <c r="T288" i="1" s="1"/>
  <c r="CW288" i="1"/>
  <c r="V288" i="1" s="1"/>
  <c r="FR288" i="1"/>
  <c r="GL288" i="1"/>
  <c r="GO288" i="1"/>
  <c r="GP288" i="1"/>
  <c r="GV288" i="1"/>
  <c r="HC288" i="1" s="1"/>
  <c r="GX288" i="1" s="1"/>
  <c r="I289" i="1"/>
  <c r="AC289" i="1"/>
  <c r="CQ289" i="1" s="1"/>
  <c r="P289" i="1" s="1"/>
  <c r="CP289" i="1" s="1"/>
  <c r="O289" i="1" s="1"/>
  <c r="AE289" i="1"/>
  <c r="AD289" i="1" s="1"/>
  <c r="CR289" i="1" s="1"/>
  <c r="Q289" i="1" s="1"/>
  <c r="AF289" i="1"/>
  <c r="AG289" i="1"/>
  <c r="CU289" i="1" s="1"/>
  <c r="T289" i="1" s="1"/>
  <c r="AH289" i="1"/>
  <c r="AI289" i="1"/>
  <c r="CW289" i="1" s="1"/>
  <c r="V289" i="1" s="1"/>
  <c r="AJ289" i="1"/>
  <c r="CT289" i="1"/>
  <c r="S289" i="1" s="1"/>
  <c r="CV289" i="1"/>
  <c r="U289" i="1" s="1"/>
  <c r="CX289" i="1"/>
  <c r="W289" i="1" s="1"/>
  <c r="FR289" i="1"/>
  <c r="GL289" i="1"/>
  <c r="GO289" i="1"/>
  <c r="GP289" i="1"/>
  <c r="GV289" i="1"/>
  <c r="HC289" i="1" s="1"/>
  <c r="GX289" i="1" s="1"/>
  <c r="I290" i="1"/>
  <c r="HG290" i="1" s="1"/>
  <c r="AC290" i="1"/>
  <c r="AD290" i="1"/>
  <c r="CR290" i="1" s="1"/>
  <c r="Q290" i="1" s="1"/>
  <c r="AE290" i="1"/>
  <c r="AF290" i="1"/>
  <c r="CT290" i="1" s="1"/>
  <c r="S290" i="1" s="1"/>
  <c r="AG290" i="1"/>
  <c r="AH290" i="1"/>
  <c r="CV290" i="1" s="1"/>
  <c r="U290" i="1" s="1"/>
  <c r="AI290" i="1"/>
  <c r="AJ290" i="1"/>
  <c r="CX290" i="1" s="1"/>
  <c r="W290" i="1" s="1"/>
  <c r="CQ290" i="1"/>
  <c r="P290" i="1" s="1"/>
  <c r="CP290" i="1" s="1"/>
  <c r="O290" i="1" s="1"/>
  <c r="CS290" i="1"/>
  <c r="R290" i="1" s="1"/>
  <c r="CU290" i="1"/>
  <c r="T290" i="1" s="1"/>
  <c r="CW290" i="1"/>
  <c r="V290" i="1" s="1"/>
  <c r="FR290" i="1"/>
  <c r="GL290" i="1"/>
  <c r="GO290" i="1"/>
  <c r="GP290" i="1"/>
  <c r="GV290" i="1"/>
  <c r="HC290" i="1"/>
  <c r="GX290" i="1" s="1"/>
  <c r="C291" i="1"/>
  <c r="D291" i="1"/>
  <c r="AC291" i="1"/>
  <c r="CQ291" i="1" s="1"/>
  <c r="P291" i="1" s="1"/>
  <c r="CP291" i="1" s="1"/>
  <c r="O291" i="1" s="1"/>
  <c r="AE291" i="1"/>
  <c r="AD291" i="1" s="1"/>
  <c r="CR291" i="1" s="1"/>
  <c r="Q291" i="1" s="1"/>
  <c r="AF291" i="1"/>
  <c r="AG291" i="1"/>
  <c r="CU291" i="1" s="1"/>
  <c r="T291" i="1" s="1"/>
  <c r="AH291" i="1"/>
  <c r="AI291" i="1"/>
  <c r="CW291" i="1" s="1"/>
  <c r="V291" i="1" s="1"/>
  <c r="AJ291" i="1"/>
  <c r="CT291" i="1"/>
  <c r="S291" i="1" s="1"/>
  <c r="CV291" i="1"/>
  <c r="U291" i="1" s="1"/>
  <c r="CX291" i="1"/>
  <c r="W291" i="1" s="1"/>
  <c r="FR291" i="1"/>
  <c r="GL291" i="1"/>
  <c r="GO291" i="1"/>
  <c r="GP291" i="1"/>
  <c r="GV291" i="1"/>
  <c r="HC291" i="1" s="1"/>
  <c r="GX291" i="1" s="1"/>
  <c r="I292" i="1"/>
  <c r="HG292" i="1" s="1"/>
  <c r="AC292" i="1"/>
  <c r="AD292" i="1"/>
  <c r="CR292" i="1" s="1"/>
  <c r="Q292" i="1" s="1"/>
  <c r="AE292" i="1"/>
  <c r="AF292" i="1"/>
  <c r="CT292" i="1" s="1"/>
  <c r="S292" i="1" s="1"/>
  <c r="AG292" i="1"/>
  <c r="AH292" i="1"/>
  <c r="CV292" i="1" s="1"/>
  <c r="U292" i="1" s="1"/>
  <c r="AI292" i="1"/>
  <c r="AJ292" i="1"/>
  <c r="CX292" i="1" s="1"/>
  <c r="W292" i="1" s="1"/>
  <c r="CQ292" i="1"/>
  <c r="P292" i="1" s="1"/>
  <c r="CP292" i="1" s="1"/>
  <c r="O292" i="1" s="1"/>
  <c r="CS292" i="1"/>
  <c r="R292" i="1" s="1"/>
  <c r="CU292" i="1"/>
  <c r="T292" i="1" s="1"/>
  <c r="CW292" i="1"/>
  <c r="V292" i="1" s="1"/>
  <c r="FR292" i="1"/>
  <c r="GL292" i="1"/>
  <c r="GO292" i="1"/>
  <c r="GP292" i="1"/>
  <c r="GV292" i="1"/>
  <c r="HC292" i="1"/>
  <c r="GX292" i="1" s="1"/>
  <c r="C293" i="1"/>
  <c r="D293" i="1"/>
  <c r="AC293" i="1"/>
  <c r="CQ293" i="1" s="1"/>
  <c r="P293" i="1" s="1"/>
  <c r="CP293" i="1" s="1"/>
  <c r="O293" i="1" s="1"/>
  <c r="AE293" i="1"/>
  <c r="AD293" i="1" s="1"/>
  <c r="CR293" i="1" s="1"/>
  <c r="Q293" i="1" s="1"/>
  <c r="AF293" i="1"/>
  <c r="AG293" i="1"/>
  <c r="CU293" i="1" s="1"/>
  <c r="T293" i="1" s="1"/>
  <c r="AH293" i="1"/>
  <c r="AI293" i="1"/>
  <c r="CW293" i="1" s="1"/>
  <c r="V293" i="1" s="1"/>
  <c r="AJ293" i="1"/>
  <c r="CT293" i="1"/>
  <c r="S293" i="1" s="1"/>
  <c r="CV293" i="1"/>
  <c r="U293" i="1" s="1"/>
  <c r="CX293" i="1"/>
  <c r="W293" i="1" s="1"/>
  <c r="FR293" i="1"/>
  <c r="GL293" i="1"/>
  <c r="GO293" i="1"/>
  <c r="GP293" i="1"/>
  <c r="GV293" i="1"/>
  <c r="GX293" i="1"/>
  <c r="HC293" i="1"/>
  <c r="I294" i="1"/>
  <c r="AC294" i="1"/>
  <c r="AD294" i="1"/>
  <c r="CR294" i="1" s="1"/>
  <c r="Q294" i="1" s="1"/>
  <c r="AE294" i="1"/>
  <c r="AF294" i="1"/>
  <c r="CT294" i="1" s="1"/>
  <c r="S294" i="1" s="1"/>
  <c r="AG294" i="1"/>
  <c r="AH294" i="1"/>
  <c r="CV294" i="1" s="1"/>
  <c r="U294" i="1" s="1"/>
  <c r="AI294" i="1"/>
  <c r="AJ294" i="1"/>
  <c r="CX294" i="1" s="1"/>
  <c r="W294" i="1" s="1"/>
  <c r="CQ294" i="1"/>
  <c r="P294" i="1" s="1"/>
  <c r="CS294" i="1"/>
  <c r="R294" i="1" s="1"/>
  <c r="CU294" i="1"/>
  <c r="T294" i="1" s="1"/>
  <c r="CW294" i="1"/>
  <c r="V294" i="1" s="1"/>
  <c r="FR294" i="1"/>
  <c r="GL294" i="1"/>
  <c r="GO294" i="1"/>
  <c r="GP294" i="1"/>
  <c r="GV294" i="1"/>
  <c r="HC294" i="1"/>
  <c r="GX294" i="1" s="1"/>
  <c r="C295" i="1"/>
  <c r="D295" i="1"/>
  <c r="AC295" i="1"/>
  <c r="AD295" i="1"/>
  <c r="CR295" i="1" s="1"/>
  <c r="Q295" i="1" s="1"/>
  <c r="AE295" i="1"/>
  <c r="AF295" i="1"/>
  <c r="CT295" i="1" s="1"/>
  <c r="S295" i="1" s="1"/>
  <c r="AG295" i="1"/>
  <c r="AH295" i="1"/>
  <c r="CV295" i="1" s="1"/>
  <c r="U295" i="1" s="1"/>
  <c r="AI295" i="1"/>
  <c r="AJ295" i="1"/>
  <c r="CX295" i="1" s="1"/>
  <c r="W295" i="1" s="1"/>
  <c r="CQ295" i="1"/>
  <c r="P295" i="1" s="1"/>
  <c r="CS295" i="1"/>
  <c r="R295" i="1" s="1"/>
  <c r="CU295" i="1"/>
  <c r="T295" i="1" s="1"/>
  <c r="CW295" i="1"/>
  <c r="V295" i="1" s="1"/>
  <c r="FR295" i="1"/>
  <c r="GL295" i="1"/>
  <c r="GO295" i="1"/>
  <c r="GP295" i="1"/>
  <c r="GV295" i="1"/>
  <c r="HC295" i="1" s="1"/>
  <c r="GX295" i="1" s="1"/>
  <c r="I296" i="1"/>
  <c r="AC296" i="1"/>
  <c r="AE296" i="1"/>
  <c r="AD296" i="1" s="1"/>
  <c r="CR296" i="1" s="1"/>
  <c r="Q296" i="1" s="1"/>
  <c r="AF296" i="1"/>
  <c r="AG296" i="1"/>
  <c r="CU296" i="1" s="1"/>
  <c r="T296" i="1" s="1"/>
  <c r="AH296" i="1"/>
  <c r="AI296" i="1"/>
  <c r="CW296" i="1" s="1"/>
  <c r="V296" i="1" s="1"/>
  <c r="AJ296" i="1"/>
  <c r="CT296" i="1"/>
  <c r="S296" i="1" s="1"/>
  <c r="CV296" i="1"/>
  <c r="U296" i="1" s="1"/>
  <c r="CX296" i="1"/>
  <c r="W296" i="1" s="1"/>
  <c r="FR296" i="1"/>
  <c r="GL296" i="1"/>
  <c r="BZ312" i="1" s="1"/>
  <c r="GO296" i="1"/>
  <c r="GP296" i="1"/>
  <c r="GV296" i="1"/>
  <c r="HC296" i="1" s="1"/>
  <c r="GX296" i="1" s="1"/>
  <c r="C297" i="1"/>
  <c r="D297" i="1"/>
  <c r="U297" i="1"/>
  <c r="AC297" i="1"/>
  <c r="AE297" i="1"/>
  <c r="AF297" i="1"/>
  <c r="AG297" i="1"/>
  <c r="CU297" i="1" s="1"/>
  <c r="T297" i="1" s="1"/>
  <c r="AH297" i="1"/>
  <c r="AI297" i="1"/>
  <c r="CW297" i="1" s="1"/>
  <c r="V297" i="1" s="1"/>
  <c r="AJ297" i="1"/>
  <c r="CT297" i="1"/>
  <c r="S297" i="1" s="1"/>
  <c r="CV297" i="1"/>
  <c r="CX297" i="1"/>
  <c r="W297" i="1" s="1"/>
  <c r="FR297" i="1"/>
  <c r="GL297" i="1"/>
  <c r="GO297" i="1"/>
  <c r="GP297" i="1"/>
  <c r="GV297" i="1"/>
  <c r="GX297" i="1"/>
  <c r="HC297" i="1"/>
  <c r="I298" i="1"/>
  <c r="P298" i="1"/>
  <c r="AC298" i="1"/>
  <c r="AD298" i="1"/>
  <c r="AE298" i="1"/>
  <c r="AF298" i="1"/>
  <c r="CT298" i="1" s="1"/>
  <c r="S298" i="1" s="1"/>
  <c r="CZ298" i="1" s="1"/>
  <c r="Y298" i="1" s="1"/>
  <c r="AG298" i="1"/>
  <c r="AH298" i="1"/>
  <c r="CV298" i="1" s="1"/>
  <c r="U298" i="1" s="1"/>
  <c r="AI298" i="1"/>
  <c r="AJ298" i="1"/>
  <c r="CX298" i="1" s="1"/>
  <c r="W298" i="1" s="1"/>
  <c r="CQ298" i="1"/>
  <c r="CS298" i="1"/>
  <c r="R298" i="1" s="1"/>
  <c r="CU298" i="1"/>
  <c r="T298" i="1" s="1"/>
  <c r="CW298" i="1"/>
  <c r="V298" i="1" s="1"/>
  <c r="FR298" i="1"/>
  <c r="GL298" i="1"/>
  <c r="GO298" i="1"/>
  <c r="GP298" i="1"/>
  <c r="GV298" i="1"/>
  <c r="HC298" i="1" s="1"/>
  <c r="GX298" i="1" s="1"/>
  <c r="C299" i="1"/>
  <c r="D299" i="1"/>
  <c r="R299" i="1"/>
  <c r="AB299" i="1"/>
  <c r="AC299" i="1"/>
  <c r="AE299" i="1"/>
  <c r="AD299" i="1" s="1"/>
  <c r="CR299" i="1" s="1"/>
  <c r="Q299" i="1" s="1"/>
  <c r="AF299" i="1"/>
  <c r="CT299" i="1" s="1"/>
  <c r="S299" i="1" s="1"/>
  <c r="AG299" i="1"/>
  <c r="AH299" i="1"/>
  <c r="AI299" i="1"/>
  <c r="AJ299" i="1"/>
  <c r="CX299" i="1" s="1"/>
  <c r="W299" i="1" s="1"/>
  <c r="CQ299" i="1"/>
  <c r="P299" i="1" s="1"/>
  <c r="CP299" i="1" s="1"/>
  <c r="O299" i="1" s="1"/>
  <c r="CS299" i="1"/>
  <c r="CU299" i="1"/>
  <c r="T299" i="1" s="1"/>
  <c r="CV299" i="1"/>
  <c r="U299" i="1" s="1"/>
  <c r="CW299" i="1"/>
  <c r="V299" i="1" s="1"/>
  <c r="FR299" i="1"/>
  <c r="GL299" i="1"/>
  <c r="GO299" i="1"/>
  <c r="GP299" i="1"/>
  <c r="GV299" i="1"/>
  <c r="HC299" i="1"/>
  <c r="GX299" i="1" s="1"/>
  <c r="I300" i="1"/>
  <c r="AC300" i="1"/>
  <c r="AE300" i="1"/>
  <c r="AF300" i="1"/>
  <c r="AG300" i="1"/>
  <c r="AH300" i="1"/>
  <c r="AI300" i="1"/>
  <c r="CW300" i="1" s="1"/>
  <c r="V300" i="1" s="1"/>
  <c r="AJ300" i="1"/>
  <c r="CQ300" i="1"/>
  <c r="P300" i="1" s="1"/>
  <c r="CT300" i="1"/>
  <c r="S300" i="1" s="1"/>
  <c r="CU300" i="1"/>
  <c r="T300" i="1" s="1"/>
  <c r="CV300" i="1"/>
  <c r="U300" i="1" s="1"/>
  <c r="CX300" i="1"/>
  <c r="W300" i="1" s="1"/>
  <c r="FR300" i="1"/>
  <c r="GL300" i="1"/>
  <c r="GO300" i="1"/>
  <c r="GP300" i="1"/>
  <c r="GV300" i="1"/>
  <c r="HC300" i="1" s="1"/>
  <c r="GX300" i="1"/>
  <c r="I301" i="1"/>
  <c r="X301" i="1"/>
  <c r="AC301" i="1"/>
  <c r="AB301" i="1" s="1"/>
  <c r="AD301" i="1"/>
  <c r="CR301" i="1" s="1"/>
  <c r="Q301" i="1" s="1"/>
  <c r="AE301" i="1"/>
  <c r="AF301" i="1"/>
  <c r="AG301" i="1"/>
  <c r="AH301" i="1"/>
  <c r="CV301" i="1" s="1"/>
  <c r="U301" i="1" s="1"/>
  <c r="AI301" i="1"/>
  <c r="AJ301" i="1"/>
  <c r="CQ301" i="1"/>
  <c r="P301" i="1" s="1"/>
  <c r="CP301" i="1" s="1"/>
  <c r="O301" i="1" s="1"/>
  <c r="GM301" i="1" s="1"/>
  <c r="GN301" i="1" s="1"/>
  <c r="CS301" i="1"/>
  <c r="R301" i="1" s="1"/>
  <c r="CT301" i="1"/>
  <c r="S301" i="1" s="1"/>
  <c r="CZ301" i="1" s="1"/>
  <c r="Y301" i="1" s="1"/>
  <c r="CU301" i="1"/>
  <c r="T301" i="1" s="1"/>
  <c r="CW301" i="1"/>
  <c r="V301" i="1" s="1"/>
  <c r="CX301" i="1"/>
  <c r="W301" i="1" s="1"/>
  <c r="CY301" i="1"/>
  <c r="FR301" i="1"/>
  <c r="GL301" i="1"/>
  <c r="GO301" i="1"/>
  <c r="GP301" i="1"/>
  <c r="GV301" i="1"/>
  <c r="HC301" i="1" s="1"/>
  <c r="GX301" i="1" s="1"/>
  <c r="I302" i="1"/>
  <c r="S302" i="1"/>
  <c r="W302" i="1"/>
  <c r="AC302" i="1"/>
  <c r="AE302" i="1"/>
  <c r="AD302" i="1" s="1"/>
  <c r="CR302" i="1" s="1"/>
  <c r="Q302" i="1" s="1"/>
  <c r="AF302" i="1"/>
  <c r="AG302" i="1"/>
  <c r="CU302" i="1" s="1"/>
  <c r="T302" i="1" s="1"/>
  <c r="AH302" i="1"/>
  <c r="AI302" i="1"/>
  <c r="AJ302" i="1"/>
  <c r="CS302" i="1"/>
  <c r="R302" i="1" s="1"/>
  <c r="CT302" i="1"/>
  <c r="CV302" i="1"/>
  <c r="U302" i="1" s="1"/>
  <c r="CW302" i="1"/>
  <c r="V302" i="1" s="1"/>
  <c r="CX302" i="1"/>
  <c r="FR302" i="1"/>
  <c r="GL302" i="1"/>
  <c r="GO302" i="1"/>
  <c r="GP302" i="1"/>
  <c r="GV302" i="1"/>
  <c r="HC302" i="1"/>
  <c r="GX302" i="1" s="1"/>
  <c r="HG302" i="1"/>
  <c r="C303" i="1"/>
  <c r="D303" i="1"/>
  <c r="P303" i="1"/>
  <c r="T303" i="1"/>
  <c r="AC303" i="1"/>
  <c r="AD303" i="1"/>
  <c r="CR303" i="1" s="1"/>
  <c r="Q303" i="1" s="1"/>
  <c r="AE303" i="1"/>
  <c r="AF303" i="1"/>
  <c r="AG303" i="1"/>
  <c r="AH303" i="1"/>
  <c r="CV303" i="1" s="1"/>
  <c r="U303" i="1" s="1"/>
  <c r="AI303" i="1"/>
  <c r="AJ303" i="1"/>
  <c r="CQ303" i="1"/>
  <c r="CS303" i="1"/>
  <c r="R303" i="1" s="1"/>
  <c r="CT303" i="1"/>
  <c r="S303" i="1" s="1"/>
  <c r="CZ303" i="1" s="1"/>
  <c r="Y303" i="1" s="1"/>
  <c r="CU303" i="1"/>
  <c r="CW303" i="1"/>
  <c r="V303" i="1" s="1"/>
  <c r="CX303" i="1"/>
  <c r="W303" i="1" s="1"/>
  <c r="FR303" i="1"/>
  <c r="GL303" i="1"/>
  <c r="GO303" i="1"/>
  <c r="GP303" i="1"/>
  <c r="GV303" i="1"/>
  <c r="HC303" i="1" s="1"/>
  <c r="GX303" i="1" s="1"/>
  <c r="I304" i="1"/>
  <c r="AC304" i="1"/>
  <c r="AE304" i="1"/>
  <c r="AD304" i="1" s="1"/>
  <c r="CR304" i="1" s="1"/>
  <c r="Q304" i="1" s="1"/>
  <c r="AF304" i="1"/>
  <c r="AG304" i="1"/>
  <c r="CU304" i="1" s="1"/>
  <c r="T304" i="1" s="1"/>
  <c r="AH304" i="1"/>
  <c r="AI304" i="1"/>
  <c r="AJ304" i="1"/>
  <c r="CS304" i="1"/>
  <c r="R304" i="1" s="1"/>
  <c r="CT304" i="1"/>
  <c r="S304" i="1" s="1"/>
  <c r="CV304" i="1"/>
  <c r="U304" i="1" s="1"/>
  <c r="CW304" i="1"/>
  <c r="V304" i="1" s="1"/>
  <c r="CX304" i="1"/>
  <c r="W304" i="1" s="1"/>
  <c r="FR304" i="1"/>
  <c r="GL304" i="1"/>
  <c r="GO304" i="1"/>
  <c r="GP304" i="1"/>
  <c r="CD312" i="1" s="1"/>
  <c r="GV304" i="1"/>
  <c r="HC304" i="1"/>
  <c r="GX304" i="1" s="1"/>
  <c r="I305" i="1"/>
  <c r="R305" i="1"/>
  <c r="V305" i="1"/>
  <c r="AC305" i="1"/>
  <c r="AE305" i="1"/>
  <c r="AD305" i="1" s="1"/>
  <c r="CR305" i="1" s="1"/>
  <c r="Q305" i="1" s="1"/>
  <c r="AF305" i="1"/>
  <c r="CT305" i="1" s="1"/>
  <c r="S305" i="1" s="1"/>
  <c r="AG305" i="1"/>
  <c r="AH305" i="1"/>
  <c r="AI305" i="1"/>
  <c r="AJ305" i="1"/>
  <c r="CX305" i="1" s="1"/>
  <c r="W305" i="1" s="1"/>
  <c r="CQ305" i="1"/>
  <c r="CS305" i="1"/>
  <c r="CU305" i="1"/>
  <c r="T305" i="1" s="1"/>
  <c r="CV305" i="1"/>
  <c r="U305" i="1" s="1"/>
  <c r="CW305" i="1"/>
  <c r="FR305" i="1"/>
  <c r="GL305" i="1"/>
  <c r="GO305" i="1"/>
  <c r="GP305" i="1"/>
  <c r="GV305" i="1"/>
  <c r="HC305" i="1"/>
  <c r="GX305" i="1" s="1"/>
  <c r="I306" i="1"/>
  <c r="AC306" i="1"/>
  <c r="AE306" i="1"/>
  <c r="AF306" i="1"/>
  <c r="AG306" i="1"/>
  <c r="AH306" i="1"/>
  <c r="AI306" i="1"/>
  <c r="CW306" i="1" s="1"/>
  <c r="V306" i="1" s="1"/>
  <c r="AJ306" i="1"/>
  <c r="CQ306" i="1"/>
  <c r="P306" i="1" s="1"/>
  <c r="CT306" i="1"/>
  <c r="S306" i="1" s="1"/>
  <c r="CU306" i="1"/>
  <c r="T306" i="1" s="1"/>
  <c r="CV306" i="1"/>
  <c r="U306" i="1" s="1"/>
  <c r="CX306" i="1"/>
  <c r="W306" i="1" s="1"/>
  <c r="FR306" i="1"/>
  <c r="GL306" i="1"/>
  <c r="GO306" i="1"/>
  <c r="GP306" i="1"/>
  <c r="GV306" i="1"/>
  <c r="GX306" i="1"/>
  <c r="HC306" i="1"/>
  <c r="C307" i="1"/>
  <c r="D307" i="1"/>
  <c r="AC307" i="1"/>
  <c r="AE307" i="1"/>
  <c r="AD307" i="1" s="1"/>
  <c r="CR307" i="1" s="1"/>
  <c r="Q307" i="1" s="1"/>
  <c r="AF307" i="1"/>
  <c r="AG307" i="1"/>
  <c r="CU307" i="1" s="1"/>
  <c r="T307" i="1" s="1"/>
  <c r="AH307" i="1"/>
  <c r="AI307" i="1"/>
  <c r="AJ307" i="1"/>
  <c r="CS307" i="1"/>
  <c r="R307" i="1" s="1"/>
  <c r="CT307" i="1"/>
  <c r="S307" i="1" s="1"/>
  <c r="CV307" i="1"/>
  <c r="U307" i="1" s="1"/>
  <c r="CW307" i="1"/>
  <c r="V307" i="1" s="1"/>
  <c r="CX307" i="1"/>
  <c r="W307" i="1" s="1"/>
  <c r="FR307" i="1"/>
  <c r="GL307" i="1"/>
  <c r="GO307" i="1"/>
  <c r="GP307" i="1"/>
  <c r="GV307" i="1"/>
  <c r="HC307" i="1"/>
  <c r="GX307" i="1" s="1"/>
  <c r="I308" i="1"/>
  <c r="R308" i="1"/>
  <c r="V308" i="1"/>
  <c r="AC308" i="1"/>
  <c r="AE308" i="1"/>
  <c r="AD308" i="1" s="1"/>
  <c r="CR308" i="1" s="1"/>
  <c r="Q308" i="1" s="1"/>
  <c r="AF308" i="1"/>
  <c r="CT308" i="1" s="1"/>
  <c r="S308" i="1" s="1"/>
  <c r="AG308" i="1"/>
  <c r="AH308" i="1"/>
  <c r="AI308" i="1"/>
  <c r="AJ308" i="1"/>
  <c r="CX308" i="1" s="1"/>
  <c r="W308" i="1" s="1"/>
  <c r="CQ308" i="1"/>
  <c r="CS308" i="1"/>
  <c r="CU308" i="1"/>
  <c r="T308" i="1" s="1"/>
  <c r="CV308" i="1"/>
  <c r="U308" i="1" s="1"/>
  <c r="CW308" i="1"/>
  <c r="FR308" i="1"/>
  <c r="GL308" i="1"/>
  <c r="GO308" i="1"/>
  <c r="GP308" i="1"/>
  <c r="GV308" i="1"/>
  <c r="HC308" i="1"/>
  <c r="GX308" i="1" s="1"/>
  <c r="I309" i="1"/>
  <c r="AC309" i="1"/>
  <c r="AE309" i="1"/>
  <c r="AF309" i="1"/>
  <c r="AG309" i="1"/>
  <c r="AH309" i="1"/>
  <c r="AI309" i="1"/>
  <c r="CW309" i="1" s="1"/>
  <c r="V309" i="1" s="1"/>
  <c r="AJ309" i="1"/>
  <c r="CQ309" i="1"/>
  <c r="P309" i="1" s="1"/>
  <c r="CT309" i="1"/>
  <c r="S309" i="1" s="1"/>
  <c r="CU309" i="1"/>
  <c r="T309" i="1" s="1"/>
  <c r="CV309" i="1"/>
  <c r="U309" i="1" s="1"/>
  <c r="CX309" i="1"/>
  <c r="W309" i="1" s="1"/>
  <c r="FR309" i="1"/>
  <c r="GL309" i="1"/>
  <c r="GO309" i="1"/>
  <c r="GP309" i="1"/>
  <c r="GV309" i="1"/>
  <c r="GX309" i="1"/>
  <c r="HC309" i="1"/>
  <c r="I310" i="1"/>
  <c r="P310" i="1"/>
  <c r="AC310" i="1"/>
  <c r="AD310" i="1"/>
  <c r="AE310" i="1"/>
  <c r="AF310" i="1"/>
  <c r="CT310" i="1" s="1"/>
  <c r="S310" i="1" s="1"/>
  <c r="AG310" i="1"/>
  <c r="AH310" i="1"/>
  <c r="CV310" i="1" s="1"/>
  <c r="U310" i="1" s="1"/>
  <c r="AI310" i="1"/>
  <c r="AJ310" i="1"/>
  <c r="CX310" i="1" s="1"/>
  <c r="W310" i="1" s="1"/>
  <c r="CQ310" i="1"/>
  <c r="CS310" i="1"/>
  <c r="R310" i="1" s="1"/>
  <c r="CY310" i="1" s="1"/>
  <c r="X310" i="1" s="1"/>
  <c r="CU310" i="1"/>
  <c r="T310" i="1" s="1"/>
  <c r="CW310" i="1"/>
  <c r="V310" i="1" s="1"/>
  <c r="FR310" i="1"/>
  <c r="GL310" i="1"/>
  <c r="GO310" i="1"/>
  <c r="GP310" i="1"/>
  <c r="GV310" i="1"/>
  <c r="HC310" i="1" s="1"/>
  <c r="GX310" i="1" s="1"/>
  <c r="B312" i="1"/>
  <c r="B271" i="1" s="1"/>
  <c r="C312" i="1"/>
  <c r="C271" i="1" s="1"/>
  <c r="D312" i="1"/>
  <c r="F312" i="1"/>
  <c r="F271" i="1" s="1"/>
  <c r="G312" i="1"/>
  <c r="G271" i="1" s="1"/>
  <c r="BC312" i="1"/>
  <c r="BC271" i="1" s="1"/>
  <c r="BX312" i="1"/>
  <c r="BX271" i="1" s="1"/>
  <c r="CK312" i="1"/>
  <c r="CK271" i="1" s="1"/>
  <c r="CL312" i="1"/>
  <c r="CL271" i="1" s="1"/>
  <c r="CM312" i="1"/>
  <c r="BD312" i="1" s="1"/>
  <c r="B342" i="1"/>
  <c r="B22" i="1" s="1"/>
  <c r="C342" i="1"/>
  <c r="C22" i="1" s="1"/>
  <c r="D342" i="1"/>
  <c r="D22" i="1" s="1"/>
  <c r="F342" i="1"/>
  <c r="F22" i="1" s="1"/>
  <c r="G342" i="1"/>
  <c r="G22" i="1" s="1"/>
  <c r="B372" i="1"/>
  <c r="B18" i="1" s="1"/>
  <c r="C372" i="1"/>
  <c r="C18" i="1" s="1"/>
  <c r="D372" i="1"/>
  <c r="D18" i="1" s="1"/>
  <c r="F372" i="1"/>
  <c r="F18" i="1" s="1"/>
  <c r="G372" i="1"/>
  <c r="G18" i="1" s="1"/>
  <c r="AG312" i="1" l="1"/>
  <c r="BZ271" i="1"/>
  <c r="AQ312" i="1"/>
  <c r="CY304" i="1"/>
  <c r="X304" i="1" s="1"/>
  <c r="CZ304" i="1"/>
  <c r="Y304" i="1" s="1"/>
  <c r="CD271" i="1"/>
  <c r="AU312" i="1"/>
  <c r="CY307" i="1"/>
  <c r="X307" i="1" s="1"/>
  <c r="CZ307" i="1"/>
  <c r="Y307" i="1" s="1"/>
  <c r="CY305" i="1"/>
  <c r="X305" i="1" s="1"/>
  <c r="CZ305" i="1"/>
  <c r="Y305" i="1" s="1"/>
  <c r="CY303" i="1"/>
  <c r="X303" i="1" s="1"/>
  <c r="CS300" i="1"/>
  <c r="R300" i="1" s="1"/>
  <c r="CZ300" i="1" s="1"/>
  <c r="Y300" i="1" s="1"/>
  <c r="AD300" i="1"/>
  <c r="CR300" i="1" s="1"/>
  <c r="Q300" i="1" s="1"/>
  <c r="CP300" i="1" s="1"/>
  <c r="O300" i="1" s="1"/>
  <c r="GM300" i="1" s="1"/>
  <c r="GN300" i="1" s="1"/>
  <c r="CZ286" i="1"/>
  <c r="Y286" i="1" s="1"/>
  <c r="CY286" i="1"/>
  <c r="X286" i="1" s="1"/>
  <c r="CY281" i="1"/>
  <c r="X281" i="1" s="1"/>
  <c r="CZ281" i="1"/>
  <c r="Y281" i="1" s="1"/>
  <c r="BZ142" i="1"/>
  <c r="AQ166" i="1"/>
  <c r="CR310" i="1"/>
  <c r="Q310" i="1" s="1"/>
  <c r="AB310" i="1"/>
  <c r="CY302" i="1"/>
  <c r="X302" i="1" s="1"/>
  <c r="CZ302" i="1"/>
  <c r="Y302" i="1" s="1"/>
  <c r="CY292" i="1"/>
  <c r="X292" i="1" s="1"/>
  <c r="CZ292" i="1"/>
  <c r="Y292" i="1" s="1"/>
  <c r="CY290" i="1"/>
  <c r="X290" i="1" s="1"/>
  <c r="CZ290" i="1"/>
  <c r="Y290" i="1" s="1"/>
  <c r="CZ287" i="1"/>
  <c r="Y287" i="1" s="1"/>
  <c r="CY287" i="1"/>
  <c r="X287" i="1" s="1"/>
  <c r="CY283" i="1"/>
  <c r="X283" i="1" s="1"/>
  <c r="CZ283" i="1"/>
  <c r="Y283" i="1" s="1"/>
  <c r="CP282" i="1"/>
  <c r="O282" i="1" s="1"/>
  <c r="GM282" i="1" s="1"/>
  <c r="FR282" i="1" s="1"/>
  <c r="BY312" i="1" s="1"/>
  <c r="CZ279" i="1"/>
  <c r="Y279" i="1" s="1"/>
  <c r="CY279" i="1"/>
  <c r="X279" i="1" s="1"/>
  <c r="CP276" i="1"/>
  <c r="O276" i="1" s="1"/>
  <c r="AJ312" i="1"/>
  <c r="AI312" i="1"/>
  <c r="CZ236" i="1"/>
  <c r="Y236" i="1" s="1"/>
  <c r="CY236" i="1"/>
  <c r="X236" i="1" s="1"/>
  <c r="GM221" i="1"/>
  <c r="GN221" i="1" s="1"/>
  <c r="CY308" i="1"/>
  <c r="X308" i="1" s="1"/>
  <c r="CZ308" i="1"/>
  <c r="Y308" i="1" s="1"/>
  <c r="CY300" i="1"/>
  <c r="X300" i="1" s="1"/>
  <c r="CZ296" i="1"/>
  <c r="Y296" i="1" s="1"/>
  <c r="CQ296" i="1"/>
  <c r="P296" i="1" s="1"/>
  <c r="CP296" i="1" s="1"/>
  <c r="O296" i="1" s="1"/>
  <c r="AB296" i="1"/>
  <c r="GM292" i="1"/>
  <c r="GN292" i="1" s="1"/>
  <c r="GM290" i="1"/>
  <c r="GN290" i="1" s="1"/>
  <c r="CZ278" i="1"/>
  <c r="Y278" i="1" s="1"/>
  <c r="CY278" i="1"/>
  <c r="X278" i="1" s="1"/>
  <c r="CP278" i="1"/>
  <c r="O278" i="1" s="1"/>
  <c r="CZ275" i="1"/>
  <c r="Y275" i="1" s="1"/>
  <c r="CY275" i="1"/>
  <c r="X275" i="1" s="1"/>
  <c r="AB236" i="1"/>
  <c r="CY235" i="1"/>
  <c r="X235" i="1" s="1"/>
  <c r="CZ235" i="1"/>
  <c r="Y235" i="1" s="1"/>
  <c r="AI239" i="1"/>
  <c r="CY160" i="1"/>
  <c r="X160" i="1" s="1"/>
  <c r="CZ160" i="1"/>
  <c r="Y160" i="1" s="1"/>
  <c r="CP310" i="1"/>
  <c r="O310" i="1" s="1"/>
  <c r="CP309" i="1"/>
  <c r="O309" i="1" s="1"/>
  <c r="GM309" i="1" s="1"/>
  <c r="GN309" i="1" s="1"/>
  <c r="CQ307" i="1"/>
  <c r="P307" i="1" s="1"/>
  <c r="CP307" i="1" s="1"/>
  <c r="O307" i="1" s="1"/>
  <c r="GM307" i="1" s="1"/>
  <c r="GN307" i="1" s="1"/>
  <c r="AB307" i="1"/>
  <c r="CQ304" i="1"/>
  <c r="P304" i="1" s="1"/>
  <c r="CP304" i="1" s="1"/>
  <c r="O304" i="1" s="1"/>
  <c r="GM304" i="1" s="1"/>
  <c r="GN304" i="1" s="1"/>
  <c r="AB304" i="1"/>
  <c r="CP303" i="1"/>
  <c r="O303" i="1" s="1"/>
  <c r="GM303" i="1" s="1"/>
  <c r="GN303" i="1" s="1"/>
  <c r="CY299" i="1"/>
  <c r="X299" i="1" s="1"/>
  <c r="GM299" i="1" s="1"/>
  <c r="GN299" i="1" s="1"/>
  <c r="CZ299" i="1"/>
  <c r="Y299" i="1" s="1"/>
  <c r="F328" i="1"/>
  <c r="BD271" i="1"/>
  <c r="F337" i="1"/>
  <c r="AB303" i="1"/>
  <c r="CR298" i="1"/>
  <c r="Q298" i="1" s="1"/>
  <c r="CP298" i="1" s="1"/>
  <c r="O298" i="1" s="1"/>
  <c r="GM298" i="1" s="1"/>
  <c r="GN298" i="1" s="1"/>
  <c r="AB298" i="1"/>
  <c r="CS297" i="1"/>
  <c r="R297" i="1" s="1"/>
  <c r="CZ297" i="1" s="1"/>
  <c r="Y297" i="1" s="1"/>
  <c r="AD297" i="1"/>
  <c r="CR297" i="1" s="1"/>
  <c r="Q297" i="1" s="1"/>
  <c r="CP295" i="1"/>
  <c r="O295" i="1" s="1"/>
  <c r="CP294" i="1"/>
  <c r="O294" i="1" s="1"/>
  <c r="CP288" i="1"/>
  <c r="O288" i="1" s="1"/>
  <c r="CY285" i="1"/>
  <c r="X285" i="1" s="1"/>
  <c r="CZ285" i="1"/>
  <c r="Y285" i="1" s="1"/>
  <c r="CP284" i="1"/>
  <c r="O284" i="1" s="1"/>
  <c r="GM284" i="1" s="1"/>
  <c r="FR284" i="1" s="1"/>
  <c r="CP280" i="1"/>
  <c r="O280" i="1" s="1"/>
  <c r="AB277" i="1"/>
  <c r="CZ276" i="1"/>
  <c r="Y276" i="1" s="1"/>
  <c r="CY276" i="1"/>
  <c r="X276" i="1" s="1"/>
  <c r="AH312" i="1"/>
  <c r="AB273" i="1"/>
  <c r="CP237" i="1"/>
  <c r="O237" i="1" s="1"/>
  <c r="CP228" i="1"/>
  <c r="O228" i="1" s="1"/>
  <c r="GM222" i="1"/>
  <c r="GN222" i="1" s="1"/>
  <c r="CZ310" i="1"/>
  <c r="Y310" i="1" s="1"/>
  <c r="CY309" i="1"/>
  <c r="X309" i="1" s="1"/>
  <c r="CS309" i="1"/>
  <c r="R309" i="1" s="1"/>
  <c r="CZ309" i="1" s="1"/>
  <c r="Y309" i="1" s="1"/>
  <c r="AD309" i="1"/>
  <c r="CR309" i="1" s="1"/>
  <c r="Q309" i="1" s="1"/>
  <c r="P308" i="1"/>
  <c r="CP308" i="1" s="1"/>
  <c r="O308" i="1" s="1"/>
  <c r="GM308" i="1" s="1"/>
  <c r="GN308" i="1" s="1"/>
  <c r="AB308" i="1"/>
  <c r="CS306" i="1"/>
  <c r="R306" i="1" s="1"/>
  <c r="CZ306" i="1" s="1"/>
  <c r="Y306" i="1" s="1"/>
  <c r="AD306" i="1"/>
  <c r="CR306" i="1" s="1"/>
  <c r="Q306" i="1" s="1"/>
  <c r="CP306" i="1" s="1"/>
  <c r="O306" i="1" s="1"/>
  <c r="P305" i="1"/>
  <c r="CP305" i="1" s="1"/>
  <c r="O305" i="1" s="1"/>
  <c r="AB305" i="1"/>
  <c r="CQ302" i="1"/>
  <c r="P302" i="1" s="1"/>
  <c r="CP302" i="1" s="1"/>
  <c r="O302" i="1" s="1"/>
  <c r="GM302" i="1" s="1"/>
  <c r="GN302" i="1" s="1"/>
  <c r="AB302" i="1"/>
  <c r="CY298" i="1"/>
  <c r="X298" i="1" s="1"/>
  <c r="CZ295" i="1"/>
  <c r="Y295" i="1" s="1"/>
  <c r="CY295" i="1"/>
  <c r="X295" i="1" s="1"/>
  <c r="CY294" i="1"/>
  <c r="X294" i="1" s="1"/>
  <c r="CZ294" i="1"/>
  <c r="Y294" i="1" s="1"/>
  <c r="CZ288" i="1"/>
  <c r="Y288" i="1" s="1"/>
  <c r="CY288" i="1"/>
  <c r="X288" i="1" s="1"/>
  <c r="CP286" i="1"/>
  <c r="O286" i="1" s="1"/>
  <c r="GM286" i="1" s="1"/>
  <c r="GN286" i="1" s="1"/>
  <c r="CZ280" i="1"/>
  <c r="Y280" i="1" s="1"/>
  <c r="CY280" i="1"/>
  <c r="X280" i="1" s="1"/>
  <c r="CZ277" i="1"/>
  <c r="Y277" i="1" s="1"/>
  <c r="CY277" i="1"/>
  <c r="X277" i="1" s="1"/>
  <c r="AB275" i="1"/>
  <c r="CJ312" i="1"/>
  <c r="CZ273" i="1"/>
  <c r="Y273" i="1" s="1"/>
  <c r="CY273" i="1"/>
  <c r="X273" i="1" s="1"/>
  <c r="AF312" i="1"/>
  <c r="CZ237" i="1"/>
  <c r="Y237" i="1" s="1"/>
  <c r="CY237" i="1"/>
  <c r="X237" i="1" s="1"/>
  <c r="CP235" i="1"/>
  <c r="O235" i="1" s="1"/>
  <c r="GM235" i="1" s="1"/>
  <c r="GN235" i="1" s="1"/>
  <c r="CP234" i="1"/>
  <c r="O234" i="1" s="1"/>
  <c r="CZ233" i="1"/>
  <c r="Y233" i="1" s="1"/>
  <c r="CZ220" i="1"/>
  <c r="Y220" i="1" s="1"/>
  <c r="CD142" i="1"/>
  <c r="AU166" i="1"/>
  <c r="AB292" i="1"/>
  <c r="CY219" i="1"/>
  <c r="X219" i="1" s="1"/>
  <c r="CZ219" i="1"/>
  <c r="Y219" i="1" s="1"/>
  <c r="AB219" i="1"/>
  <c r="CY216" i="1"/>
  <c r="X216" i="1" s="1"/>
  <c r="CR215" i="1"/>
  <c r="Q215" i="1" s="1"/>
  <c r="AB215" i="1"/>
  <c r="CS214" i="1"/>
  <c r="R214" i="1" s="1"/>
  <c r="CZ214" i="1" s="1"/>
  <c r="Y214" i="1" s="1"/>
  <c r="AD214" i="1"/>
  <c r="CR214" i="1" s="1"/>
  <c r="Q214" i="1" s="1"/>
  <c r="CS212" i="1"/>
  <c r="R212" i="1" s="1"/>
  <c r="CZ212" i="1" s="1"/>
  <c r="Y212" i="1" s="1"/>
  <c r="AD212" i="1"/>
  <c r="CR212" i="1" s="1"/>
  <c r="Q212" i="1" s="1"/>
  <c r="CS210" i="1"/>
  <c r="R210" i="1" s="1"/>
  <c r="CZ210" i="1" s="1"/>
  <c r="Y210" i="1" s="1"/>
  <c r="AD210" i="1"/>
  <c r="CR210" i="1" s="1"/>
  <c r="Q210" i="1" s="1"/>
  <c r="CR205" i="1"/>
  <c r="Q205" i="1" s="1"/>
  <c r="CP205" i="1" s="1"/>
  <c r="O205" i="1" s="1"/>
  <c r="GM205" i="1" s="1"/>
  <c r="GN205" i="1" s="1"/>
  <c r="AB205" i="1"/>
  <c r="CR203" i="1"/>
  <c r="Q203" i="1" s="1"/>
  <c r="AB203" i="1"/>
  <c r="CP164" i="1"/>
  <c r="O164" i="1" s="1"/>
  <c r="GM164" i="1" s="1"/>
  <c r="GN164" i="1" s="1"/>
  <c r="CS163" i="1"/>
  <c r="R163" i="1" s="1"/>
  <c r="CZ163" i="1" s="1"/>
  <c r="Y163" i="1" s="1"/>
  <c r="AD163" i="1"/>
  <c r="CR163" i="1" s="1"/>
  <c r="Q163" i="1" s="1"/>
  <c r="CY162" i="1"/>
  <c r="X162" i="1" s="1"/>
  <c r="CZ162" i="1"/>
  <c r="Y162" i="1" s="1"/>
  <c r="BC75" i="1"/>
  <c r="F126" i="1"/>
  <c r="CZ99" i="1"/>
  <c r="Y99" i="1" s="1"/>
  <c r="CY99" i="1"/>
  <c r="X99" i="1" s="1"/>
  <c r="CG312" i="1"/>
  <c r="BB312" i="1"/>
  <c r="CQ297" i="1"/>
  <c r="P297" i="1" s="1"/>
  <c r="CS296" i="1"/>
  <c r="R296" i="1" s="1"/>
  <c r="CY296" i="1" s="1"/>
  <c r="X296" i="1" s="1"/>
  <c r="CS293" i="1"/>
  <c r="R293" i="1" s="1"/>
  <c r="CY293" i="1" s="1"/>
  <c r="X293" i="1" s="1"/>
  <c r="AB293" i="1"/>
  <c r="CS291" i="1"/>
  <c r="R291" i="1" s="1"/>
  <c r="CZ291" i="1" s="1"/>
  <c r="Y291" i="1" s="1"/>
  <c r="AB291" i="1"/>
  <c r="CS289" i="1"/>
  <c r="R289" i="1" s="1"/>
  <c r="CZ289" i="1" s="1"/>
  <c r="Y289" i="1" s="1"/>
  <c r="AB289" i="1"/>
  <c r="CQ287" i="1"/>
  <c r="P287" i="1" s="1"/>
  <c r="AD287" i="1"/>
  <c r="CR287" i="1" s="1"/>
  <c r="Q287" i="1" s="1"/>
  <c r="CQ285" i="1"/>
  <c r="P285" i="1" s="1"/>
  <c r="CP285" i="1" s="1"/>
  <c r="O285" i="1" s="1"/>
  <c r="GM285" i="1" s="1"/>
  <c r="GN285" i="1" s="1"/>
  <c r="AD285" i="1"/>
  <c r="CR285" i="1" s="1"/>
  <c r="Q285" i="1" s="1"/>
  <c r="CQ283" i="1"/>
  <c r="P283" i="1" s="1"/>
  <c r="AD283" i="1"/>
  <c r="CR283" i="1" s="1"/>
  <c r="Q283" i="1" s="1"/>
  <c r="CQ281" i="1"/>
  <c r="P281" i="1" s="1"/>
  <c r="CP281" i="1" s="1"/>
  <c r="O281" i="1" s="1"/>
  <c r="GM281" i="1" s="1"/>
  <c r="GO281" i="1" s="1"/>
  <c r="AD281" i="1"/>
  <c r="CR281" i="1" s="1"/>
  <c r="Q281" i="1" s="1"/>
  <c r="CQ279" i="1"/>
  <c r="P279" i="1" s="1"/>
  <c r="AD279" i="1"/>
  <c r="CR279" i="1" s="1"/>
  <c r="Q279" i="1" s="1"/>
  <c r="CQ277" i="1"/>
  <c r="P277" i="1" s="1"/>
  <c r="CP277" i="1" s="1"/>
  <c r="O277" i="1" s="1"/>
  <c r="GM277" i="1" s="1"/>
  <c r="GN277" i="1" s="1"/>
  <c r="AD277" i="1"/>
  <c r="CR277" i="1" s="1"/>
  <c r="Q277" i="1" s="1"/>
  <c r="CQ275" i="1"/>
  <c r="P275" i="1" s="1"/>
  <c r="AD275" i="1"/>
  <c r="CR275" i="1" s="1"/>
  <c r="Q275" i="1" s="1"/>
  <c r="CQ273" i="1"/>
  <c r="P273" i="1" s="1"/>
  <c r="AD273" i="1"/>
  <c r="CR273" i="1" s="1"/>
  <c r="Q273" i="1" s="1"/>
  <c r="CG239" i="1"/>
  <c r="BB239" i="1"/>
  <c r="AF239" i="1"/>
  <c r="CQ236" i="1"/>
  <c r="P236" i="1" s="1"/>
  <c r="CP236" i="1" s="1"/>
  <c r="O236" i="1" s="1"/>
  <c r="GM236" i="1" s="1"/>
  <c r="GN236" i="1" s="1"/>
  <c r="AD236" i="1"/>
  <c r="CR236" i="1" s="1"/>
  <c r="Q236" i="1" s="1"/>
  <c r="CS234" i="1"/>
  <c r="R234" i="1" s="1"/>
  <c r="CY234" i="1" s="1"/>
  <c r="X234" i="1" s="1"/>
  <c r="AB234" i="1"/>
  <c r="CY233" i="1"/>
  <c r="X233" i="1" s="1"/>
  <c r="CQ233" i="1"/>
  <c r="P233" i="1" s="1"/>
  <c r="AD233" i="1"/>
  <c r="CR233" i="1" s="1"/>
  <c r="Q233" i="1" s="1"/>
  <c r="CQ231" i="1"/>
  <c r="P231" i="1" s="1"/>
  <c r="CP231" i="1" s="1"/>
  <c r="O231" i="1" s="1"/>
  <c r="CZ230" i="1"/>
  <c r="Y230" i="1" s="1"/>
  <c r="GM230" i="1" s="1"/>
  <c r="GN230" i="1" s="1"/>
  <c r="AB230" i="1"/>
  <c r="CQ229" i="1"/>
  <c r="P229" i="1" s="1"/>
  <c r="CP229" i="1" s="1"/>
  <c r="O229" i="1" s="1"/>
  <c r="W228" i="1"/>
  <c r="S228" i="1"/>
  <c r="AB228" i="1"/>
  <c r="CQ220" i="1"/>
  <c r="P220" i="1" s="1"/>
  <c r="T219" i="1"/>
  <c r="AG239" i="1" s="1"/>
  <c r="GX217" i="1"/>
  <c r="CJ239" i="1" s="1"/>
  <c r="U217" i="1"/>
  <c r="AH239" i="1" s="1"/>
  <c r="Q217" i="1"/>
  <c r="AB214" i="1"/>
  <c r="CY212" i="1"/>
  <c r="X212" i="1" s="1"/>
  <c r="CR211" i="1"/>
  <c r="Q211" i="1" s="1"/>
  <c r="CP211" i="1" s="1"/>
  <c r="O211" i="1" s="1"/>
  <c r="GM211" i="1" s="1"/>
  <c r="FR211" i="1" s="1"/>
  <c r="AB211" i="1"/>
  <c r="CY210" i="1"/>
  <c r="X210" i="1" s="1"/>
  <c r="AB210" i="1"/>
  <c r="CR209" i="1"/>
  <c r="Q209" i="1" s="1"/>
  <c r="CP209" i="1" s="1"/>
  <c r="O209" i="1" s="1"/>
  <c r="GM209" i="1" s="1"/>
  <c r="FR209" i="1" s="1"/>
  <c r="AB209" i="1"/>
  <c r="AB206" i="1"/>
  <c r="CR201" i="1"/>
  <c r="Q201" i="1" s="1"/>
  <c r="CP201" i="1" s="1"/>
  <c r="O201" i="1" s="1"/>
  <c r="GM201" i="1" s="1"/>
  <c r="FR201" i="1" s="1"/>
  <c r="AB201" i="1"/>
  <c r="CS200" i="1"/>
  <c r="R200" i="1" s="1"/>
  <c r="AD200" i="1"/>
  <c r="CR200" i="1" s="1"/>
  <c r="Q200" i="1" s="1"/>
  <c r="F182" i="1"/>
  <c r="CY163" i="1"/>
  <c r="X163" i="1" s="1"/>
  <c r="AB163" i="1"/>
  <c r="T162" i="1"/>
  <c r="CZ154" i="1"/>
  <c r="Y154" i="1" s="1"/>
  <c r="AH166" i="1"/>
  <c r="AJ166" i="1"/>
  <c r="AF166" i="1"/>
  <c r="AI166" i="1"/>
  <c r="CR144" i="1"/>
  <c r="Q144" i="1" s="1"/>
  <c r="CP144" i="1" s="1"/>
  <c r="O144" i="1" s="1"/>
  <c r="AB144" i="1"/>
  <c r="AB295" i="1"/>
  <c r="AB288" i="1"/>
  <c r="AB286" i="1"/>
  <c r="AB284" i="1"/>
  <c r="AB282" i="1"/>
  <c r="AB280" i="1"/>
  <c r="AB278" i="1"/>
  <c r="AB276" i="1"/>
  <c r="AB274" i="1"/>
  <c r="AO239" i="1"/>
  <c r="AB237" i="1"/>
  <c r="CS224" i="1"/>
  <c r="R224" i="1" s="1"/>
  <c r="CY224" i="1" s="1"/>
  <c r="X224" i="1" s="1"/>
  <c r="AD224" i="1"/>
  <c r="CR224" i="1" s="1"/>
  <c r="Q224" i="1" s="1"/>
  <c r="AD223" i="1"/>
  <c r="CR223" i="1" s="1"/>
  <c r="Q223" i="1" s="1"/>
  <c r="CS223" i="1"/>
  <c r="R223" i="1" s="1"/>
  <c r="CZ223" i="1" s="1"/>
  <c r="Y223" i="1" s="1"/>
  <c r="CQ216" i="1"/>
  <c r="P216" i="1" s="1"/>
  <c r="CP216" i="1" s="1"/>
  <c r="O216" i="1" s="1"/>
  <c r="AB216" i="1"/>
  <c r="CZ215" i="1"/>
  <c r="Y215" i="1" s="1"/>
  <c r="CZ213" i="1"/>
  <c r="Y213" i="1" s="1"/>
  <c r="CZ207" i="1"/>
  <c r="Y207" i="1" s="1"/>
  <c r="CZ205" i="1"/>
  <c r="Y205" i="1" s="1"/>
  <c r="CZ203" i="1"/>
  <c r="Y203" i="1" s="1"/>
  <c r="CY200" i="1"/>
  <c r="X200" i="1" s="1"/>
  <c r="CZ164" i="1"/>
  <c r="Y164" i="1" s="1"/>
  <c r="CS158" i="1"/>
  <c r="R158" i="1" s="1"/>
  <c r="CY158" i="1" s="1"/>
  <c r="X158" i="1" s="1"/>
  <c r="AD158" i="1"/>
  <c r="CR158" i="1" s="1"/>
  <c r="Q158" i="1" s="1"/>
  <c r="CY153" i="1"/>
  <c r="X153" i="1" s="1"/>
  <c r="CZ153" i="1"/>
  <c r="Y153" i="1" s="1"/>
  <c r="CP153" i="1"/>
  <c r="O153" i="1" s="1"/>
  <c r="AB294" i="1"/>
  <c r="AB290" i="1"/>
  <c r="BC239" i="1"/>
  <c r="BC342" i="1" s="1"/>
  <c r="AU239" i="1"/>
  <c r="AQ239" i="1"/>
  <c r="AB235" i="1"/>
  <c r="CP232" i="1"/>
  <c r="O232" i="1" s="1"/>
  <c r="GM232" i="1" s="1"/>
  <c r="GN232" i="1" s="1"/>
  <c r="AD231" i="1"/>
  <c r="CR231" i="1" s="1"/>
  <c r="Q231" i="1" s="1"/>
  <c r="CS231" i="1"/>
  <c r="R231" i="1" s="1"/>
  <c r="CY231" i="1" s="1"/>
  <c r="X231" i="1" s="1"/>
  <c r="AD229" i="1"/>
  <c r="CR229" i="1" s="1"/>
  <c r="Q229" i="1" s="1"/>
  <c r="CS229" i="1"/>
  <c r="R229" i="1" s="1"/>
  <c r="CY229" i="1" s="1"/>
  <c r="X229" i="1" s="1"/>
  <c r="CQ227" i="1"/>
  <c r="P227" i="1" s="1"/>
  <c r="AB226" i="1"/>
  <c r="AB225" i="1"/>
  <c r="AD220" i="1"/>
  <c r="CR220" i="1" s="1"/>
  <c r="Q220" i="1" s="1"/>
  <c r="CS220" i="1"/>
  <c r="R220" i="1" s="1"/>
  <c r="CY220" i="1" s="1"/>
  <c r="X220" i="1" s="1"/>
  <c r="CP215" i="1"/>
  <c r="O215" i="1" s="1"/>
  <c r="CR213" i="1"/>
  <c r="Q213" i="1" s="1"/>
  <c r="CP213" i="1" s="1"/>
  <c r="O213" i="1" s="1"/>
  <c r="GM213" i="1" s="1"/>
  <c r="GN213" i="1" s="1"/>
  <c r="AB213" i="1"/>
  <c r="CS208" i="1"/>
  <c r="R208" i="1" s="1"/>
  <c r="CZ208" i="1" s="1"/>
  <c r="Y208" i="1" s="1"/>
  <c r="AD208" i="1"/>
  <c r="CR208" i="1" s="1"/>
  <c r="Q208" i="1" s="1"/>
  <c r="CR207" i="1"/>
  <c r="Q207" i="1" s="1"/>
  <c r="CP207" i="1" s="1"/>
  <c r="O207" i="1" s="1"/>
  <c r="GM207" i="1" s="1"/>
  <c r="GN207" i="1" s="1"/>
  <c r="AB207" i="1"/>
  <c r="CS206" i="1"/>
  <c r="R206" i="1" s="1"/>
  <c r="CZ206" i="1" s="1"/>
  <c r="Y206" i="1" s="1"/>
  <c r="AD206" i="1"/>
  <c r="CR206" i="1" s="1"/>
  <c r="Q206" i="1" s="1"/>
  <c r="CS204" i="1"/>
  <c r="R204" i="1" s="1"/>
  <c r="CZ204" i="1" s="1"/>
  <c r="Y204" i="1" s="1"/>
  <c r="AD204" i="1"/>
  <c r="CR204" i="1" s="1"/>
  <c r="Q204" i="1" s="1"/>
  <c r="CP203" i="1"/>
  <c r="O203" i="1" s="1"/>
  <c r="CS202" i="1"/>
  <c r="R202" i="1" s="1"/>
  <c r="CZ202" i="1" s="1"/>
  <c r="Y202" i="1" s="1"/>
  <c r="AD202" i="1"/>
  <c r="CR202" i="1" s="1"/>
  <c r="Q202" i="1" s="1"/>
  <c r="CR164" i="1"/>
  <c r="Q164" i="1" s="1"/>
  <c r="AB164" i="1"/>
  <c r="AB162" i="1"/>
  <c r="CY148" i="1"/>
  <c r="X148" i="1" s="1"/>
  <c r="CZ148" i="1"/>
  <c r="Y148" i="1" s="1"/>
  <c r="CP148" i="1"/>
  <c r="O148" i="1" s="1"/>
  <c r="CY146" i="1"/>
  <c r="X146" i="1" s="1"/>
  <c r="CZ146" i="1"/>
  <c r="Y146" i="1" s="1"/>
  <c r="CY85" i="1"/>
  <c r="X85" i="1" s="1"/>
  <c r="CZ85" i="1"/>
  <c r="Y85" i="1" s="1"/>
  <c r="CP85" i="1"/>
  <c r="O85" i="1" s="1"/>
  <c r="CP78" i="1"/>
  <c r="O78" i="1" s="1"/>
  <c r="GM78" i="1" s="1"/>
  <c r="FR78" i="1" s="1"/>
  <c r="AF110" i="1"/>
  <c r="CZ40" i="1"/>
  <c r="Y40" i="1" s="1"/>
  <c r="CY40" i="1"/>
  <c r="X40" i="1" s="1"/>
  <c r="CY31" i="1"/>
  <c r="X31" i="1" s="1"/>
  <c r="CZ31" i="1"/>
  <c r="Y31" i="1" s="1"/>
  <c r="AO312" i="1"/>
  <c r="BD239" i="1"/>
  <c r="CS227" i="1"/>
  <c r="R227" i="1" s="1"/>
  <c r="CZ227" i="1" s="1"/>
  <c r="Y227" i="1" s="1"/>
  <c r="AD227" i="1"/>
  <c r="CR227" i="1" s="1"/>
  <c r="Q227" i="1" s="1"/>
  <c r="CY226" i="1"/>
  <c r="X226" i="1" s="1"/>
  <c r="GM226" i="1" s="1"/>
  <c r="GN226" i="1" s="1"/>
  <c r="CY225" i="1"/>
  <c r="X225" i="1" s="1"/>
  <c r="GM225" i="1" s="1"/>
  <c r="GN225" i="1" s="1"/>
  <c r="AB224" i="1"/>
  <c r="CQ224" i="1"/>
  <c r="P224" i="1" s="1"/>
  <c r="CP224" i="1" s="1"/>
  <c r="O224" i="1" s="1"/>
  <c r="CQ223" i="1"/>
  <c r="P223" i="1" s="1"/>
  <c r="CP223" i="1" s="1"/>
  <c r="O223" i="1" s="1"/>
  <c r="AB223" i="1"/>
  <c r="AB222" i="1"/>
  <c r="AB221" i="1"/>
  <c r="CP219" i="1"/>
  <c r="O219" i="1" s="1"/>
  <c r="GM219" i="1" s="1"/>
  <c r="GN219" i="1" s="1"/>
  <c r="CQ218" i="1"/>
  <c r="P218" i="1" s="1"/>
  <c r="CP218" i="1" s="1"/>
  <c r="O218" i="1" s="1"/>
  <c r="AB218" i="1"/>
  <c r="W217" i="1"/>
  <c r="AJ239" i="1" s="1"/>
  <c r="S217" i="1"/>
  <c r="AB217" i="1"/>
  <c r="CZ200" i="1"/>
  <c r="Y200" i="1" s="1"/>
  <c r="CP162" i="1"/>
  <c r="O162" i="1" s="1"/>
  <c r="GM162" i="1" s="1"/>
  <c r="GN162" i="1" s="1"/>
  <c r="CY161" i="1"/>
  <c r="X161" i="1" s="1"/>
  <c r="AB161" i="1"/>
  <c r="CQ161" i="1"/>
  <c r="P161" i="1" s="1"/>
  <c r="CP161" i="1" s="1"/>
  <c r="O161" i="1" s="1"/>
  <c r="CY159" i="1"/>
  <c r="X159" i="1" s="1"/>
  <c r="GM159" i="1" s="1"/>
  <c r="GN159" i="1" s="1"/>
  <c r="CP158" i="1"/>
  <c r="O158" i="1" s="1"/>
  <c r="CS156" i="1"/>
  <c r="R156" i="1" s="1"/>
  <c r="CZ156" i="1" s="1"/>
  <c r="Y156" i="1" s="1"/>
  <c r="AD156" i="1"/>
  <c r="CR156" i="1" s="1"/>
  <c r="Q156" i="1" s="1"/>
  <c r="CP156" i="1" s="1"/>
  <c r="O156" i="1" s="1"/>
  <c r="GM156" i="1" s="1"/>
  <c r="GN156" i="1" s="1"/>
  <c r="CY156" i="1"/>
  <c r="X156" i="1" s="1"/>
  <c r="CZ149" i="1"/>
  <c r="Y149" i="1" s="1"/>
  <c r="CY147" i="1"/>
  <c r="X147" i="1" s="1"/>
  <c r="CP147" i="1"/>
  <c r="O147" i="1" s="1"/>
  <c r="CC166" i="1"/>
  <c r="CS218" i="1"/>
  <c r="R218" i="1" s="1"/>
  <c r="CY218" i="1" s="1"/>
  <c r="X218" i="1" s="1"/>
  <c r="CS216" i="1"/>
  <c r="R216" i="1" s="1"/>
  <c r="CZ216" i="1" s="1"/>
  <c r="Y216" i="1" s="1"/>
  <c r="CQ214" i="1"/>
  <c r="P214" i="1" s="1"/>
  <c r="CP214" i="1" s="1"/>
  <c r="O214" i="1" s="1"/>
  <c r="CQ212" i="1"/>
  <c r="P212" i="1" s="1"/>
  <c r="CP212" i="1" s="1"/>
  <c r="O212" i="1" s="1"/>
  <c r="GM212" i="1" s="1"/>
  <c r="GN212" i="1" s="1"/>
  <c r="CQ210" i="1"/>
  <c r="P210" i="1" s="1"/>
  <c r="CP210" i="1" s="1"/>
  <c r="O210" i="1" s="1"/>
  <c r="GM210" i="1" s="1"/>
  <c r="GO210" i="1" s="1"/>
  <c r="CQ208" i="1"/>
  <c r="P208" i="1" s="1"/>
  <c r="CP208" i="1" s="1"/>
  <c r="O208" i="1" s="1"/>
  <c r="CQ206" i="1"/>
  <c r="P206" i="1" s="1"/>
  <c r="CP206" i="1" s="1"/>
  <c r="O206" i="1" s="1"/>
  <c r="CQ204" i="1"/>
  <c r="P204" i="1" s="1"/>
  <c r="CP204" i="1" s="1"/>
  <c r="O204" i="1" s="1"/>
  <c r="CQ202" i="1"/>
  <c r="P202" i="1" s="1"/>
  <c r="CQ200" i="1"/>
  <c r="P200" i="1" s="1"/>
  <c r="CG166" i="1"/>
  <c r="BB166" i="1"/>
  <c r="CQ163" i="1"/>
  <c r="P163" i="1" s="1"/>
  <c r="CP163" i="1" s="1"/>
  <c r="O163" i="1" s="1"/>
  <c r="GM163" i="1" s="1"/>
  <c r="GN163" i="1" s="1"/>
  <c r="CS161" i="1"/>
  <c r="R161" i="1" s="1"/>
  <c r="CZ161" i="1" s="1"/>
  <c r="Y161" i="1" s="1"/>
  <c r="HG156" i="1"/>
  <c r="CR154" i="1"/>
  <c r="Q154" i="1" s="1"/>
  <c r="CP154" i="1" s="1"/>
  <c r="O154" i="1" s="1"/>
  <c r="GM154" i="1" s="1"/>
  <c r="GN154" i="1" s="1"/>
  <c r="T154" i="1"/>
  <c r="CR149" i="1"/>
  <c r="Q149" i="1" s="1"/>
  <c r="CP149" i="1" s="1"/>
  <c r="O149" i="1" s="1"/>
  <c r="GM149" i="1" s="1"/>
  <c r="GN149" i="1" s="1"/>
  <c r="T149" i="1"/>
  <c r="AB147" i="1"/>
  <c r="T146" i="1"/>
  <c r="P146" i="1"/>
  <c r="CP145" i="1"/>
  <c r="O145" i="1" s="1"/>
  <c r="GM145" i="1" s="1"/>
  <c r="FR145" i="1" s="1"/>
  <c r="BY166" i="1" s="1"/>
  <c r="BX142" i="1"/>
  <c r="CR108" i="1"/>
  <c r="Q108" i="1" s="1"/>
  <c r="AB108" i="1"/>
  <c r="CZ107" i="1"/>
  <c r="Y107" i="1" s="1"/>
  <c r="CY107" i="1"/>
  <c r="X107" i="1" s="1"/>
  <c r="AQ110" i="1"/>
  <c r="BZ75" i="1"/>
  <c r="CY106" i="1"/>
  <c r="X106" i="1" s="1"/>
  <c r="CZ106" i="1"/>
  <c r="Y106" i="1" s="1"/>
  <c r="CY100" i="1"/>
  <c r="X100" i="1" s="1"/>
  <c r="CZ100" i="1"/>
  <c r="Y100" i="1" s="1"/>
  <c r="CY98" i="1"/>
  <c r="X98" i="1" s="1"/>
  <c r="CZ98" i="1"/>
  <c r="Y98" i="1" s="1"/>
  <c r="CR97" i="1"/>
  <c r="Q97" i="1" s="1"/>
  <c r="AB97" i="1"/>
  <c r="CY89" i="1"/>
  <c r="X89" i="1" s="1"/>
  <c r="CZ89" i="1"/>
  <c r="Y89" i="1" s="1"/>
  <c r="CY41" i="1"/>
  <c r="X41" i="1" s="1"/>
  <c r="CZ41" i="1"/>
  <c r="Y41" i="1" s="1"/>
  <c r="P160" i="1"/>
  <c r="CP160" i="1" s="1"/>
  <c r="O160" i="1" s="1"/>
  <c r="GM160" i="1" s="1"/>
  <c r="GN160" i="1" s="1"/>
  <c r="AB158" i="1"/>
  <c r="CP157" i="1"/>
  <c r="O157" i="1" s="1"/>
  <c r="GM157" i="1" s="1"/>
  <c r="GN157" i="1" s="1"/>
  <c r="CY154" i="1"/>
  <c r="X154" i="1" s="1"/>
  <c r="CY149" i="1"/>
  <c r="X149" i="1" s="1"/>
  <c r="AB146" i="1"/>
  <c r="CR107" i="1"/>
  <c r="Q107" i="1" s="1"/>
  <c r="AB107" i="1"/>
  <c r="CZ101" i="1"/>
  <c r="Y101" i="1" s="1"/>
  <c r="CY101" i="1"/>
  <c r="X101" i="1" s="1"/>
  <c r="CY97" i="1"/>
  <c r="X97" i="1" s="1"/>
  <c r="CZ97" i="1"/>
  <c r="Y97" i="1" s="1"/>
  <c r="CZ96" i="1"/>
  <c r="Y96" i="1" s="1"/>
  <c r="CY96" i="1"/>
  <c r="X96" i="1" s="1"/>
  <c r="CP95" i="1"/>
  <c r="O95" i="1" s="1"/>
  <c r="CZ91" i="1"/>
  <c r="Y91" i="1" s="1"/>
  <c r="CY91" i="1"/>
  <c r="X91" i="1" s="1"/>
  <c r="GM91" i="1" s="1"/>
  <c r="GN91" i="1" s="1"/>
  <c r="GM89" i="1"/>
  <c r="GN89" i="1" s="1"/>
  <c r="GM86" i="1"/>
  <c r="GN86" i="1" s="1"/>
  <c r="CC75" i="1"/>
  <c r="AT110" i="1"/>
  <c r="AI110" i="1"/>
  <c r="CP40" i="1"/>
  <c r="O40" i="1" s="1"/>
  <c r="GM40" i="1" s="1"/>
  <c r="GN40" i="1" s="1"/>
  <c r="BD166" i="1"/>
  <c r="T160" i="1"/>
  <c r="AB160" i="1"/>
  <c r="CP155" i="1"/>
  <c r="O155" i="1" s="1"/>
  <c r="GM155" i="1" s="1"/>
  <c r="GN155" i="1" s="1"/>
  <c r="AB153" i="1"/>
  <c r="AD152" i="1"/>
  <c r="CS151" i="1"/>
  <c r="R151" i="1" s="1"/>
  <c r="CZ151" i="1" s="1"/>
  <c r="Y151" i="1" s="1"/>
  <c r="CP151" i="1"/>
  <c r="O151" i="1" s="1"/>
  <c r="CP150" i="1"/>
  <c r="O150" i="1" s="1"/>
  <c r="GM150" i="1" s="1"/>
  <c r="GN150" i="1" s="1"/>
  <c r="AB148" i="1"/>
  <c r="GX146" i="1"/>
  <c r="CJ166" i="1" s="1"/>
  <c r="CZ144" i="1"/>
  <c r="Y144" i="1" s="1"/>
  <c r="CY144" i="1"/>
  <c r="X144" i="1" s="1"/>
  <c r="CP108" i="1"/>
  <c r="O108" i="1" s="1"/>
  <c r="CP107" i="1"/>
  <c r="O107" i="1" s="1"/>
  <c r="GM107" i="1" s="1"/>
  <c r="GN107" i="1" s="1"/>
  <c r="AU110" i="1"/>
  <c r="CD75" i="1"/>
  <c r="CY105" i="1"/>
  <c r="X105" i="1" s="1"/>
  <c r="GM105" i="1" s="1"/>
  <c r="GN105" i="1" s="1"/>
  <c r="CZ105" i="1"/>
  <c r="Y105" i="1" s="1"/>
  <c r="CY104" i="1"/>
  <c r="X104" i="1" s="1"/>
  <c r="CZ104" i="1"/>
  <c r="Y104" i="1" s="1"/>
  <c r="CR103" i="1"/>
  <c r="Q103" i="1" s="1"/>
  <c r="CP103" i="1" s="1"/>
  <c r="O103" i="1" s="1"/>
  <c r="AB103" i="1"/>
  <c r="CY102" i="1"/>
  <c r="X102" i="1" s="1"/>
  <c r="CZ102" i="1"/>
  <c r="Y102" i="1" s="1"/>
  <c r="CY95" i="1"/>
  <c r="X95" i="1" s="1"/>
  <c r="CZ95" i="1"/>
  <c r="Y95" i="1" s="1"/>
  <c r="CY92" i="1"/>
  <c r="X92" i="1" s="1"/>
  <c r="CZ92" i="1"/>
  <c r="Y92" i="1" s="1"/>
  <c r="CJ110" i="1"/>
  <c r="AE110" i="1"/>
  <c r="CY38" i="1"/>
  <c r="X38" i="1" s="1"/>
  <c r="GM38" i="1" s="1"/>
  <c r="GN38" i="1" s="1"/>
  <c r="CZ38" i="1"/>
  <c r="Y38" i="1" s="1"/>
  <c r="AH43" i="1"/>
  <c r="CG110" i="1"/>
  <c r="BB110" i="1"/>
  <c r="AD104" i="1"/>
  <c r="CR104" i="1" s="1"/>
  <c r="Q104" i="1" s="1"/>
  <c r="CP104" i="1" s="1"/>
  <c r="O104" i="1" s="1"/>
  <c r="GM104" i="1" s="1"/>
  <c r="GN104" i="1" s="1"/>
  <c r="AD98" i="1"/>
  <c r="CR98" i="1" s="1"/>
  <c r="Q98" i="1" s="1"/>
  <c r="CP98" i="1" s="1"/>
  <c r="O98" i="1" s="1"/>
  <c r="GM98" i="1" s="1"/>
  <c r="GN98" i="1" s="1"/>
  <c r="AD95" i="1"/>
  <c r="CR95" i="1" s="1"/>
  <c r="Q95" i="1" s="1"/>
  <c r="CQ94" i="1"/>
  <c r="P94" i="1" s="1"/>
  <c r="CP94" i="1" s="1"/>
  <c r="O94" i="1" s="1"/>
  <c r="GM94" i="1" s="1"/>
  <c r="FR94" i="1" s="1"/>
  <c r="T92" i="1"/>
  <c r="AB92" i="1"/>
  <c r="AB91" i="1"/>
  <c r="T90" i="1"/>
  <c r="AG110" i="1" s="1"/>
  <c r="W90" i="1"/>
  <c r="S90" i="1"/>
  <c r="AD83" i="1"/>
  <c r="CR83" i="1" s="1"/>
  <c r="Q83" i="1" s="1"/>
  <c r="CP83" i="1" s="1"/>
  <c r="O83" i="1" s="1"/>
  <c r="GM83" i="1" s="1"/>
  <c r="GN83" i="1" s="1"/>
  <c r="CY82" i="1"/>
  <c r="X82" i="1" s="1"/>
  <c r="CR80" i="1"/>
  <c r="Q80" i="1" s="1"/>
  <c r="AD79" i="1"/>
  <c r="CR79" i="1" s="1"/>
  <c r="Q79" i="1" s="1"/>
  <c r="CG43" i="1"/>
  <c r="T41" i="1"/>
  <c r="AB41" i="1"/>
  <c r="AB40" i="1"/>
  <c r="T39" i="1"/>
  <c r="AG43" i="1" s="1"/>
  <c r="W39" i="1"/>
  <c r="S39" i="1"/>
  <c r="CZ36" i="1"/>
  <c r="Y36" i="1" s="1"/>
  <c r="GM36" i="1" s="1"/>
  <c r="GN36" i="1" s="1"/>
  <c r="CP35" i="1"/>
  <c r="O35" i="1" s="1"/>
  <c r="GX34" i="1"/>
  <c r="T34" i="1"/>
  <c r="Q34" i="1"/>
  <c r="AB33" i="1"/>
  <c r="CQ33" i="1"/>
  <c r="P33" i="1" s="1"/>
  <c r="CP33" i="1" s="1"/>
  <c r="O33" i="1" s="1"/>
  <c r="P32" i="1"/>
  <c r="AB32" i="1"/>
  <c r="GX30" i="1"/>
  <c r="CJ43" i="1" s="1"/>
  <c r="T30" i="1"/>
  <c r="AB30" i="1"/>
  <c r="AO110" i="1"/>
  <c r="CS108" i="1"/>
  <c r="R108" i="1" s="1"/>
  <c r="CY108" i="1" s="1"/>
  <c r="X108" i="1" s="1"/>
  <c r="CQ106" i="1"/>
  <c r="P106" i="1" s="1"/>
  <c r="CP106" i="1" s="1"/>
  <c r="O106" i="1" s="1"/>
  <c r="GM106" i="1" s="1"/>
  <c r="GN106" i="1" s="1"/>
  <c r="W103" i="1"/>
  <c r="AJ110" i="1" s="1"/>
  <c r="S103" i="1"/>
  <c r="P102" i="1"/>
  <c r="CP102" i="1" s="1"/>
  <c r="O102" i="1" s="1"/>
  <c r="CQ101" i="1"/>
  <c r="P101" i="1" s="1"/>
  <c r="CP101" i="1" s="1"/>
  <c r="O101" i="1" s="1"/>
  <c r="GM101" i="1" s="1"/>
  <c r="GN101" i="1" s="1"/>
  <c r="P100" i="1"/>
  <c r="CP100" i="1" s="1"/>
  <c r="O100" i="1" s="1"/>
  <c r="GM100" i="1" s="1"/>
  <c r="GN100" i="1" s="1"/>
  <c r="CQ99" i="1"/>
  <c r="P99" i="1" s="1"/>
  <c r="CP99" i="1" s="1"/>
  <c r="O99" i="1" s="1"/>
  <c r="GM99" i="1" s="1"/>
  <c r="GN99" i="1" s="1"/>
  <c r="CP97" i="1"/>
  <c r="O97" i="1" s="1"/>
  <c r="CQ96" i="1"/>
  <c r="P96" i="1" s="1"/>
  <c r="CP96" i="1" s="1"/>
  <c r="O96" i="1" s="1"/>
  <c r="GM96" i="1" s="1"/>
  <c r="GN96" i="1" s="1"/>
  <c r="AB95" i="1"/>
  <c r="GX92" i="1"/>
  <c r="U92" i="1"/>
  <c r="AH110" i="1" s="1"/>
  <c r="AB89" i="1"/>
  <c r="CQ84" i="1"/>
  <c r="P84" i="1" s="1"/>
  <c r="CP84" i="1" s="1"/>
  <c r="O84" i="1" s="1"/>
  <c r="CP80" i="1"/>
  <c r="O80" i="1" s="1"/>
  <c r="AB79" i="1"/>
  <c r="CQ77" i="1"/>
  <c r="P77" i="1" s="1"/>
  <c r="BC26" i="1"/>
  <c r="F59" i="1"/>
  <c r="AO43" i="1"/>
  <c r="GX41" i="1"/>
  <c r="U41" i="1"/>
  <c r="AB38" i="1"/>
  <c r="CP37" i="1"/>
  <c r="O37" i="1" s="1"/>
  <c r="GM37" i="1" s="1"/>
  <c r="GN37" i="1" s="1"/>
  <c r="AB37" i="1"/>
  <c r="U32" i="1"/>
  <c r="W32" i="1"/>
  <c r="S32" i="1"/>
  <c r="V32" i="1"/>
  <c r="AI43" i="1" s="1"/>
  <c r="W30" i="1"/>
  <c r="S30" i="1"/>
  <c r="AD28" i="1"/>
  <c r="CS28" i="1"/>
  <c r="R28" i="1" s="1"/>
  <c r="BD110" i="1"/>
  <c r="CP88" i="1"/>
  <c r="O88" i="1" s="1"/>
  <c r="GM88" i="1" s="1"/>
  <c r="GN88" i="1" s="1"/>
  <c r="CY80" i="1"/>
  <c r="X80" i="1" s="1"/>
  <c r="CL75" i="1"/>
  <c r="BB43" i="1"/>
  <c r="AT43" i="1"/>
  <c r="CZ37" i="1"/>
  <c r="Y37" i="1" s="1"/>
  <c r="CY37" i="1"/>
  <c r="X37" i="1" s="1"/>
  <c r="CY35" i="1"/>
  <c r="X35" i="1" s="1"/>
  <c r="AD35" i="1"/>
  <c r="CR35" i="1" s="1"/>
  <c r="Q35" i="1" s="1"/>
  <c r="CS35" i="1"/>
  <c r="R35" i="1" s="1"/>
  <c r="CZ35" i="1" s="1"/>
  <c r="Y35" i="1" s="1"/>
  <c r="CP34" i="1"/>
  <c r="O34" i="1" s="1"/>
  <c r="CY33" i="1"/>
  <c r="X33" i="1" s="1"/>
  <c r="CZ33" i="1"/>
  <c r="Y33" i="1" s="1"/>
  <c r="AB31" i="1"/>
  <c r="CQ31" i="1"/>
  <c r="P31" i="1" s="1"/>
  <c r="CP31" i="1" s="1"/>
  <c r="O31" i="1" s="1"/>
  <c r="GM31" i="1" s="1"/>
  <c r="GN31" i="1" s="1"/>
  <c r="CD43" i="1"/>
  <c r="BZ43" i="1"/>
  <c r="AD93" i="1"/>
  <c r="CR93" i="1" s="1"/>
  <c r="Q93" i="1" s="1"/>
  <c r="CP93" i="1" s="1"/>
  <c r="O93" i="1" s="1"/>
  <c r="GM93" i="1" s="1"/>
  <c r="GN93" i="1" s="1"/>
  <c r="P92" i="1"/>
  <c r="CP92" i="1" s="1"/>
  <c r="O92" i="1" s="1"/>
  <c r="GM92" i="1" s="1"/>
  <c r="GN92" i="1" s="1"/>
  <c r="CP90" i="1"/>
  <c r="O90" i="1" s="1"/>
  <c r="AD88" i="1"/>
  <c r="CR88" i="1" s="1"/>
  <c r="Q88" i="1" s="1"/>
  <c r="CY87" i="1"/>
  <c r="X87" i="1" s="1"/>
  <c r="GM87" i="1" s="1"/>
  <c r="GN87" i="1" s="1"/>
  <c r="CY84" i="1"/>
  <c r="X84" i="1" s="1"/>
  <c r="CP82" i="1"/>
  <c r="O82" i="1" s="1"/>
  <c r="GM82" i="1" s="1"/>
  <c r="GN82" i="1" s="1"/>
  <c r="AB81" i="1"/>
  <c r="CZ80" i="1"/>
  <c r="Y80" i="1" s="1"/>
  <c r="CY77" i="1"/>
  <c r="X77" i="1" s="1"/>
  <c r="P41" i="1"/>
  <c r="CP41" i="1" s="1"/>
  <c r="O41" i="1" s="1"/>
  <c r="GM41" i="1" s="1"/>
  <c r="GN41" i="1" s="1"/>
  <c r="CP39" i="1"/>
  <c r="O39" i="1" s="1"/>
  <c r="CZ34" i="1"/>
  <c r="Y34" i="1" s="1"/>
  <c r="CY34" i="1"/>
  <c r="X34" i="1" s="1"/>
  <c r="CP30" i="1"/>
  <c r="O30" i="1" s="1"/>
  <c r="CR29" i="1"/>
  <c r="Q29" i="1" s="1"/>
  <c r="AB29" i="1"/>
  <c r="CP29" i="1"/>
  <c r="O29" i="1" s="1"/>
  <c r="GM29" i="1" s="1"/>
  <c r="FR29" i="1" s="1"/>
  <c r="BY43" i="1" s="1"/>
  <c r="BD43" i="1"/>
  <c r="CV491" i="3"/>
  <c r="CX491" i="3"/>
  <c r="DI490" i="3"/>
  <c r="DF490" i="3"/>
  <c r="DJ490" i="3" s="1"/>
  <c r="DG490" i="3"/>
  <c r="DF489" i="3"/>
  <c r="DJ489" i="3" s="1"/>
  <c r="DG489" i="3"/>
  <c r="DH489" i="3"/>
  <c r="DG488" i="3"/>
  <c r="DH488" i="3"/>
  <c r="DI488" i="3"/>
  <c r="DH487" i="3"/>
  <c r="DI487" i="3"/>
  <c r="DF487" i="3"/>
  <c r="DJ487" i="3" s="1"/>
  <c r="DF485" i="3"/>
  <c r="DG485" i="3"/>
  <c r="DH485" i="3"/>
  <c r="DI485" i="3"/>
  <c r="DJ485" i="3" s="1"/>
  <c r="DI480" i="3"/>
  <c r="DF480" i="3"/>
  <c r="DJ480" i="3" s="1"/>
  <c r="DG480" i="3"/>
  <c r="DH480" i="3"/>
  <c r="DG468" i="3"/>
  <c r="DH468" i="3"/>
  <c r="DI468" i="3"/>
  <c r="DF468" i="3"/>
  <c r="DJ468" i="3" s="1"/>
  <c r="DI456" i="3"/>
  <c r="DF456" i="3"/>
  <c r="DJ456" i="3" s="1"/>
  <c r="DG456" i="3"/>
  <c r="DH456" i="3"/>
  <c r="DI452" i="3"/>
  <c r="DF452" i="3"/>
  <c r="DJ452" i="3" s="1"/>
  <c r="DG452" i="3"/>
  <c r="DH452" i="3"/>
  <c r="DF447" i="3"/>
  <c r="DG447" i="3"/>
  <c r="DH447" i="3"/>
  <c r="DI447" i="3"/>
  <c r="DJ447" i="3" s="1"/>
  <c r="DG426" i="3"/>
  <c r="DH426" i="3"/>
  <c r="DI426" i="3"/>
  <c r="DF426" i="3"/>
  <c r="DJ426" i="3" s="1"/>
  <c r="DG414" i="3"/>
  <c r="DH414" i="3"/>
  <c r="DI414" i="3"/>
  <c r="DF414" i="3"/>
  <c r="DJ414" i="3" s="1"/>
  <c r="DF407" i="3"/>
  <c r="DJ407" i="3" s="1"/>
  <c r="DG407" i="3"/>
  <c r="DH407" i="3"/>
  <c r="DI407" i="3"/>
  <c r="DG397" i="3"/>
  <c r="DH397" i="3"/>
  <c r="DI397" i="3"/>
  <c r="DF397" i="3"/>
  <c r="DJ397" i="3" s="1"/>
  <c r="DI378" i="3"/>
  <c r="DF378" i="3"/>
  <c r="DJ378" i="3" s="1"/>
  <c r="DG378" i="3"/>
  <c r="DH378" i="3"/>
  <c r="DG482" i="3"/>
  <c r="DH482" i="3"/>
  <c r="DI482" i="3"/>
  <c r="DF482" i="3"/>
  <c r="DJ482" i="3" s="1"/>
  <c r="DG478" i="3"/>
  <c r="DH478" i="3"/>
  <c r="DI478" i="3"/>
  <c r="DF478" i="3"/>
  <c r="DJ478" i="3" s="1"/>
  <c r="DF469" i="3"/>
  <c r="DJ469" i="3" s="1"/>
  <c r="DG469" i="3"/>
  <c r="DH469" i="3"/>
  <c r="DI469" i="3"/>
  <c r="DG464" i="3"/>
  <c r="DH464" i="3"/>
  <c r="DI464" i="3"/>
  <c r="DF464" i="3"/>
  <c r="DJ464" i="3" s="1"/>
  <c r="DG454" i="3"/>
  <c r="DH454" i="3"/>
  <c r="DI454" i="3"/>
  <c r="DF454" i="3"/>
  <c r="DJ454" i="3" s="1"/>
  <c r="DG444" i="3"/>
  <c r="DH444" i="3"/>
  <c r="DI444" i="3"/>
  <c r="DF444" i="3"/>
  <c r="DJ444" i="3" s="1"/>
  <c r="DI432" i="3"/>
  <c r="DF432" i="3"/>
  <c r="DJ432" i="3" s="1"/>
  <c r="DG432" i="3"/>
  <c r="DH432" i="3"/>
  <c r="DG422" i="3"/>
  <c r="DH422" i="3"/>
  <c r="DI422" i="3"/>
  <c r="DF422" i="3"/>
  <c r="DJ422" i="3" s="1"/>
  <c r="DF417" i="3"/>
  <c r="DG417" i="3"/>
  <c r="DH417" i="3"/>
  <c r="DI417" i="3"/>
  <c r="DJ417" i="3" s="1"/>
  <c r="DF415" i="3"/>
  <c r="DJ415" i="3" s="1"/>
  <c r="DG415" i="3"/>
  <c r="DH415" i="3"/>
  <c r="DI415" i="3"/>
  <c r="DG393" i="3"/>
  <c r="DH393" i="3"/>
  <c r="DI393" i="3"/>
  <c r="DF393" i="3"/>
  <c r="DJ393" i="3" s="1"/>
  <c r="DF483" i="3"/>
  <c r="DJ483" i="3" s="1"/>
  <c r="DG483" i="3"/>
  <c r="DH483" i="3"/>
  <c r="DI483" i="3"/>
  <c r="DF479" i="3"/>
  <c r="DJ479" i="3" s="1"/>
  <c r="DG479" i="3"/>
  <c r="DH479" i="3"/>
  <c r="DI479" i="3"/>
  <c r="DF465" i="3"/>
  <c r="DJ465" i="3" s="1"/>
  <c r="DG465" i="3"/>
  <c r="DH465" i="3"/>
  <c r="DI465" i="3"/>
  <c r="DF455" i="3"/>
  <c r="DJ455" i="3" s="1"/>
  <c r="DG455" i="3"/>
  <c r="DH455" i="3"/>
  <c r="DI455" i="3"/>
  <c r="DF445" i="3"/>
  <c r="DJ445" i="3" s="1"/>
  <c r="DG445" i="3"/>
  <c r="DH445" i="3"/>
  <c r="DI445" i="3"/>
  <c r="DG440" i="3"/>
  <c r="DH440" i="3"/>
  <c r="DI440" i="3"/>
  <c r="DF440" i="3"/>
  <c r="DJ440" i="3" s="1"/>
  <c r="DF423" i="3"/>
  <c r="DJ423" i="3" s="1"/>
  <c r="DG423" i="3"/>
  <c r="DH423" i="3"/>
  <c r="DI423" i="3"/>
  <c r="DI408" i="3"/>
  <c r="DF408" i="3"/>
  <c r="DJ408" i="3" s="1"/>
  <c r="DG408" i="3"/>
  <c r="DH408" i="3"/>
  <c r="DF394" i="3"/>
  <c r="DJ394" i="3" s="1"/>
  <c r="DG394" i="3"/>
  <c r="DH394" i="3"/>
  <c r="DI394" i="3"/>
  <c r="DF388" i="3"/>
  <c r="DG388" i="3"/>
  <c r="DH388" i="3"/>
  <c r="DI388" i="3"/>
  <c r="DJ388" i="3" s="1"/>
  <c r="DI385" i="3"/>
  <c r="DF385" i="3"/>
  <c r="DJ385" i="3" s="1"/>
  <c r="DG385" i="3"/>
  <c r="DH385" i="3"/>
  <c r="DI380" i="3"/>
  <c r="DJ380" i="3" s="1"/>
  <c r="DF380" i="3"/>
  <c r="DG380" i="3"/>
  <c r="DH380" i="3"/>
  <c r="DF379" i="3"/>
  <c r="DI379" i="3"/>
  <c r="DJ379" i="3" s="1"/>
  <c r="DG379" i="3"/>
  <c r="DH379" i="3"/>
  <c r="DG497" i="3"/>
  <c r="DH497" i="3"/>
  <c r="DI497" i="3"/>
  <c r="DH496" i="3"/>
  <c r="DI496" i="3"/>
  <c r="DF496" i="3"/>
  <c r="DJ496" i="3" s="1"/>
  <c r="DI495" i="3"/>
  <c r="DF495" i="3"/>
  <c r="DJ495" i="3" s="1"/>
  <c r="DG495" i="3"/>
  <c r="CW493" i="3"/>
  <c r="CX493" i="3"/>
  <c r="DI492" i="3"/>
  <c r="DJ492" i="3" s="1"/>
  <c r="DF492" i="3"/>
  <c r="DG492" i="3"/>
  <c r="DI489" i="3"/>
  <c r="DF488" i="3"/>
  <c r="DJ488" i="3" s="1"/>
  <c r="DF471" i="3"/>
  <c r="DG471" i="3"/>
  <c r="DH471" i="3"/>
  <c r="DI471" i="3"/>
  <c r="DJ471" i="3" s="1"/>
  <c r="DF441" i="3"/>
  <c r="DJ441" i="3" s="1"/>
  <c r="DG441" i="3"/>
  <c r="DH441" i="3"/>
  <c r="DI441" i="3"/>
  <c r="DF431" i="3"/>
  <c r="DJ431" i="3" s="1"/>
  <c r="DG431" i="3"/>
  <c r="DH431" i="3"/>
  <c r="DI431" i="3"/>
  <c r="DG428" i="3"/>
  <c r="DH428" i="3"/>
  <c r="DI428" i="3"/>
  <c r="DJ428" i="3" s="1"/>
  <c r="DF428" i="3"/>
  <c r="DI416" i="3"/>
  <c r="DF416" i="3"/>
  <c r="DJ416" i="3" s="1"/>
  <c r="DG416" i="3"/>
  <c r="DH416" i="3"/>
  <c r="DG406" i="3"/>
  <c r="DH406" i="3"/>
  <c r="DI406" i="3"/>
  <c r="DF406" i="3"/>
  <c r="DJ406" i="3" s="1"/>
  <c r="DG399" i="3"/>
  <c r="DH399" i="3"/>
  <c r="DI399" i="3"/>
  <c r="DJ399" i="3" s="1"/>
  <c r="DF399" i="3"/>
  <c r="DF377" i="3"/>
  <c r="DJ377" i="3" s="1"/>
  <c r="DG377" i="3"/>
  <c r="DH377" i="3"/>
  <c r="DI377" i="3"/>
  <c r="DI357" i="3"/>
  <c r="DF357" i="3"/>
  <c r="DJ357" i="3" s="1"/>
  <c r="DG357" i="3"/>
  <c r="DH357" i="3"/>
  <c r="DG486" i="3"/>
  <c r="DJ486" i="3" s="1"/>
  <c r="DF484" i="3"/>
  <c r="DG481" i="3"/>
  <c r="DG477" i="3"/>
  <c r="DG474" i="3"/>
  <c r="DJ474" i="3" s="1"/>
  <c r="DG472" i="3"/>
  <c r="DJ472" i="3" s="1"/>
  <c r="DF470" i="3"/>
  <c r="DG467" i="3"/>
  <c r="DG463" i="3"/>
  <c r="DJ463" i="3" s="1"/>
  <c r="DG461" i="3"/>
  <c r="DJ461" i="3" s="1"/>
  <c r="DG459" i="3"/>
  <c r="CX458" i="3"/>
  <c r="DG457" i="3"/>
  <c r="DG453" i="3"/>
  <c r="DG450" i="3"/>
  <c r="DJ450" i="3" s="1"/>
  <c r="DG448" i="3"/>
  <c r="DJ448" i="3" s="1"/>
  <c r="DF446" i="3"/>
  <c r="DG443" i="3"/>
  <c r="DG439" i="3"/>
  <c r="DJ439" i="3" s="1"/>
  <c r="DG437" i="3"/>
  <c r="DJ437" i="3" s="1"/>
  <c r="DG435" i="3"/>
  <c r="CX434" i="3"/>
  <c r="DG433" i="3"/>
  <c r="DF430" i="3"/>
  <c r="CX429" i="3"/>
  <c r="DG427" i="3"/>
  <c r="DG425" i="3"/>
  <c r="DG421" i="3"/>
  <c r="CX420" i="3"/>
  <c r="DF419" i="3"/>
  <c r="DG413" i="3"/>
  <c r="DJ413" i="3" s="1"/>
  <c r="DG411" i="3"/>
  <c r="CX410" i="3"/>
  <c r="DG409" i="3"/>
  <c r="DG405" i="3"/>
  <c r="CX404" i="3"/>
  <c r="DF403" i="3"/>
  <c r="CX402" i="3"/>
  <c r="DF401" i="3"/>
  <c r="CX400" i="3"/>
  <c r="DG398" i="3"/>
  <c r="DG396" i="3"/>
  <c r="DG392" i="3"/>
  <c r="DG389" i="3"/>
  <c r="DJ389" i="3" s="1"/>
  <c r="DF387" i="3"/>
  <c r="DH384" i="3"/>
  <c r="DH383" i="3"/>
  <c r="DG382" i="3"/>
  <c r="DJ382" i="3" s="1"/>
  <c r="CX381" i="3"/>
  <c r="CV379" i="3"/>
  <c r="DG374" i="3"/>
  <c r="DF373" i="3"/>
  <c r="DG372" i="3"/>
  <c r="DF371" i="3"/>
  <c r="DJ371" i="3" s="1"/>
  <c r="DF370" i="3"/>
  <c r="DJ370" i="3" s="1"/>
  <c r="CX369" i="3"/>
  <c r="CV367" i="3"/>
  <c r="DG365" i="3"/>
  <c r="DH364" i="3"/>
  <c r="DH362" i="3"/>
  <c r="DH346" i="3"/>
  <c r="DI346" i="3"/>
  <c r="DJ346" i="3" s="1"/>
  <c r="DF346" i="3"/>
  <c r="CW335" i="3"/>
  <c r="CX335" i="3"/>
  <c r="DI334" i="3"/>
  <c r="DF334" i="3"/>
  <c r="DG334" i="3"/>
  <c r="DJ334" i="3" s="1"/>
  <c r="DH330" i="3"/>
  <c r="DI330" i="3"/>
  <c r="DF330" i="3"/>
  <c r="DJ330" i="3" s="1"/>
  <c r="DI329" i="3"/>
  <c r="DF329" i="3"/>
  <c r="DJ329" i="3" s="1"/>
  <c r="DG329" i="3"/>
  <c r="DH316" i="3"/>
  <c r="DI316" i="3"/>
  <c r="DF316" i="3"/>
  <c r="DJ316" i="3" s="1"/>
  <c r="DI315" i="3"/>
  <c r="DF315" i="3"/>
  <c r="DJ315" i="3" s="1"/>
  <c r="DG315" i="3"/>
  <c r="DI202" i="3"/>
  <c r="DF202" i="3"/>
  <c r="DJ202" i="3" s="1"/>
  <c r="DG202" i="3"/>
  <c r="DH202" i="3"/>
  <c r="DG194" i="3"/>
  <c r="DI194" i="3"/>
  <c r="DJ194" i="3" s="1"/>
  <c r="DF194" i="3"/>
  <c r="DH194" i="3"/>
  <c r="CV172" i="3"/>
  <c r="CX172" i="3"/>
  <c r="DF486" i="3"/>
  <c r="DF481" i="3"/>
  <c r="DJ481" i="3" s="1"/>
  <c r="DF477" i="3"/>
  <c r="DJ477" i="3" s="1"/>
  <c r="CX475" i="3"/>
  <c r="DF474" i="3"/>
  <c r="CX473" i="3"/>
  <c r="DF472" i="3"/>
  <c r="DF467" i="3"/>
  <c r="DJ467" i="3" s="1"/>
  <c r="DF463" i="3"/>
  <c r="CX462" i="3"/>
  <c r="DF461" i="3"/>
  <c r="CX460" i="3"/>
  <c r="DF459" i="3"/>
  <c r="DF457" i="3"/>
  <c r="DJ457" i="3" s="1"/>
  <c r="DF453" i="3"/>
  <c r="DJ453" i="3" s="1"/>
  <c r="CX451" i="3"/>
  <c r="DF450" i="3"/>
  <c r="CX449" i="3"/>
  <c r="DF448" i="3"/>
  <c r="DF443" i="3"/>
  <c r="DJ443" i="3" s="1"/>
  <c r="DF439" i="3"/>
  <c r="CX438" i="3"/>
  <c r="DF437" i="3"/>
  <c r="CX436" i="3"/>
  <c r="DF435" i="3"/>
  <c r="DF433" i="3"/>
  <c r="DJ433" i="3" s="1"/>
  <c r="DF427" i="3"/>
  <c r="DF425" i="3"/>
  <c r="DJ425" i="3" s="1"/>
  <c r="DF421" i="3"/>
  <c r="DJ421" i="3" s="1"/>
  <c r="DF413" i="3"/>
  <c r="CX412" i="3"/>
  <c r="DF411" i="3"/>
  <c r="DF409" i="3"/>
  <c r="DJ409" i="3" s="1"/>
  <c r="DF405" i="3"/>
  <c r="DJ405" i="3" s="1"/>
  <c r="DF398" i="3"/>
  <c r="DF396" i="3"/>
  <c r="DJ396" i="3" s="1"/>
  <c r="DF392" i="3"/>
  <c r="DJ392" i="3" s="1"/>
  <c r="CX390" i="3"/>
  <c r="DF389" i="3"/>
  <c r="DG384" i="3"/>
  <c r="DF383" i="3"/>
  <c r="DF382" i="3"/>
  <c r="DI367" i="3"/>
  <c r="DJ367" i="3" s="1"/>
  <c r="CV353" i="3"/>
  <c r="CX353" i="3"/>
  <c r="DI352" i="3"/>
  <c r="DF352" i="3"/>
  <c r="DJ352" i="3" s="1"/>
  <c r="DG352" i="3"/>
  <c r="DH326" i="3"/>
  <c r="DI326" i="3"/>
  <c r="DF326" i="3"/>
  <c r="DJ326" i="3" s="1"/>
  <c r="DI325" i="3"/>
  <c r="DF325" i="3"/>
  <c r="DG325" i="3"/>
  <c r="DJ325" i="3" s="1"/>
  <c r="CW322" i="3"/>
  <c r="CX322" i="3"/>
  <c r="DI321" i="3"/>
  <c r="DJ321" i="3" s="1"/>
  <c r="DF321" i="3"/>
  <c r="DG321" i="3"/>
  <c r="CW311" i="3"/>
  <c r="CX311" i="3"/>
  <c r="DI310" i="3"/>
  <c r="DF310" i="3"/>
  <c r="DG310" i="3"/>
  <c r="DJ310" i="3" s="1"/>
  <c r="DH306" i="3"/>
  <c r="DI306" i="3"/>
  <c r="DF306" i="3"/>
  <c r="DJ306" i="3" s="1"/>
  <c r="DI305" i="3"/>
  <c r="DF305" i="3"/>
  <c r="DJ305" i="3" s="1"/>
  <c r="DG305" i="3"/>
  <c r="DH302" i="3"/>
  <c r="DF302" i="3"/>
  <c r="DJ302" i="3" s="1"/>
  <c r="DG302" i="3"/>
  <c r="DI302" i="3"/>
  <c r="DI301" i="3"/>
  <c r="DH301" i="3"/>
  <c r="DF301" i="3"/>
  <c r="DG300" i="3"/>
  <c r="DJ300" i="3" s="1"/>
  <c r="DF300" i="3"/>
  <c r="DH300" i="3"/>
  <c r="DI278" i="3"/>
  <c r="DF278" i="3"/>
  <c r="DJ278" i="3" s="1"/>
  <c r="DG278" i="3"/>
  <c r="DH365" i="3"/>
  <c r="DI365" i="3"/>
  <c r="CW363" i="3"/>
  <c r="CX363" i="3"/>
  <c r="DH349" i="3"/>
  <c r="DI349" i="3"/>
  <c r="DF349" i="3"/>
  <c r="DJ349" i="3" s="1"/>
  <c r="DI348" i="3"/>
  <c r="DF348" i="3"/>
  <c r="DG348" i="3"/>
  <c r="DJ348" i="3" s="1"/>
  <c r="DH344" i="3"/>
  <c r="DI344" i="3"/>
  <c r="DF344" i="3"/>
  <c r="DJ344" i="3" s="1"/>
  <c r="DI343" i="3"/>
  <c r="DF343" i="3"/>
  <c r="DJ343" i="3" s="1"/>
  <c r="DG343" i="3"/>
  <c r="CW337" i="3"/>
  <c r="CX337" i="3"/>
  <c r="DI336" i="3"/>
  <c r="DF336" i="3"/>
  <c r="DG336" i="3"/>
  <c r="DJ336" i="3" s="1"/>
  <c r="DH332" i="3"/>
  <c r="DI332" i="3"/>
  <c r="DJ332" i="3" s="1"/>
  <c r="DF332" i="3"/>
  <c r="DF298" i="3"/>
  <c r="DG298" i="3"/>
  <c r="DJ298" i="3" s="1"/>
  <c r="DH298" i="3"/>
  <c r="DI298" i="3"/>
  <c r="DG290" i="3"/>
  <c r="DH290" i="3"/>
  <c r="DF290" i="3"/>
  <c r="DI290" i="3"/>
  <c r="DJ290" i="3" s="1"/>
  <c r="DH374" i="3"/>
  <c r="DH373" i="3"/>
  <c r="DH372" i="3"/>
  <c r="DH371" i="3"/>
  <c r="DI364" i="3"/>
  <c r="DF364" i="3"/>
  <c r="DI362" i="3"/>
  <c r="DF362" i="3"/>
  <c r="DH360" i="3"/>
  <c r="DI360" i="3"/>
  <c r="DJ360" i="3" s="1"/>
  <c r="DH358" i="3"/>
  <c r="DI358" i="3"/>
  <c r="CW355" i="3"/>
  <c r="CX355" i="3"/>
  <c r="DI354" i="3"/>
  <c r="DJ354" i="3" s="1"/>
  <c r="DF354" i="3"/>
  <c r="DG354" i="3"/>
  <c r="DH340" i="3"/>
  <c r="DI340" i="3"/>
  <c r="DF340" i="3"/>
  <c r="DJ340" i="3" s="1"/>
  <c r="DI339" i="3"/>
  <c r="DF339" i="3"/>
  <c r="DJ339" i="3" s="1"/>
  <c r="DG339" i="3"/>
  <c r="CW324" i="3"/>
  <c r="CX324" i="3"/>
  <c r="DI323" i="3"/>
  <c r="DF323" i="3"/>
  <c r="DG323" i="3"/>
  <c r="DJ323" i="3" s="1"/>
  <c r="CV320" i="3"/>
  <c r="CX320" i="3"/>
  <c r="DI319" i="3"/>
  <c r="DF319" i="3"/>
  <c r="DJ319" i="3" s="1"/>
  <c r="DG319" i="3"/>
  <c r="CW313" i="3"/>
  <c r="CX313" i="3"/>
  <c r="DI312" i="3"/>
  <c r="DF312" i="3"/>
  <c r="DG312" i="3"/>
  <c r="DJ312" i="3" s="1"/>
  <c r="DH308" i="3"/>
  <c r="DI308" i="3"/>
  <c r="DJ308" i="3" s="1"/>
  <c r="DF308" i="3"/>
  <c r="DI294" i="3"/>
  <c r="DF294" i="3"/>
  <c r="DJ294" i="3" s="1"/>
  <c r="DG294" i="3"/>
  <c r="DH294" i="3"/>
  <c r="CW292" i="3"/>
  <c r="CX292" i="3"/>
  <c r="DI286" i="3"/>
  <c r="DF286" i="3"/>
  <c r="DJ286" i="3" s="1"/>
  <c r="DG286" i="3"/>
  <c r="DH286" i="3"/>
  <c r="DG284" i="3"/>
  <c r="DH284" i="3"/>
  <c r="DF284" i="3"/>
  <c r="DJ284" i="3" s="1"/>
  <c r="DI284" i="3"/>
  <c r="DF279" i="3"/>
  <c r="DG279" i="3"/>
  <c r="DH279" i="3"/>
  <c r="DI279" i="3"/>
  <c r="DJ279" i="3" s="1"/>
  <c r="DI291" i="3"/>
  <c r="DF291" i="3"/>
  <c r="DH283" i="3"/>
  <c r="DI283" i="3"/>
  <c r="CW281" i="3"/>
  <c r="CX281" i="3"/>
  <c r="DF277" i="3"/>
  <c r="DJ277" i="3" s="1"/>
  <c r="DG277" i="3"/>
  <c r="DH275" i="3"/>
  <c r="DI275" i="3"/>
  <c r="DF256" i="3"/>
  <c r="DJ256" i="3" s="1"/>
  <c r="DH256" i="3"/>
  <c r="DG256" i="3"/>
  <c r="DI256" i="3"/>
  <c r="DI217" i="3"/>
  <c r="DF217" i="3"/>
  <c r="DG217" i="3"/>
  <c r="DJ217" i="3" s="1"/>
  <c r="DH217" i="3"/>
  <c r="DG356" i="3"/>
  <c r="DG351" i="3"/>
  <c r="DG342" i="3"/>
  <c r="DG338" i="3"/>
  <c r="DG328" i="3"/>
  <c r="DG318" i="3"/>
  <c r="DG314" i="3"/>
  <c r="DG304" i="3"/>
  <c r="DH303" i="3"/>
  <c r="DH297" i="3"/>
  <c r="DI297" i="3"/>
  <c r="DJ297" i="3" s="1"/>
  <c r="DF293" i="3"/>
  <c r="DJ293" i="3" s="1"/>
  <c r="DG293" i="3"/>
  <c r="DH291" i="3"/>
  <c r="DG288" i="3"/>
  <c r="DH288" i="3"/>
  <c r="DF285" i="3"/>
  <c r="DJ285" i="3" s="1"/>
  <c r="DG285" i="3"/>
  <c r="DI282" i="3"/>
  <c r="DF282" i="3"/>
  <c r="DI280" i="3"/>
  <c r="DJ280" i="3" s="1"/>
  <c r="DF280" i="3"/>
  <c r="DI277" i="3"/>
  <c r="DG275" i="3"/>
  <c r="DJ275" i="3" s="1"/>
  <c r="DF274" i="3"/>
  <c r="DG274" i="3"/>
  <c r="DJ274" i="3" s="1"/>
  <c r="DI266" i="3"/>
  <c r="DF266" i="3"/>
  <c r="DG266" i="3"/>
  <c r="DJ266" i="3" s="1"/>
  <c r="DF248" i="3"/>
  <c r="DJ248" i="3" s="1"/>
  <c r="DH248" i="3"/>
  <c r="DG248" i="3"/>
  <c r="DI248" i="3"/>
  <c r="DF303" i="3"/>
  <c r="DJ303" i="3" s="1"/>
  <c r="DH299" i="3"/>
  <c r="DI299" i="3"/>
  <c r="DI296" i="3"/>
  <c r="DJ296" i="3" s="1"/>
  <c r="DF296" i="3"/>
  <c r="DH295" i="3"/>
  <c r="DI295" i="3"/>
  <c r="DI293" i="3"/>
  <c r="DG291" i="3"/>
  <c r="DJ291" i="3" s="1"/>
  <c r="DH287" i="3"/>
  <c r="DI287" i="3"/>
  <c r="DI285" i="3"/>
  <c r="DG283" i="3"/>
  <c r="DH282" i="3"/>
  <c r="DH280" i="3"/>
  <c r="DH277" i="3"/>
  <c r="DG276" i="3"/>
  <c r="DH276" i="3"/>
  <c r="DF275" i="3"/>
  <c r="DI274" i="3"/>
  <c r="DG273" i="3"/>
  <c r="DH273" i="3"/>
  <c r="DI273" i="3"/>
  <c r="DJ273" i="3" s="1"/>
  <c r="DG271" i="3"/>
  <c r="DH271" i="3"/>
  <c r="DI271" i="3"/>
  <c r="DH270" i="3"/>
  <c r="DI270" i="3"/>
  <c r="DF270" i="3"/>
  <c r="DJ270" i="3" s="1"/>
  <c r="DI269" i="3"/>
  <c r="DF269" i="3"/>
  <c r="DJ269" i="3" s="1"/>
  <c r="DG269" i="3"/>
  <c r="DF268" i="3"/>
  <c r="DJ268" i="3" s="1"/>
  <c r="DG268" i="3"/>
  <c r="DH268" i="3"/>
  <c r="CW262" i="3"/>
  <c r="CX262" i="3"/>
  <c r="DG259" i="3"/>
  <c r="DF259" i="3"/>
  <c r="DJ259" i="3" s="1"/>
  <c r="DH259" i="3"/>
  <c r="DI259" i="3"/>
  <c r="DI253" i="3"/>
  <c r="DH253" i="3"/>
  <c r="DF253" i="3"/>
  <c r="DJ253" i="3" s="1"/>
  <c r="DI245" i="3"/>
  <c r="DG245" i="3"/>
  <c r="DJ245" i="3" s="1"/>
  <c r="DF245" i="3"/>
  <c r="DH245" i="3"/>
  <c r="DF227" i="3"/>
  <c r="DJ227" i="3" s="1"/>
  <c r="DG227" i="3"/>
  <c r="DH227" i="3"/>
  <c r="DI227" i="3"/>
  <c r="DH213" i="3"/>
  <c r="DF213" i="3"/>
  <c r="DJ213" i="3" s="1"/>
  <c r="DG213" i="3"/>
  <c r="DI213" i="3"/>
  <c r="DF272" i="3"/>
  <c r="CX265" i="3"/>
  <c r="CX264" i="3"/>
  <c r="DG257" i="3"/>
  <c r="DH254" i="3"/>
  <c r="DG254" i="3"/>
  <c r="CX251" i="3"/>
  <c r="CW251" i="3"/>
  <c r="CX249" i="3"/>
  <c r="DF232" i="3"/>
  <c r="DJ232" i="3" s="1"/>
  <c r="DG232" i="3"/>
  <c r="DH232" i="3"/>
  <c r="DI232" i="3"/>
  <c r="DI230" i="3"/>
  <c r="DJ230" i="3" s="1"/>
  <c r="DF230" i="3"/>
  <c r="DG230" i="3"/>
  <c r="DH230" i="3"/>
  <c r="DF229" i="3"/>
  <c r="DG229" i="3"/>
  <c r="DH229" i="3"/>
  <c r="DI221" i="3"/>
  <c r="DH221" i="3"/>
  <c r="DF221" i="3"/>
  <c r="DJ221" i="3" s="1"/>
  <c r="DF195" i="3"/>
  <c r="DH195" i="3"/>
  <c r="DI195" i="3"/>
  <c r="DJ195" i="3" s="1"/>
  <c r="DG195" i="3"/>
  <c r="CX263" i="3"/>
  <c r="DG261" i="3"/>
  <c r="DF261" i="3"/>
  <c r="DH260" i="3"/>
  <c r="DF260" i="3"/>
  <c r="DH258" i="3"/>
  <c r="DF258" i="3"/>
  <c r="DJ258" i="3" s="1"/>
  <c r="DF250" i="3"/>
  <c r="DH250" i="3"/>
  <c r="DG247" i="3"/>
  <c r="DH247" i="3"/>
  <c r="CW244" i="3"/>
  <c r="CX244" i="3"/>
  <c r="CV222" i="3"/>
  <c r="CX222" i="3"/>
  <c r="DI207" i="3"/>
  <c r="DH207" i="3"/>
  <c r="DF207" i="3"/>
  <c r="DJ207" i="3" s="1"/>
  <c r="DF154" i="3"/>
  <c r="DJ154" i="3" s="1"/>
  <c r="DG154" i="3"/>
  <c r="DI154" i="3"/>
  <c r="DH154" i="3"/>
  <c r="DI257" i="3"/>
  <c r="DH257" i="3"/>
  <c r="DG255" i="3"/>
  <c r="DH255" i="3"/>
  <c r="DI238" i="3"/>
  <c r="DF238" i="3"/>
  <c r="DJ238" i="3" s="1"/>
  <c r="DG238" i="3"/>
  <c r="DI212" i="3"/>
  <c r="DH212" i="3"/>
  <c r="DF212" i="3"/>
  <c r="DJ212" i="3" s="1"/>
  <c r="CV208" i="3"/>
  <c r="CX208" i="3"/>
  <c r="CX231" i="3"/>
  <c r="CX226" i="3"/>
  <c r="DI215" i="3"/>
  <c r="DJ215" i="3" s="1"/>
  <c r="DF201" i="3"/>
  <c r="DJ201" i="3" s="1"/>
  <c r="DG201" i="3"/>
  <c r="DF179" i="3"/>
  <c r="DJ179" i="3" s="1"/>
  <c r="DH179" i="3"/>
  <c r="DI179" i="3"/>
  <c r="DG178" i="3"/>
  <c r="DI178" i="3"/>
  <c r="DF178" i="3"/>
  <c r="DJ178" i="3" s="1"/>
  <c r="CW166" i="3"/>
  <c r="CX166" i="3"/>
  <c r="DF134" i="3"/>
  <c r="DG134" i="3"/>
  <c r="DI134" i="3"/>
  <c r="DJ134" i="3" s="1"/>
  <c r="DH134" i="3"/>
  <c r="DH203" i="3"/>
  <c r="DI203" i="3"/>
  <c r="DF197" i="3"/>
  <c r="DH197" i="3"/>
  <c r="DI197" i="3"/>
  <c r="DF193" i="3"/>
  <c r="DJ193" i="3" s="1"/>
  <c r="DH193" i="3"/>
  <c r="DI193" i="3"/>
  <c r="DG192" i="3"/>
  <c r="DI192" i="3"/>
  <c r="DF192" i="3"/>
  <c r="DJ192" i="3" s="1"/>
  <c r="DF184" i="3"/>
  <c r="DH184" i="3"/>
  <c r="DI184" i="3"/>
  <c r="DI175" i="3"/>
  <c r="DF175" i="3"/>
  <c r="DH175" i="3"/>
  <c r="DG175" i="3"/>
  <c r="DJ175" i="3" s="1"/>
  <c r="DI173" i="3"/>
  <c r="DJ173" i="3" s="1"/>
  <c r="DF173" i="3"/>
  <c r="DH173" i="3"/>
  <c r="DG173" i="3"/>
  <c r="DH168" i="3"/>
  <c r="DI168" i="3"/>
  <c r="DF168" i="3"/>
  <c r="DJ168" i="3" s="1"/>
  <c r="DG168" i="3"/>
  <c r="DH143" i="3"/>
  <c r="DI143" i="3"/>
  <c r="DF143" i="3"/>
  <c r="DJ143" i="3" s="1"/>
  <c r="DG143" i="3"/>
  <c r="DI116" i="3"/>
  <c r="DJ116" i="3" s="1"/>
  <c r="DF116" i="3"/>
  <c r="DG116" i="3"/>
  <c r="DH116" i="3"/>
  <c r="DI109" i="3"/>
  <c r="DF109" i="3"/>
  <c r="DJ109" i="3" s="1"/>
  <c r="DG109" i="3"/>
  <c r="DH109" i="3"/>
  <c r="DF104" i="3"/>
  <c r="DG104" i="3"/>
  <c r="DH104" i="3"/>
  <c r="DI104" i="3"/>
  <c r="DJ104" i="3" s="1"/>
  <c r="DI99" i="3"/>
  <c r="DF99" i="3"/>
  <c r="DJ99" i="3" s="1"/>
  <c r="DG99" i="3"/>
  <c r="DH99" i="3"/>
  <c r="DF88" i="3"/>
  <c r="DJ88" i="3" s="1"/>
  <c r="DG88" i="3"/>
  <c r="DH88" i="3"/>
  <c r="DI88" i="3"/>
  <c r="DG246" i="3"/>
  <c r="DF243" i="3"/>
  <c r="DH242" i="3"/>
  <c r="DH240" i="3"/>
  <c r="DG239" i="3"/>
  <c r="DG235" i="3"/>
  <c r="DG233" i="3"/>
  <c r="DG228" i="3"/>
  <c r="DF225" i="3"/>
  <c r="DH224" i="3"/>
  <c r="DG223" i="3"/>
  <c r="DH220" i="3"/>
  <c r="DH219" i="3"/>
  <c r="DG218" i="3"/>
  <c r="DF216" i="3"/>
  <c r="DF215" i="3"/>
  <c r="DF214" i="3"/>
  <c r="DJ214" i="3" s="1"/>
  <c r="DH211" i="3"/>
  <c r="DH210" i="3"/>
  <c r="DG209" i="3"/>
  <c r="DH206" i="3"/>
  <c r="DH205" i="3"/>
  <c r="DG204" i="3"/>
  <c r="DH201" i="3"/>
  <c r="DH199" i="3"/>
  <c r="DI199" i="3"/>
  <c r="DF189" i="3"/>
  <c r="DJ189" i="3" s="1"/>
  <c r="DH189" i="3"/>
  <c r="DI189" i="3"/>
  <c r="DG188" i="3"/>
  <c r="DI188" i="3"/>
  <c r="DF188" i="3"/>
  <c r="DJ188" i="3" s="1"/>
  <c r="DF186" i="3"/>
  <c r="DH186" i="3"/>
  <c r="DI186" i="3"/>
  <c r="DH178" i="3"/>
  <c r="DI160" i="3"/>
  <c r="DF160" i="3"/>
  <c r="DJ160" i="3" s="1"/>
  <c r="DH160" i="3"/>
  <c r="DG160" i="3"/>
  <c r="CW158" i="3"/>
  <c r="CX158" i="3"/>
  <c r="DI146" i="3"/>
  <c r="DF146" i="3"/>
  <c r="DJ146" i="3" s="1"/>
  <c r="DG146" i="3"/>
  <c r="DI133" i="3"/>
  <c r="DF133" i="3"/>
  <c r="DJ133" i="3" s="1"/>
  <c r="DG133" i="3"/>
  <c r="CW117" i="3"/>
  <c r="CX117" i="3"/>
  <c r="DG198" i="3"/>
  <c r="DJ198" i="3" s="1"/>
  <c r="DG196" i="3"/>
  <c r="DJ196" i="3" s="1"/>
  <c r="DG191" i="3"/>
  <c r="DG187" i="3"/>
  <c r="DJ187" i="3" s="1"/>
  <c r="DG185" i="3"/>
  <c r="DJ185" i="3" s="1"/>
  <c r="DG183" i="3"/>
  <c r="CX182" i="3"/>
  <c r="DG181" i="3"/>
  <c r="DG177" i="3"/>
  <c r="DH171" i="3"/>
  <c r="DH167" i="3"/>
  <c r="DH165" i="3"/>
  <c r="DG162" i="3"/>
  <c r="DH162" i="3"/>
  <c r="DF159" i="3"/>
  <c r="DJ159" i="3" s="1"/>
  <c r="DG159" i="3"/>
  <c r="DH157" i="3"/>
  <c r="DI155" i="3"/>
  <c r="DF155" i="3"/>
  <c r="DJ155" i="3" s="1"/>
  <c r="DI151" i="3"/>
  <c r="DF151" i="3"/>
  <c r="DH149" i="3"/>
  <c r="DI149" i="3"/>
  <c r="DJ149" i="3" s="1"/>
  <c r="DH147" i="3"/>
  <c r="DI147" i="3"/>
  <c r="DI145" i="3"/>
  <c r="DH142" i="3"/>
  <c r="DI139" i="3"/>
  <c r="DF139" i="3"/>
  <c r="DI137" i="3"/>
  <c r="DF137" i="3"/>
  <c r="DI135" i="3"/>
  <c r="DJ135" i="3" s="1"/>
  <c r="DF135" i="3"/>
  <c r="DI132" i="3"/>
  <c r="DH130" i="3"/>
  <c r="DI130" i="3"/>
  <c r="DH129" i="3"/>
  <c r="DI129" i="3"/>
  <c r="DF129" i="3"/>
  <c r="DJ129" i="3" s="1"/>
  <c r="DI128" i="3"/>
  <c r="DF128" i="3"/>
  <c r="DJ128" i="3" s="1"/>
  <c r="DG128" i="3"/>
  <c r="DG120" i="3"/>
  <c r="DH120" i="3"/>
  <c r="DI120" i="3"/>
  <c r="DH119" i="3"/>
  <c r="DI119" i="3"/>
  <c r="DF119" i="3"/>
  <c r="DJ119" i="3" s="1"/>
  <c r="DI118" i="3"/>
  <c r="DF118" i="3"/>
  <c r="DG118" i="3"/>
  <c r="DJ118" i="3" s="1"/>
  <c r="DF102" i="3"/>
  <c r="DJ102" i="3" s="1"/>
  <c r="DG102" i="3"/>
  <c r="DH102" i="3"/>
  <c r="DI102" i="3"/>
  <c r="DF98" i="3"/>
  <c r="DJ98" i="3" s="1"/>
  <c r="DG98" i="3"/>
  <c r="DH98" i="3"/>
  <c r="DI98" i="3"/>
  <c r="DI89" i="3"/>
  <c r="DF89" i="3"/>
  <c r="DJ89" i="3" s="1"/>
  <c r="DG89" i="3"/>
  <c r="DH89" i="3"/>
  <c r="DI72" i="3"/>
  <c r="DF72" i="3"/>
  <c r="DJ72" i="3" s="1"/>
  <c r="DG72" i="3"/>
  <c r="DH72" i="3"/>
  <c r="CW174" i="3"/>
  <c r="CX174" i="3"/>
  <c r="DF170" i="3"/>
  <c r="DJ170" i="3" s="1"/>
  <c r="DG170" i="3"/>
  <c r="DH161" i="3"/>
  <c r="DI161" i="3"/>
  <c r="DI159" i="3"/>
  <c r="CX156" i="3"/>
  <c r="DH155" i="3"/>
  <c r="DH151" i="3"/>
  <c r="DF149" i="3"/>
  <c r="DG144" i="3"/>
  <c r="DH144" i="3"/>
  <c r="DF141" i="3"/>
  <c r="DJ141" i="3" s="1"/>
  <c r="DG141" i="3"/>
  <c r="DH139" i="3"/>
  <c r="DH137" i="3"/>
  <c r="DH135" i="3"/>
  <c r="DG122" i="3"/>
  <c r="DH122" i="3"/>
  <c r="DI122" i="3"/>
  <c r="DJ122" i="3" s="1"/>
  <c r="DI171" i="3"/>
  <c r="DF171" i="3"/>
  <c r="DJ171" i="3" s="1"/>
  <c r="DI167" i="3"/>
  <c r="DF167" i="3"/>
  <c r="DI165" i="3"/>
  <c r="DF165" i="3"/>
  <c r="DH163" i="3"/>
  <c r="DI163" i="3"/>
  <c r="DJ163" i="3" s="1"/>
  <c r="DI157" i="3"/>
  <c r="DJ157" i="3" s="1"/>
  <c r="DF157" i="3"/>
  <c r="DH152" i="3"/>
  <c r="DI152" i="3"/>
  <c r="DF145" i="3"/>
  <c r="DJ145" i="3" s="1"/>
  <c r="DG145" i="3"/>
  <c r="DI142" i="3"/>
  <c r="DF142" i="3"/>
  <c r="DJ142" i="3" s="1"/>
  <c r="CW140" i="3"/>
  <c r="CX140" i="3"/>
  <c r="CW138" i="3"/>
  <c r="CX138" i="3"/>
  <c r="CW136" i="3"/>
  <c r="CX136" i="3"/>
  <c r="DF132" i="3"/>
  <c r="DJ132" i="3" s="1"/>
  <c r="DG132" i="3"/>
  <c r="CV115" i="3"/>
  <c r="CX115" i="3"/>
  <c r="DI114" i="3"/>
  <c r="DF114" i="3"/>
  <c r="DJ114" i="3" s="1"/>
  <c r="DG114" i="3"/>
  <c r="DF113" i="3"/>
  <c r="DJ113" i="3" s="1"/>
  <c r="DG113" i="3"/>
  <c r="DH113" i="3"/>
  <c r="DG112" i="3"/>
  <c r="DH112" i="3"/>
  <c r="DI112" i="3"/>
  <c r="DH111" i="3"/>
  <c r="DI111" i="3"/>
  <c r="DF111" i="3"/>
  <c r="DJ111" i="3" s="1"/>
  <c r="DG101" i="3"/>
  <c r="DH101" i="3"/>
  <c r="DI101" i="3"/>
  <c r="DF101" i="3"/>
  <c r="DJ101" i="3" s="1"/>
  <c r="DG97" i="3"/>
  <c r="DH97" i="3"/>
  <c r="DI97" i="3"/>
  <c r="DF97" i="3"/>
  <c r="DJ97" i="3" s="1"/>
  <c r="DI86" i="3"/>
  <c r="DF86" i="3"/>
  <c r="DJ86" i="3" s="1"/>
  <c r="DG86" i="3"/>
  <c r="DH86" i="3"/>
  <c r="DI76" i="3"/>
  <c r="DF76" i="3"/>
  <c r="DJ76" i="3" s="1"/>
  <c r="DH76" i="3"/>
  <c r="DG76" i="3"/>
  <c r="CX127" i="3"/>
  <c r="DF126" i="3"/>
  <c r="CX125" i="3"/>
  <c r="DF124" i="3"/>
  <c r="DG110" i="3"/>
  <c r="DG107" i="3"/>
  <c r="DJ107" i="3" s="1"/>
  <c r="DG105" i="3"/>
  <c r="DJ105" i="3" s="1"/>
  <c r="DF103" i="3"/>
  <c r="DG100" i="3"/>
  <c r="DG96" i="3"/>
  <c r="DJ96" i="3" s="1"/>
  <c r="DG94" i="3"/>
  <c r="DJ94" i="3" s="1"/>
  <c r="DG92" i="3"/>
  <c r="CX91" i="3"/>
  <c r="DG90" i="3"/>
  <c r="CW84" i="3"/>
  <c r="CX84" i="3"/>
  <c r="CW82" i="3"/>
  <c r="CX82" i="3"/>
  <c r="DF75" i="3"/>
  <c r="DJ75" i="3" s="1"/>
  <c r="DG75" i="3"/>
  <c r="DI74" i="3"/>
  <c r="DI69" i="3"/>
  <c r="DJ69" i="3" s="1"/>
  <c r="DG66" i="3"/>
  <c r="DH66" i="3"/>
  <c r="DI66" i="3"/>
  <c r="DG52" i="3"/>
  <c r="DH52" i="3"/>
  <c r="DI52" i="3"/>
  <c r="DJ52" i="3" s="1"/>
  <c r="DF52" i="3"/>
  <c r="DF110" i="3"/>
  <c r="DJ110" i="3" s="1"/>
  <c r="CX108" i="3"/>
  <c r="DF107" i="3"/>
  <c r="CX106" i="3"/>
  <c r="DF105" i="3"/>
  <c r="DF100" i="3"/>
  <c r="DJ100" i="3" s="1"/>
  <c r="DF96" i="3"/>
  <c r="CX95" i="3"/>
  <c r="DF94" i="3"/>
  <c r="CX93" i="3"/>
  <c r="DF92" i="3"/>
  <c r="DF90" i="3"/>
  <c r="DJ90" i="3" s="1"/>
  <c r="DG87" i="3"/>
  <c r="DI83" i="3"/>
  <c r="DF83" i="3"/>
  <c r="DI81" i="3"/>
  <c r="DF81" i="3"/>
  <c r="DH79" i="3"/>
  <c r="DI79" i="3"/>
  <c r="DJ79" i="3" s="1"/>
  <c r="DH77" i="3"/>
  <c r="DI77" i="3"/>
  <c r="DG73" i="3"/>
  <c r="CW70" i="3"/>
  <c r="DG50" i="3"/>
  <c r="DH50" i="3"/>
  <c r="DI50" i="3"/>
  <c r="DF50" i="3"/>
  <c r="DJ50" i="3" s="1"/>
  <c r="DF85" i="3"/>
  <c r="DJ85" i="3" s="1"/>
  <c r="DG85" i="3"/>
  <c r="DG74" i="3"/>
  <c r="DH74" i="3"/>
  <c r="DF71" i="3"/>
  <c r="DG71" i="3"/>
  <c r="DJ71" i="3" s="1"/>
  <c r="DH70" i="3"/>
  <c r="DI70" i="3"/>
  <c r="CV68" i="3"/>
  <c r="CX68" i="3"/>
  <c r="DG57" i="3"/>
  <c r="DH57" i="3"/>
  <c r="DI57" i="3"/>
  <c r="DF57" i="3"/>
  <c r="DJ57" i="3" s="1"/>
  <c r="DH87" i="3"/>
  <c r="DI87" i="3"/>
  <c r="DH73" i="3"/>
  <c r="DI73" i="3"/>
  <c r="DF69" i="3"/>
  <c r="DG69" i="3"/>
  <c r="DH65" i="3"/>
  <c r="DI65" i="3"/>
  <c r="DF65" i="3"/>
  <c r="DJ65" i="3" s="1"/>
  <c r="DH60" i="3"/>
  <c r="DI60" i="3"/>
  <c r="DF60" i="3"/>
  <c r="DJ60" i="3" s="1"/>
  <c r="DG60" i="3"/>
  <c r="DI41" i="3"/>
  <c r="DJ41" i="3" s="1"/>
  <c r="DF41" i="3"/>
  <c r="DG41" i="3"/>
  <c r="DH41" i="3"/>
  <c r="DG64" i="3"/>
  <c r="DJ64" i="3" s="1"/>
  <c r="DG62" i="3"/>
  <c r="CX61" i="3"/>
  <c r="DI39" i="3"/>
  <c r="DF39" i="3"/>
  <c r="DJ39" i="3" s="1"/>
  <c r="DF22" i="3"/>
  <c r="DJ22" i="3" s="1"/>
  <c r="DH22" i="3"/>
  <c r="DI22" i="3"/>
  <c r="DG21" i="3"/>
  <c r="DI21" i="3"/>
  <c r="DF21" i="3"/>
  <c r="DJ21" i="3" s="1"/>
  <c r="DF19" i="3"/>
  <c r="DH19" i="3"/>
  <c r="DI19" i="3"/>
  <c r="DF14" i="3"/>
  <c r="DJ14" i="3" s="1"/>
  <c r="DH14" i="3"/>
  <c r="DI14" i="3"/>
  <c r="DG13" i="3"/>
  <c r="DJ13" i="3" s="1"/>
  <c r="DI13" i="3"/>
  <c r="DF13" i="3"/>
  <c r="CX10" i="3"/>
  <c r="CV10" i="3"/>
  <c r="DG9" i="3"/>
  <c r="DI9" i="3"/>
  <c r="DF9" i="3"/>
  <c r="DJ9" i="3" s="1"/>
  <c r="DF1" i="3"/>
  <c r="DG1" i="3"/>
  <c r="DH1" i="3"/>
  <c r="DI1" i="3"/>
  <c r="DJ1" i="3" s="1"/>
  <c r="DG67" i="3"/>
  <c r="DF64" i="3"/>
  <c r="CX63" i="3"/>
  <c r="DF62" i="3"/>
  <c r="DG59" i="3"/>
  <c r="DF56" i="3"/>
  <c r="CX55" i="3"/>
  <c r="DF54" i="3"/>
  <c r="DI49" i="3"/>
  <c r="DF49" i="3"/>
  <c r="DJ49" i="3" s="1"/>
  <c r="DG47" i="3"/>
  <c r="DH47" i="3"/>
  <c r="CX40" i="3"/>
  <c r="DH39" i="3"/>
  <c r="CW33" i="3"/>
  <c r="CX33" i="3"/>
  <c r="DG32" i="3"/>
  <c r="DJ32" i="3" s="1"/>
  <c r="DI32" i="3"/>
  <c r="DF32" i="3"/>
  <c r="DF28" i="3"/>
  <c r="DH28" i="3"/>
  <c r="DI28" i="3"/>
  <c r="DJ28" i="3" s="1"/>
  <c r="DI15" i="3"/>
  <c r="DG15" i="3"/>
  <c r="DH15" i="3"/>
  <c r="DF6" i="3"/>
  <c r="DJ6" i="3" s="1"/>
  <c r="DH6" i="3"/>
  <c r="DI6" i="3"/>
  <c r="DG5" i="3"/>
  <c r="DJ5" i="3" s="1"/>
  <c r="DI5" i="3"/>
  <c r="DF5" i="3"/>
  <c r="DH49" i="3"/>
  <c r="DH46" i="3"/>
  <c r="DI46" i="3"/>
  <c r="CW44" i="3"/>
  <c r="CX44" i="3"/>
  <c r="CW42" i="3"/>
  <c r="CX42" i="3"/>
  <c r="DG39" i="3"/>
  <c r="DF36" i="3"/>
  <c r="DJ36" i="3" s="1"/>
  <c r="DH36" i="3"/>
  <c r="DI36" i="3"/>
  <c r="DG35" i="3"/>
  <c r="DI35" i="3"/>
  <c r="DF35" i="3"/>
  <c r="DJ35" i="3" s="1"/>
  <c r="DG28" i="3"/>
  <c r="DH21" i="3"/>
  <c r="DG19" i="3"/>
  <c r="DJ19" i="3" s="1"/>
  <c r="DH13" i="3"/>
  <c r="CW12" i="3"/>
  <c r="CX12" i="3"/>
  <c r="DG11" i="3"/>
  <c r="DI11" i="3"/>
  <c r="DJ11" i="3" s="1"/>
  <c r="DF11" i="3"/>
  <c r="DH9" i="3"/>
  <c r="DF48" i="3"/>
  <c r="DJ48" i="3" s="1"/>
  <c r="DG48" i="3"/>
  <c r="DI45" i="3"/>
  <c r="DF45" i="3"/>
  <c r="DI43" i="3"/>
  <c r="DF43" i="3"/>
  <c r="DI37" i="3"/>
  <c r="DG37" i="3"/>
  <c r="DH37" i="3"/>
  <c r="CW31" i="3"/>
  <c r="CX31" i="3"/>
  <c r="DG30" i="3"/>
  <c r="DJ30" i="3" s="1"/>
  <c r="DI30" i="3"/>
  <c r="DF30" i="3"/>
  <c r="DF26" i="3"/>
  <c r="DJ26" i="3" s="1"/>
  <c r="DH26" i="3"/>
  <c r="DI26" i="3"/>
  <c r="DG25" i="3"/>
  <c r="DI25" i="3"/>
  <c r="DF25" i="3"/>
  <c r="DJ25" i="3" s="1"/>
  <c r="DG22" i="3"/>
  <c r="DG14" i="3"/>
  <c r="CW4" i="3"/>
  <c r="CX4" i="3"/>
  <c r="DG3" i="3"/>
  <c r="DJ3" i="3" s="1"/>
  <c r="DI3" i="3"/>
  <c r="DF3" i="3"/>
  <c r="DG38" i="3"/>
  <c r="DG34" i="3"/>
  <c r="DG24" i="3"/>
  <c r="DG20" i="3"/>
  <c r="DJ20" i="3" s="1"/>
  <c r="DG18" i="3"/>
  <c r="CX17" i="3"/>
  <c r="DG16" i="3"/>
  <c r="DG8" i="3"/>
  <c r="T43" i="1" l="1"/>
  <c r="AG26" i="1"/>
  <c r="AI26" i="1"/>
  <c r="V43" i="1"/>
  <c r="AG75" i="1"/>
  <c r="T110" i="1"/>
  <c r="AG198" i="1"/>
  <c r="T239" i="1"/>
  <c r="AH75" i="1"/>
  <c r="U110" i="1"/>
  <c r="CJ142" i="1"/>
  <c r="BA166" i="1"/>
  <c r="AJ198" i="1"/>
  <c r="W239" i="1"/>
  <c r="BC22" i="1"/>
  <c r="BC372" i="1"/>
  <c r="F358" i="1"/>
  <c r="GM144" i="1"/>
  <c r="AH198" i="1"/>
  <c r="U239" i="1"/>
  <c r="AJ75" i="1"/>
  <c r="W110" i="1"/>
  <c r="BY239" i="1"/>
  <c r="CJ198" i="1"/>
  <c r="BA239" i="1"/>
  <c r="CI312" i="1"/>
  <c r="BY271" i="1"/>
  <c r="AP312" i="1"/>
  <c r="DI31" i="3"/>
  <c r="DG31" i="3"/>
  <c r="DJ31" i="3" s="1"/>
  <c r="DH31" i="3"/>
  <c r="DF31" i="3"/>
  <c r="DG42" i="3"/>
  <c r="DJ42" i="3" s="1"/>
  <c r="DH42" i="3"/>
  <c r="DF42" i="3"/>
  <c r="DI42" i="3"/>
  <c r="DI61" i="3"/>
  <c r="DJ61" i="3" s="1"/>
  <c r="DF61" i="3"/>
  <c r="DG61" i="3"/>
  <c r="DH61" i="3"/>
  <c r="DG68" i="3"/>
  <c r="DH68" i="3"/>
  <c r="DI68" i="3"/>
  <c r="DJ68" i="3" s="1"/>
  <c r="DF68" i="3"/>
  <c r="DG82" i="3"/>
  <c r="DJ82" i="3" s="1"/>
  <c r="DH82" i="3"/>
  <c r="DF82" i="3"/>
  <c r="DI82" i="3"/>
  <c r="DG138" i="3"/>
  <c r="DJ138" i="3" s="1"/>
  <c r="DH138" i="3"/>
  <c r="DI138" i="3"/>
  <c r="DF138" i="3"/>
  <c r="DG117" i="3"/>
  <c r="DJ117" i="3" s="1"/>
  <c r="DH117" i="3"/>
  <c r="DI117" i="3"/>
  <c r="DF117" i="3"/>
  <c r="DG158" i="3"/>
  <c r="DJ158" i="3" s="1"/>
  <c r="DH158" i="3"/>
  <c r="DF158" i="3"/>
  <c r="DI158" i="3"/>
  <c r="DG166" i="3"/>
  <c r="DJ166" i="3" s="1"/>
  <c r="DH166" i="3"/>
  <c r="DF166" i="3"/>
  <c r="DI166" i="3"/>
  <c r="DG231" i="3"/>
  <c r="DJ231" i="3" s="1"/>
  <c r="DF231" i="3"/>
  <c r="DH231" i="3"/>
  <c r="DI231" i="3"/>
  <c r="DF222" i="3"/>
  <c r="DG222" i="3"/>
  <c r="DH222" i="3"/>
  <c r="DI222" i="3"/>
  <c r="DJ222" i="3" s="1"/>
  <c r="DG265" i="3"/>
  <c r="DJ265" i="3" s="1"/>
  <c r="DF265" i="3"/>
  <c r="DH265" i="3"/>
  <c r="DI265" i="3"/>
  <c r="DG363" i="3"/>
  <c r="DJ363" i="3" s="1"/>
  <c r="DH363" i="3"/>
  <c r="DF363" i="3"/>
  <c r="DI363" i="3"/>
  <c r="DF412" i="3"/>
  <c r="DG412" i="3"/>
  <c r="DJ412" i="3" s="1"/>
  <c r="DH412" i="3"/>
  <c r="DI412" i="3"/>
  <c r="DG335" i="3"/>
  <c r="DJ335" i="3" s="1"/>
  <c r="DH335" i="3"/>
  <c r="DI335" i="3"/>
  <c r="DF335" i="3"/>
  <c r="DG381" i="3"/>
  <c r="DJ381" i="3" s="1"/>
  <c r="DF381" i="3"/>
  <c r="DH381" i="3"/>
  <c r="DI381" i="3"/>
  <c r="DI410" i="3"/>
  <c r="DJ410" i="3" s="1"/>
  <c r="DF410" i="3"/>
  <c r="DG410" i="3"/>
  <c r="DH410" i="3"/>
  <c r="DI420" i="3"/>
  <c r="DF420" i="3"/>
  <c r="DG420" i="3"/>
  <c r="DJ420" i="3" s="1"/>
  <c r="DH420" i="3"/>
  <c r="DI429" i="3"/>
  <c r="DF429" i="3"/>
  <c r="DG429" i="3"/>
  <c r="DJ429" i="3" s="1"/>
  <c r="DH429" i="3"/>
  <c r="AQ43" i="1"/>
  <c r="BZ26" i="1"/>
  <c r="AT26" i="1"/>
  <c r="F61" i="1"/>
  <c r="CZ28" i="1"/>
  <c r="Y28" i="1" s="1"/>
  <c r="AE43" i="1"/>
  <c r="AC110" i="1"/>
  <c r="CP77" i="1"/>
  <c r="O77" i="1" s="1"/>
  <c r="GM84" i="1"/>
  <c r="GN84" i="1" s="1"/>
  <c r="CY103" i="1"/>
  <c r="X103" i="1" s="1"/>
  <c r="GM103" i="1" s="1"/>
  <c r="GN103" i="1" s="1"/>
  <c r="CZ103" i="1"/>
  <c r="Y103" i="1" s="1"/>
  <c r="GM33" i="1"/>
  <c r="GN33" i="1" s="1"/>
  <c r="AH26" i="1"/>
  <c r="U43" i="1"/>
  <c r="AU75" i="1"/>
  <c r="F129" i="1"/>
  <c r="CP202" i="1"/>
  <c r="O202" i="1" s="1"/>
  <c r="CY217" i="1"/>
  <c r="X217" i="1" s="1"/>
  <c r="CZ217" i="1"/>
  <c r="Y217" i="1" s="1"/>
  <c r="GM223" i="1"/>
  <c r="GN223" i="1" s="1"/>
  <c r="AO271" i="1"/>
  <c r="F316" i="1"/>
  <c r="GM85" i="1"/>
  <c r="GN85" i="1" s="1"/>
  <c r="CY227" i="1"/>
  <c r="X227" i="1" s="1"/>
  <c r="CP217" i="1"/>
  <c r="O217" i="1" s="1"/>
  <c r="GM217" i="1" s="1"/>
  <c r="GN217" i="1" s="1"/>
  <c r="AJ142" i="1"/>
  <c r="W166" i="1"/>
  <c r="CY204" i="1"/>
  <c r="X204" i="1" s="1"/>
  <c r="CY208" i="1"/>
  <c r="X208" i="1" s="1"/>
  <c r="CP220" i="1"/>
  <c r="O220" i="1" s="1"/>
  <c r="GM220" i="1" s="1"/>
  <c r="GN220" i="1" s="1"/>
  <c r="AB229" i="1"/>
  <c r="AB231" i="1"/>
  <c r="AD312" i="1"/>
  <c r="F325" i="1"/>
  <c r="BB271" i="1"/>
  <c r="CJ271" i="1"/>
  <c r="BA312" i="1"/>
  <c r="GM305" i="1"/>
  <c r="GN305" i="1" s="1"/>
  <c r="GM237" i="1"/>
  <c r="GN237" i="1" s="1"/>
  <c r="GM295" i="1"/>
  <c r="GN295" i="1" s="1"/>
  <c r="CY291" i="1"/>
  <c r="X291" i="1" s="1"/>
  <c r="GM291" i="1" s="1"/>
  <c r="GN291" i="1" s="1"/>
  <c r="CY223" i="1"/>
  <c r="X223" i="1" s="1"/>
  <c r="GM278" i="1"/>
  <c r="GN278" i="1" s="1"/>
  <c r="AB283" i="1"/>
  <c r="GM296" i="1"/>
  <c r="GN296" i="1" s="1"/>
  <c r="AB309" i="1"/>
  <c r="AI271" i="1"/>
  <c r="V312" i="1"/>
  <c r="AB285" i="1"/>
  <c r="CY289" i="1"/>
  <c r="X289" i="1" s="1"/>
  <c r="GM289" i="1" s="1"/>
  <c r="GN289" i="1" s="1"/>
  <c r="AQ142" i="1"/>
  <c r="F176" i="1"/>
  <c r="CZ231" i="1"/>
  <c r="Y231" i="1" s="1"/>
  <c r="DF95" i="3"/>
  <c r="DG95" i="3"/>
  <c r="DJ95" i="3" s="1"/>
  <c r="DH95" i="3"/>
  <c r="DI95" i="3"/>
  <c r="DI182" i="3"/>
  <c r="DJ182" i="3" s="1"/>
  <c r="DG182" i="3"/>
  <c r="DH182" i="3"/>
  <c r="DF182" i="3"/>
  <c r="DF208" i="3"/>
  <c r="DG208" i="3"/>
  <c r="DH208" i="3"/>
  <c r="DI208" i="3"/>
  <c r="DJ208" i="3" s="1"/>
  <c r="DG249" i="3"/>
  <c r="DH249" i="3"/>
  <c r="DF249" i="3"/>
  <c r="DI249" i="3"/>
  <c r="DJ249" i="3" s="1"/>
  <c r="DI262" i="3"/>
  <c r="DG262" i="3"/>
  <c r="DJ262" i="3" s="1"/>
  <c r="DH262" i="3"/>
  <c r="DF262" i="3"/>
  <c r="DG292" i="3"/>
  <c r="DJ292" i="3" s="1"/>
  <c r="DH292" i="3"/>
  <c r="DF292" i="3"/>
  <c r="DI292" i="3"/>
  <c r="DG313" i="3"/>
  <c r="DJ313" i="3" s="1"/>
  <c r="DH313" i="3"/>
  <c r="DI313" i="3"/>
  <c r="DF313" i="3"/>
  <c r="DF390" i="3"/>
  <c r="DG390" i="3"/>
  <c r="DJ390" i="3" s="1"/>
  <c r="DH390" i="3"/>
  <c r="DI390" i="3"/>
  <c r="DF438" i="3"/>
  <c r="DG438" i="3"/>
  <c r="DJ438" i="3" s="1"/>
  <c r="DH438" i="3"/>
  <c r="DI438" i="3"/>
  <c r="DF449" i="3"/>
  <c r="DG449" i="3"/>
  <c r="DJ449" i="3" s="1"/>
  <c r="DH449" i="3"/>
  <c r="DI449" i="3"/>
  <c r="DF462" i="3"/>
  <c r="DG462" i="3"/>
  <c r="DJ462" i="3" s="1"/>
  <c r="DH462" i="3"/>
  <c r="DI462" i="3"/>
  <c r="DF473" i="3"/>
  <c r="DG473" i="3"/>
  <c r="DJ473" i="3" s="1"/>
  <c r="DH473" i="3"/>
  <c r="DI473" i="3"/>
  <c r="DI369" i="3"/>
  <c r="DF369" i="3"/>
  <c r="DG369" i="3"/>
  <c r="DJ369" i="3" s="1"/>
  <c r="DH369" i="3"/>
  <c r="DI400" i="3"/>
  <c r="DF400" i="3"/>
  <c r="DG400" i="3"/>
  <c r="DJ400" i="3" s="1"/>
  <c r="DH400" i="3"/>
  <c r="DI404" i="3"/>
  <c r="DF404" i="3"/>
  <c r="DG404" i="3"/>
  <c r="DJ404" i="3" s="1"/>
  <c r="DH404" i="3"/>
  <c r="DI458" i="3"/>
  <c r="DJ458" i="3" s="1"/>
  <c r="DF458" i="3"/>
  <c r="DG458" i="3"/>
  <c r="DH458" i="3"/>
  <c r="DF491" i="3"/>
  <c r="DG491" i="3"/>
  <c r="DH491" i="3"/>
  <c r="DI491" i="3"/>
  <c r="DJ491" i="3" s="1"/>
  <c r="BY26" i="1"/>
  <c r="CI43" i="1"/>
  <c r="AP43" i="1"/>
  <c r="AU43" i="1"/>
  <c r="CD26" i="1"/>
  <c r="BB26" i="1"/>
  <c r="F56" i="1"/>
  <c r="BB342" i="1"/>
  <c r="AB28" i="1"/>
  <c r="CR28" i="1"/>
  <c r="Q28" i="1" s="1"/>
  <c r="CZ32" i="1"/>
  <c r="Y32" i="1" s="1"/>
  <c r="CY32" i="1"/>
  <c r="X32" i="1" s="1"/>
  <c r="F47" i="1"/>
  <c r="AO26" i="1"/>
  <c r="AO342" i="1"/>
  <c r="F114" i="1"/>
  <c r="AO75" i="1"/>
  <c r="CJ26" i="1"/>
  <c r="BA43" i="1"/>
  <c r="GM35" i="1"/>
  <c r="GN35" i="1" s="1"/>
  <c r="CG26" i="1"/>
  <c r="AX43" i="1"/>
  <c r="AB93" i="1"/>
  <c r="AF43" i="1"/>
  <c r="AE75" i="1"/>
  <c r="R110" i="1"/>
  <c r="GM95" i="1"/>
  <c r="GN95" i="1" s="1"/>
  <c r="BY142" i="1"/>
  <c r="CI166" i="1"/>
  <c r="AP166" i="1"/>
  <c r="BB142" i="1"/>
  <c r="F179" i="1"/>
  <c r="GM204" i="1"/>
  <c r="GN204" i="1" s="1"/>
  <c r="AE166" i="1"/>
  <c r="GM161" i="1"/>
  <c r="GN161" i="1" s="1"/>
  <c r="AF75" i="1"/>
  <c r="S110" i="1"/>
  <c r="CP227" i="1"/>
  <c r="O227" i="1" s="1"/>
  <c r="F249" i="1"/>
  <c r="AQ198" i="1"/>
  <c r="AD166" i="1"/>
  <c r="AH142" i="1"/>
  <c r="U166" i="1"/>
  <c r="AD239" i="1"/>
  <c r="AB202" i="1"/>
  <c r="GM229" i="1"/>
  <c r="GN229" i="1" s="1"/>
  <c r="GM231" i="1"/>
  <c r="GN231" i="1" s="1"/>
  <c r="AF198" i="1"/>
  <c r="S239" i="1"/>
  <c r="CP273" i="1"/>
  <c r="O273" i="1" s="1"/>
  <c r="AC312" i="1"/>
  <c r="CG271" i="1"/>
  <c r="AX312" i="1"/>
  <c r="CZ108" i="1"/>
  <c r="Y108" i="1" s="1"/>
  <c r="AF271" i="1"/>
  <c r="S312" i="1"/>
  <c r="CZ229" i="1"/>
  <c r="Y229" i="1" s="1"/>
  <c r="AB306" i="1"/>
  <c r="AJ271" i="1"/>
  <c r="W312" i="1"/>
  <c r="CZ293" i="1"/>
  <c r="Y293" i="1" s="1"/>
  <c r="GM293" i="1" s="1"/>
  <c r="GN293" i="1" s="1"/>
  <c r="AB287" i="1"/>
  <c r="AU271" i="1"/>
  <c r="F331" i="1"/>
  <c r="F322" i="1"/>
  <c r="AQ271" i="1"/>
  <c r="DF106" i="3"/>
  <c r="DG106" i="3"/>
  <c r="DJ106" i="3" s="1"/>
  <c r="DH106" i="3"/>
  <c r="DI106" i="3"/>
  <c r="DI91" i="3"/>
  <c r="DJ91" i="3" s="1"/>
  <c r="DF91" i="3"/>
  <c r="DG91" i="3"/>
  <c r="DH91" i="3"/>
  <c r="DF156" i="3"/>
  <c r="DG156" i="3"/>
  <c r="DH156" i="3"/>
  <c r="DI156" i="3"/>
  <c r="DJ156" i="3" s="1"/>
  <c r="DG44" i="3"/>
  <c r="DJ44" i="3" s="1"/>
  <c r="DH44" i="3"/>
  <c r="DF44" i="3"/>
  <c r="DI44" i="3"/>
  <c r="DI33" i="3"/>
  <c r="DG33" i="3"/>
  <c r="DJ33" i="3" s="1"/>
  <c r="DH33" i="3"/>
  <c r="DF33" i="3"/>
  <c r="DH10" i="3"/>
  <c r="DF10" i="3"/>
  <c r="DG10" i="3"/>
  <c r="DI10" i="3"/>
  <c r="DJ10" i="3" s="1"/>
  <c r="DG84" i="3"/>
  <c r="DJ84" i="3" s="1"/>
  <c r="DH84" i="3"/>
  <c r="DF84" i="3"/>
  <c r="DI84" i="3"/>
  <c r="DF115" i="3"/>
  <c r="DG115" i="3"/>
  <c r="DH115" i="3"/>
  <c r="DI115" i="3"/>
  <c r="DJ115" i="3" s="1"/>
  <c r="DG136" i="3"/>
  <c r="DJ136" i="3" s="1"/>
  <c r="DH136" i="3"/>
  <c r="DI136" i="3"/>
  <c r="DF136" i="3"/>
  <c r="DG140" i="3"/>
  <c r="DJ140" i="3" s="1"/>
  <c r="DH140" i="3"/>
  <c r="DI140" i="3"/>
  <c r="DF140" i="3"/>
  <c r="DG244" i="3"/>
  <c r="DJ244" i="3" s="1"/>
  <c r="DF244" i="3"/>
  <c r="DI244" i="3"/>
  <c r="DH244" i="3"/>
  <c r="DG263" i="3"/>
  <c r="DJ263" i="3" s="1"/>
  <c r="DH263" i="3"/>
  <c r="DI263" i="3"/>
  <c r="DF263" i="3"/>
  <c r="DF320" i="3"/>
  <c r="DG320" i="3"/>
  <c r="DH320" i="3"/>
  <c r="DI320" i="3"/>
  <c r="DJ320" i="3" s="1"/>
  <c r="DG355" i="3"/>
  <c r="DJ355" i="3" s="1"/>
  <c r="DH355" i="3"/>
  <c r="DI355" i="3"/>
  <c r="DF355" i="3"/>
  <c r="DG337" i="3"/>
  <c r="DJ337" i="3" s="1"/>
  <c r="DH337" i="3"/>
  <c r="DI337" i="3"/>
  <c r="DF337" i="3"/>
  <c r="DG311" i="3"/>
  <c r="DJ311" i="3" s="1"/>
  <c r="DH311" i="3"/>
  <c r="DI311" i="3"/>
  <c r="DF311" i="3"/>
  <c r="DF353" i="3"/>
  <c r="DG353" i="3"/>
  <c r="DH353" i="3"/>
  <c r="DI353" i="3"/>
  <c r="DJ353" i="3" s="1"/>
  <c r="DG493" i="3"/>
  <c r="DJ493" i="3" s="1"/>
  <c r="DH493" i="3"/>
  <c r="DI493" i="3"/>
  <c r="DF493" i="3"/>
  <c r="GM34" i="1"/>
  <c r="GN34" i="1" s="1"/>
  <c r="CZ30" i="1"/>
  <c r="Y30" i="1" s="1"/>
  <c r="CY30" i="1"/>
  <c r="X30" i="1" s="1"/>
  <c r="GM30" i="1" s="1"/>
  <c r="GN30" i="1" s="1"/>
  <c r="GM80" i="1"/>
  <c r="GN80" i="1" s="1"/>
  <c r="GM97" i="1"/>
  <c r="GN97" i="1" s="1"/>
  <c r="AB104" i="1"/>
  <c r="CY28" i="1"/>
  <c r="X28" i="1" s="1"/>
  <c r="AK43" i="1" s="1"/>
  <c r="AD110" i="1"/>
  <c r="AB88" i="1"/>
  <c r="BB75" i="1"/>
  <c r="F123" i="1"/>
  <c r="CJ75" i="1"/>
  <c r="BA110" i="1"/>
  <c r="GM108" i="1"/>
  <c r="GN108" i="1" s="1"/>
  <c r="AB152" i="1"/>
  <c r="CR152" i="1"/>
  <c r="Q152" i="1" s="1"/>
  <c r="CP152" i="1" s="1"/>
  <c r="O152" i="1" s="1"/>
  <c r="GM152" i="1" s="1"/>
  <c r="GN152" i="1" s="1"/>
  <c r="AI75" i="1"/>
  <c r="V110" i="1"/>
  <c r="AQ75" i="1"/>
  <c r="F120" i="1"/>
  <c r="CP146" i="1"/>
  <c r="O146" i="1" s="1"/>
  <c r="GM146" i="1" s="1"/>
  <c r="GN146" i="1" s="1"/>
  <c r="AC166" i="1"/>
  <c r="CG142" i="1"/>
  <c r="AX166" i="1"/>
  <c r="GM206" i="1"/>
  <c r="GN206" i="1" s="1"/>
  <c r="CC142" i="1"/>
  <c r="AT166" i="1"/>
  <c r="BY110" i="1"/>
  <c r="GM148" i="1"/>
  <c r="GN148" i="1" s="1"/>
  <c r="AB227" i="1"/>
  <c r="F258" i="1"/>
  <c r="AU198" i="1"/>
  <c r="CZ158" i="1"/>
  <c r="Y158" i="1" s="1"/>
  <c r="AL166" i="1" s="1"/>
  <c r="AO198" i="1"/>
  <c r="F243" i="1"/>
  <c r="AI142" i="1"/>
  <c r="V166" i="1"/>
  <c r="AE239" i="1"/>
  <c r="CY202" i="1"/>
  <c r="X202" i="1" s="1"/>
  <c r="AK239" i="1" s="1"/>
  <c r="CY206" i="1"/>
  <c r="X206" i="1" s="1"/>
  <c r="CY214" i="1"/>
  <c r="X214" i="1" s="1"/>
  <c r="GM214" i="1" s="1"/>
  <c r="GN214" i="1" s="1"/>
  <c r="CZ228" i="1"/>
  <c r="Y228" i="1" s="1"/>
  <c r="CY228" i="1"/>
  <c r="X228" i="1" s="1"/>
  <c r="GM228" i="1" s="1"/>
  <c r="GN228" i="1" s="1"/>
  <c r="BB198" i="1"/>
  <c r="F252" i="1"/>
  <c r="AU142" i="1"/>
  <c r="F185" i="1"/>
  <c r="AB281" i="1"/>
  <c r="AB297" i="1"/>
  <c r="U312" i="1"/>
  <c r="AH271" i="1"/>
  <c r="GM280" i="1"/>
  <c r="GN280" i="1" s="1"/>
  <c r="GM288" i="1"/>
  <c r="GN288" i="1" s="1"/>
  <c r="GM310" i="1"/>
  <c r="GN310" i="1" s="1"/>
  <c r="AI198" i="1"/>
  <c r="V239" i="1"/>
  <c r="CZ224" i="1"/>
  <c r="Y224" i="1" s="1"/>
  <c r="GM224" i="1" s="1"/>
  <c r="GN224" i="1" s="1"/>
  <c r="GM276" i="1"/>
  <c r="GN276" i="1" s="1"/>
  <c r="CZ218" i="1"/>
  <c r="Y218" i="1" s="1"/>
  <c r="CZ234" i="1"/>
  <c r="Y234" i="1" s="1"/>
  <c r="GM234" i="1" s="1"/>
  <c r="GN234" i="1" s="1"/>
  <c r="DF40" i="3"/>
  <c r="DG40" i="3"/>
  <c r="DH40" i="3"/>
  <c r="DI40" i="3"/>
  <c r="DJ40" i="3" s="1"/>
  <c r="DF127" i="3"/>
  <c r="DG127" i="3"/>
  <c r="DJ127" i="3" s="1"/>
  <c r="DH127" i="3"/>
  <c r="DI127" i="3"/>
  <c r="DI17" i="3"/>
  <c r="DJ17" i="3" s="1"/>
  <c r="DG17" i="3"/>
  <c r="DH17" i="3"/>
  <c r="DF17" i="3"/>
  <c r="DI4" i="3"/>
  <c r="DG4" i="3"/>
  <c r="DJ4" i="3" s="1"/>
  <c r="DH4" i="3"/>
  <c r="DF4" i="3"/>
  <c r="DI12" i="3"/>
  <c r="DG12" i="3"/>
  <c r="DJ12" i="3" s="1"/>
  <c r="DH12" i="3"/>
  <c r="DF12" i="3"/>
  <c r="DF55" i="3"/>
  <c r="DG55" i="3"/>
  <c r="DJ55" i="3" s="1"/>
  <c r="DH55" i="3"/>
  <c r="DI55" i="3"/>
  <c r="DF63" i="3"/>
  <c r="DG63" i="3"/>
  <c r="DJ63" i="3" s="1"/>
  <c r="DH63" i="3"/>
  <c r="DI63" i="3"/>
  <c r="DF93" i="3"/>
  <c r="DG93" i="3"/>
  <c r="DJ93" i="3" s="1"/>
  <c r="DH93" i="3"/>
  <c r="DI93" i="3"/>
  <c r="DF108" i="3"/>
  <c r="DG108" i="3"/>
  <c r="DJ108" i="3" s="1"/>
  <c r="DH108" i="3"/>
  <c r="DI108" i="3"/>
  <c r="DF125" i="3"/>
  <c r="DG125" i="3"/>
  <c r="DJ125" i="3" s="1"/>
  <c r="DH125" i="3"/>
  <c r="DI125" i="3"/>
  <c r="DG174" i="3"/>
  <c r="DJ174" i="3" s="1"/>
  <c r="DH174" i="3"/>
  <c r="DI174" i="3"/>
  <c r="DF174" i="3"/>
  <c r="DG226" i="3"/>
  <c r="DJ226" i="3" s="1"/>
  <c r="DF226" i="3"/>
  <c r="DH226" i="3"/>
  <c r="DI226" i="3"/>
  <c r="DH251" i="3"/>
  <c r="DG251" i="3"/>
  <c r="DJ251" i="3" s="1"/>
  <c r="DI251" i="3"/>
  <c r="DF251" i="3"/>
  <c r="DI264" i="3"/>
  <c r="DF264" i="3"/>
  <c r="DG264" i="3"/>
  <c r="DJ264" i="3" s="1"/>
  <c r="DH264" i="3"/>
  <c r="DG281" i="3"/>
  <c r="DJ281" i="3" s="1"/>
  <c r="DH281" i="3"/>
  <c r="DI281" i="3"/>
  <c r="DF281" i="3"/>
  <c r="DG324" i="3"/>
  <c r="DJ324" i="3" s="1"/>
  <c r="DH324" i="3"/>
  <c r="DI324" i="3"/>
  <c r="DF324" i="3"/>
  <c r="DG322" i="3"/>
  <c r="DJ322" i="3" s="1"/>
  <c r="DH322" i="3"/>
  <c r="DI322" i="3"/>
  <c r="DF322" i="3"/>
  <c r="DF436" i="3"/>
  <c r="DG436" i="3"/>
  <c r="DJ436" i="3" s="1"/>
  <c r="DH436" i="3"/>
  <c r="DI436" i="3"/>
  <c r="DF451" i="3"/>
  <c r="DG451" i="3"/>
  <c r="DJ451" i="3" s="1"/>
  <c r="DH451" i="3"/>
  <c r="DI451" i="3"/>
  <c r="DF460" i="3"/>
  <c r="DG460" i="3"/>
  <c r="DJ460" i="3" s="1"/>
  <c r="DH460" i="3"/>
  <c r="DI460" i="3"/>
  <c r="DF475" i="3"/>
  <c r="DG475" i="3"/>
  <c r="DJ475" i="3" s="1"/>
  <c r="DH475" i="3"/>
  <c r="DI475" i="3"/>
  <c r="DF172" i="3"/>
  <c r="DG172" i="3"/>
  <c r="DI172" i="3"/>
  <c r="DJ172" i="3" s="1"/>
  <c r="DH172" i="3"/>
  <c r="DI402" i="3"/>
  <c r="DF402" i="3"/>
  <c r="DG402" i="3"/>
  <c r="DJ402" i="3" s="1"/>
  <c r="DH402" i="3"/>
  <c r="DI434" i="3"/>
  <c r="DJ434" i="3" s="1"/>
  <c r="DF434" i="3"/>
  <c r="DG434" i="3"/>
  <c r="DH434" i="3"/>
  <c r="BD26" i="1"/>
  <c r="F68" i="1"/>
  <c r="BD342" i="1"/>
  <c r="AB35" i="1"/>
  <c r="CP79" i="1"/>
  <c r="O79" i="1" s="1"/>
  <c r="GM79" i="1" s="1"/>
  <c r="GN79" i="1" s="1"/>
  <c r="AC43" i="1"/>
  <c r="BD75" i="1"/>
  <c r="F135" i="1"/>
  <c r="AJ43" i="1"/>
  <c r="AB83" i="1"/>
  <c r="AB98" i="1"/>
  <c r="GM102" i="1"/>
  <c r="GN102" i="1" s="1"/>
  <c r="CP32" i="1"/>
  <c r="O32" i="1" s="1"/>
  <c r="GM32" i="1" s="1"/>
  <c r="GN32" i="1" s="1"/>
  <c r="CY39" i="1"/>
  <c r="X39" i="1" s="1"/>
  <c r="GM39" i="1" s="1"/>
  <c r="GN39" i="1" s="1"/>
  <c r="CZ39" i="1"/>
  <c r="Y39" i="1" s="1"/>
  <c r="CY90" i="1"/>
  <c r="X90" i="1" s="1"/>
  <c r="AK110" i="1" s="1"/>
  <c r="CZ90" i="1"/>
  <c r="Y90" i="1" s="1"/>
  <c r="AL110" i="1" s="1"/>
  <c r="CG75" i="1"/>
  <c r="AX110" i="1"/>
  <c r="F191" i="1"/>
  <c r="BD142" i="1"/>
  <c r="AT75" i="1"/>
  <c r="F128" i="1"/>
  <c r="AB156" i="1"/>
  <c r="AG166" i="1"/>
  <c r="CY151" i="1"/>
  <c r="X151" i="1" s="1"/>
  <c r="GM151" i="1" s="1"/>
  <c r="GN151" i="1" s="1"/>
  <c r="CP200" i="1"/>
  <c r="O200" i="1" s="1"/>
  <c r="AC239" i="1"/>
  <c r="GM208" i="1"/>
  <c r="GO208" i="1" s="1"/>
  <c r="CC239" i="1" s="1"/>
  <c r="GM147" i="1"/>
  <c r="GN147" i="1" s="1"/>
  <c r="GM218" i="1"/>
  <c r="GN218" i="1" s="1"/>
  <c r="BD198" i="1"/>
  <c r="F264" i="1"/>
  <c r="GM203" i="1"/>
  <c r="GN203" i="1" s="1"/>
  <c r="GM215" i="1"/>
  <c r="GN215" i="1" s="1"/>
  <c r="F255" i="1"/>
  <c r="BC198" i="1"/>
  <c r="GM153" i="1"/>
  <c r="GN153" i="1" s="1"/>
  <c r="AB200" i="1"/>
  <c r="GM216" i="1"/>
  <c r="GN216" i="1" s="1"/>
  <c r="AF142" i="1"/>
  <c r="S166" i="1"/>
  <c r="AB204" i="1"/>
  <c r="AB208" i="1"/>
  <c r="AB212" i="1"/>
  <c r="AB220" i="1"/>
  <c r="CP233" i="1"/>
  <c r="O233" i="1" s="1"/>
  <c r="GM233" i="1" s="1"/>
  <c r="GN233" i="1" s="1"/>
  <c r="CG198" i="1"/>
  <c r="AX239" i="1"/>
  <c r="CP275" i="1"/>
  <c r="O275" i="1" s="1"/>
  <c r="GM275" i="1" s="1"/>
  <c r="GN275" i="1" s="1"/>
  <c r="CP279" i="1"/>
  <c r="O279" i="1" s="1"/>
  <c r="GM279" i="1" s="1"/>
  <c r="GN279" i="1" s="1"/>
  <c r="CP283" i="1"/>
  <c r="O283" i="1" s="1"/>
  <c r="GM283" i="1" s="1"/>
  <c r="GO283" i="1" s="1"/>
  <c r="CC312" i="1" s="1"/>
  <c r="CP287" i="1"/>
  <c r="O287" i="1" s="1"/>
  <c r="GM287" i="1" s="1"/>
  <c r="GN287" i="1" s="1"/>
  <c r="CP297" i="1"/>
  <c r="O297" i="1" s="1"/>
  <c r="GM297" i="1" s="1"/>
  <c r="GN297" i="1" s="1"/>
  <c r="AL312" i="1"/>
  <c r="CY297" i="1"/>
  <c r="X297" i="1" s="1"/>
  <c r="AK312" i="1" s="1"/>
  <c r="CY306" i="1"/>
  <c r="X306" i="1" s="1"/>
  <c r="GM306" i="1" s="1"/>
  <c r="GN306" i="1" s="1"/>
  <c r="AB233" i="1"/>
  <c r="GM294" i="1"/>
  <c r="GN294" i="1" s="1"/>
  <c r="AB300" i="1"/>
  <c r="AB279" i="1"/>
  <c r="AE312" i="1"/>
  <c r="T312" i="1"/>
  <c r="AG271" i="1"/>
  <c r="X312" i="1" l="1"/>
  <c r="AK271" i="1"/>
  <c r="X110" i="1"/>
  <c r="AK75" i="1"/>
  <c r="AK198" i="1"/>
  <c r="X239" i="1"/>
  <c r="AT342" i="1"/>
  <c r="AL75" i="1"/>
  <c r="Y110" i="1"/>
  <c r="AL142" i="1"/>
  <c r="Y166" i="1"/>
  <c r="CC271" i="1"/>
  <c r="AT312" i="1"/>
  <c r="T271" i="1"/>
  <c r="F333" i="1"/>
  <c r="AC198" i="1"/>
  <c r="P239" i="1"/>
  <c r="CE239" i="1"/>
  <c r="CH239" i="1"/>
  <c r="CF239" i="1"/>
  <c r="AJ26" i="1"/>
  <c r="W43" i="1"/>
  <c r="GM90" i="1"/>
  <c r="GN90" i="1" s="1"/>
  <c r="F334" i="1"/>
  <c r="U271" i="1"/>
  <c r="AL239" i="1"/>
  <c r="F130" i="1"/>
  <c r="BA75" i="1"/>
  <c r="W271" i="1"/>
  <c r="F336" i="1"/>
  <c r="P312" i="1"/>
  <c r="CE312" i="1"/>
  <c r="CF312" i="1"/>
  <c r="AC271" i="1"/>
  <c r="CH312" i="1"/>
  <c r="U142" i="1"/>
  <c r="F188" i="1"/>
  <c r="AF26" i="1"/>
  <c r="S43" i="1"/>
  <c r="BB22" i="1"/>
  <c r="BB372" i="1"/>
  <c r="F355" i="1"/>
  <c r="AU26" i="1"/>
  <c r="F62" i="1"/>
  <c r="AU342" i="1"/>
  <c r="BA271" i="1"/>
  <c r="F332" i="1"/>
  <c r="Q312" i="1"/>
  <c r="AD271" i="1"/>
  <c r="GM77" i="1"/>
  <c r="AB110" i="1"/>
  <c r="AQ26" i="1"/>
  <c r="F53" i="1"/>
  <c r="AQ342" i="1"/>
  <c r="BY198" i="1"/>
  <c r="CI239" i="1"/>
  <c r="AP239" i="1"/>
  <c r="F263" i="1"/>
  <c r="W198" i="1"/>
  <c r="U75" i="1"/>
  <c r="F132" i="1"/>
  <c r="T198" i="1"/>
  <c r="F260" i="1"/>
  <c r="V26" i="1"/>
  <c r="F66" i="1"/>
  <c r="V342" i="1"/>
  <c r="Y312" i="1"/>
  <c r="AL271" i="1"/>
  <c r="AE271" i="1"/>
  <c r="R312" i="1"/>
  <c r="S142" i="1"/>
  <c r="F181" i="1"/>
  <c r="GM158" i="1"/>
  <c r="GN158" i="1" s="1"/>
  <c r="GM200" i="1"/>
  <c r="AB239" i="1"/>
  <c r="AK166" i="1"/>
  <c r="AE198" i="1"/>
  <c r="R239" i="1"/>
  <c r="AT142" i="1"/>
  <c r="F184" i="1"/>
  <c r="AX142" i="1"/>
  <c r="F173" i="1"/>
  <c r="AD75" i="1"/>
  <c r="Q110" i="1"/>
  <c r="S271" i="1"/>
  <c r="F327" i="1"/>
  <c r="AX271" i="1"/>
  <c r="F319" i="1"/>
  <c r="GM273" i="1"/>
  <c r="AB312" i="1"/>
  <c r="GM227" i="1"/>
  <c r="GN227" i="1" s="1"/>
  <c r="F63" i="1"/>
  <c r="BA26" i="1"/>
  <c r="BA342" i="1"/>
  <c r="AO22" i="1"/>
  <c r="F346" i="1"/>
  <c r="AO372" i="1"/>
  <c r="AP26" i="1"/>
  <c r="F52" i="1"/>
  <c r="V271" i="1"/>
  <c r="F335" i="1"/>
  <c r="GM202" i="1"/>
  <c r="GN202" i="1" s="1"/>
  <c r="CH110" i="1"/>
  <c r="P110" i="1"/>
  <c r="CE110" i="1"/>
  <c r="CF110" i="1"/>
  <c r="AC75" i="1"/>
  <c r="AZ312" i="1"/>
  <c r="CI271" i="1"/>
  <c r="W75" i="1"/>
  <c r="F134" i="1"/>
  <c r="AB166" i="1"/>
  <c r="V198" i="1"/>
  <c r="F262" i="1"/>
  <c r="V142" i="1"/>
  <c r="F189" i="1"/>
  <c r="AK26" i="1"/>
  <c r="X43" i="1"/>
  <c r="S198" i="1"/>
  <c r="F254" i="1"/>
  <c r="AD142" i="1"/>
  <c r="Q166" i="1"/>
  <c r="S75" i="1"/>
  <c r="F125" i="1"/>
  <c r="AE142" i="1"/>
  <c r="R166" i="1"/>
  <c r="AP142" i="1"/>
  <c r="F175" i="1"/>
  <c r="R75" i="1"/>
  <c r="F124" i="1"/>
  <c r="AX26" i="1"/>
  <c r="F50" i="1"/>
  <c r="AX342" i="1"/>
  <c r="AD43" i="1"/>
  <c r="CP28" i="1"/>
  <c r="O28" i="1" s="1"/>
  <c r="CI26" i="1"/>
  <c r="AZ43" i="1"/>
  <c r="W142" i="1"/>
  <c r="F190" i="1"/>
  <c r="U26" i="1"/>
  <c r="F65" i="1"/>
  <c r="U342" i="1"/>
  <c r="AE26" i="1"/>
  <c r="R43" i="1"/>
  <c r="BA198" i="1"/>
  <c r="F259" i="1"/>
  <c r="GN144" i="1"/>
  <c r="CA166" i="1"/>
  <c r="BC18" i="1"/>
  <c r="F388" i="1"/>
  <c r="BA142" i="1"/>
  <c r="F186" i="1"/>
  <c r="T75" i="1"/>
  <c r="F131" i="1"/>
  <c r="AX198" i="1"/>
  <c r="F246" i="1"/>
  <c r="AX75" i="1"/>
  <c r="F117" i="1"/>
  <c r="CC198" i="1"/>
  <c r="AT239" i="1"/>
  <c r="AG142" i="1"/>
  <c r="T166" i="1"/>
  <c r="CH43" i="1"/>
  <c r="AC26" i="1"/>
  <c r="P43" i="1"/>
  <c r="CE43" i="1"/>
  <c r="CF43" i="1"/>
  <c r="BD22" i="1"/>
  <c r="BD372" i="1"/>
  <c r="F367" i="1"/>
  <c r="CI110" i="1"/>
  <c r="BY75" i="1"/>
  <c r="AP110" i="1"/>
  <c r="AP342" i="1" s="1"/>
  <c r="AC142" i="1"/>
  <c r="P166" i="1"/>
  <c r="CE166" i="1"/>
  <c r="CF166" i="1"/>
  <c r="CH166" i="1"/>
  <c r="V75" i="1"/>
  <c r="F133" i="1"/>
  <c r="AD198" i="1"/>
  <c r="Q239" i="1"/>
  <c r="CI142" i="1"/>
  <c r="AZ166" i="1"/>
  <c r="AL43" i="1"/>
  <c r="F321" i="1"/>
  <c r="AP271" i="1"/>
  <c r="U198" i="1"/>
  <c r="F261" i="1"/>
  <c r="T26" i="1"/>
  <c r="F64" i="1"/>
  <c r="AP22" i="1" l="1"/>
  <c r="AP372" i="1"/>
  <c r="F351" i="1"/>
  <c r="G16" i="2" s="1"/>
  <c r="G18" i="2" s="1"/>
  <c r="F187" i="1"/>
  <c r="T142" i="1"/>
  <c r="R142" i="1"/>
  <c r="F180" i="1"/>
  <c r="AB75" i="1"/>
  <c r="O110" i="1"/>
  <c r="AT22" i="1"/>
  <c r="F360" i="1"/>
  <c r="F16" i="2" s="1"/>
  <c r="F18" i="2" s="1"/>
  <c r="AT372" i="1"/>
  <c r="T342" i="1"/>
  <c r="AZ142" i="1"/>
  <c r="F177" i="1"/>
  <c r="CE142" i="1"/>
  <c r="AV166" i="1"/>
  <c r="AT198" i="1"/>
  <c r="F257" i="1"/>
  <c r="R26" i="1"/>
  <c r="F57" i="1"/>
  <c r="R342" i="1"/>
  <c r="AB142" i="1"/>
  <c r="O166" i="1"/>
  <c r="AZ271" i="1"/>
  <c r="F323" i="1"/>
  <c r="P75" i="1"/>
  <c r="F113" i="1"/>
  <c r="AO18" i="1"/>
  <c r="F376" i="1"/>
  <c r="AP198" i="1"/>
  <c r="F248" i="1"/>
  <c r="AU22" i="1"/>
  <c r="F361" i="1"/>
  <c r="AU372" i="1"/>
  <c r="BB18" i="1"/>
  <c r="F385" i="1"/>
  <c r="CF271" i="1"/>
  <c r="AW312" i="1"/>
  <c r="P198" i="1"/>
  <c r="F242" i="1"/>
  <c r="F330" i="1"/>
  <c r="AT271" i="1"/>
  <c r="Y75" i="1"/>
  <c r="F137" i="1"/>
  <c r="X271" i="1"/>
  <c r="F338" i="1"/>
  <c r="P142" i="1"/>
  <c r="F169" i="1"/>
  <c r="CI75" i="1"/>
  <c r="AZ110" i="1"/>
  <c r="CF26" i="1"/>
  <c r="AW43" i="1"/>
  <c r="AY43" i="1"/>
  <c r="CH26" i="1"/>
  <c r="CB166" i="1"/>
  <c r="GM28" i="1"/>
  <c r="AB43" i="1"/>
  <c r="AY110" i="1"/>
  <c r="CH75" i="1"/>
  <c r="Q75" i="1"/>
  <c r="F122" i="1"/>
  <c r="AK142" i="1"/>
  <c r="X166" i="1"/>
  <c r="AZ239" i="1"/>
  <c r="CI198" i="1"/>
  <c r="Q271" i="1"/>
  <c r="F324" i="1"/>
  <c r="AV312" i="1"/>
  <c r="CE271" i="1"/>
  <c r="CF198" i="1"/>
  <c r="AW239" i="1"/>
  <c r="CH142" i="1"/>
  <c r="AY166" i="1"/>
  <c r="CE26" i="1"/>
  <c r="AV43" i="1"/>
  <c r="AD26" i="1"/>
  <c r="Q43" i="1"/>
  <c r="Q142" i="1"/>
  <c r="F178" i="1"/>
  <c r="CF75" i="1"/>
  <c r="AW110" i="1"/>
  <c r="AB198" i="1"/>
  <c r="O239" i="1"/>
  <c r="Y271" i="1"/>
  <c r="F339" i="1"/>
  <c r="S26" i="1"/>
  <c r="F58" i="1"/>
  <c r="S342" i="1"/>
  <c r="P271" i="1"/>
  <c r="F315" i="1"/>
  <c r="CH198" i="1"/>
  <c r="AY239" i="1"/>
  <c r="Y142" i="1"/>
  <c r="F193" i="1"/>
  <c r="X75" i="1"/>
  <c r="F136" i="1"/>
  <c r="AL26" i="1"/>
  <c r="Y43" i="1"/>
  <c r="CF142" i="1"/>
  <c r="AW166" i="1"/>
  <c r="AP75" i="1"/>
  <c r="F119" i="1"/>
  <c r="BD18" i="1"/>
  <c r="F397" i="1"/>
  <c r="P26" i="1"/>
  <c r="F46" i="1"/>
  <c r="P342" i="1"/>
  <c r="AZ26" i="1"/>
  <c r="F54" i="1"/>
  <c r="AZ342" i="1"/>
  <c r="AX22" i="1"/>
  <c r="AX372" i="1"/>
  <c r="F349" i="1"/>
  <c r="CE75" i="1"/>
  <c r="AV110" i="1"/>
  <c r="BA22" i="1"/>
  <c r="F362" i="1"/>
  <c r="BA372" i="1"/>
  <c r="AB271" i="1"/>
  <c r="O312" i="1"/>
  <c r="R198" i="1"/>
  <c r="F253" i="1"/>
  <c r="CA239" i="1"/>
  <c r="GN200" i="1"/>
  <c r="CB239" i="1" s="1"/>
  <c r="F326" i="1"/>
  <c r="R271" i="1"/>
  <c r="V22" i="1"/>
  <c r="F365" i="1"/>
  <c r="V372" i="1"/>
  <c r="AQ22" i="1"/>
  <c r="F352" i="1"/>
  <c r="AQ372" i="1"/>
  <c r="GN77" i="1"/>
  <c r="CB110" i="1" s="1"/>
  <c r="CA110" i="1"/>
  <c r="AL198" i="1"/>
  <c r="Y239" i="1"/>
  <c r="W26" i="1"/>
  <c r="F67" i="1"/>
  <c r="W342" i="1"/>
  <c r="AV239" i="1"/>
  <c r="CE198" i="1"/>
  <c r="X198" i="1"/>
  <c r="F265" i="1"/>
  <c r="Q198" i="1"/>
  <c r="F251" i="1"/>
  <c r="U22" i="1"/>
  <c r="F364" i="1"/>
  <c r="U372" i="1"/>
  <c r="X26" i="1"/>
  <c r="F69" i="1"/>
  <c r="X342" i="1"/>
  <c r="CH271" i="1"/>
  <c r="AY312" i="1"/>
  <c r="CA142" i="1"/>
  <c r="AR166" i="1"/>
  <c r="CA312" i="1"/>
  <c r="GN273" i="1"/>
  <c r="CB312" i="1" s="1"/>
  <c r="CB271" i="1" l="1"/>
  <c r="AS312" i="1"/>
  <c r="AY271" i="1"/>
  <c r="F320" i="1"/>
  <c r="AR312" i="1"/>
  <c r="CA271" i="1"/>
  <c r="U18" i="1"/>
  <c r="F394" i="1"/>
  <c r="AV198" i="1"/>
  <c r="F244" i="1"/>
  <c r="Y198" i="1"/>
  <c r="F266" i="1"/>
  <c r="AQ18" i="1"/>
  <c r="F382" i="1"/>
  <c r="F194" i="1"/>
  <c r="AR142" i="1"/>
  <c r="X22" i="1"/>
  <c r="F368" i="1"/>
  <c r="X372" i="1"/>
  <c r="W22" i="1"/>
  <c r="W372" i="1"/>
  <c r="F366" i="1"/>
  <c r="AR239" i="1"/>
  <c r="CA198" i="1"/>
  <c r="AV75" i="1"/>
  <c r="F115" i="1"/>
  <c r="P22" i="1"/>
  <c r="F345" i="1"/>
  <c r="P372" i="1"/>
  <c r="O198" i="1"/>
  <c r="F241" i="1"/>
  <c r="AV26" i="1"/>
  <c r="F48" i="1"/>
  <c r="AV342" i="1"/>
  <c r="AW198" i="1"/>
  <c r="F245" i="1"/>
  <c r="F192" i="1"/>
  <c r="X142" i="1"/>
  <c r="AS166" i="1"/>
  <c r="CB142" i="1"/>
  <c r="O142" i="1"/>
  <c r="F168" i="1"/>
  <c r="AT18" i="1"/>
  <c r="F390" i="1"/>
  <c r="CA75" i="1"/>
  <c r="AR110" i="1"/>
  <c r="BA18" i="1"/>
  <c r="F392" i="1"/>
  <c r="AZ22" i="1"/>
  <c r="F353" i="1"/>
  <c r="AZ372" i="1"/>
  <c r="Y26" i="1"/>
  <c r="F70" i="1"/>
  <c r="Y342" i="1"/>
  <c r="AY75" i="1"/>
  <c r="F118" i="1"/>
  <c r="AZ75" i="1"/>
  <c r="F121" i="1"/>
  <c r="F318" i="1"/>
  <c r="AW271" i="1"/>
  <c r="AU18" i="1"/>
  <c r="F391" i="1"/>
  <c r="CB75" i="1"/>
  <c r="AS110" i="1"/>
  <c r="V18" i="1"/>
  <c r="F395" i="1"/>
  <c r="F116" i="1"/>
  <c r="AW75" i="1"/>
  <c r="Q26" i="1"/>
  <c r="F55" i="1"/>
  <c r="Q342" i="1"/>
  <c r="AY142" i="1"/>
  <c r="F174" i="1"/>
  <c r="AB26" i="1"/>
  <c r="O43" i="1"/>
  <c r="AY26" i="1"/>
  <c r="F51" i="1"/>
  <c r="AY342" i="1"/>
  <c r="H16" i="2"/>
  <c r="H18" i="2" s="1"/>
  <c r="R22" i="1"/>
  <c r="F356" i="1"/>
  <c r="R372" i="1"/>
  <c r="AP18" i="1"/>
  <c r="F381" i="1"/>
  <c r="CB198" i="1"/>
  <c r="AS239" i="1"/>
  <c r="F314" i="1"/>
  <c r="O271" i="1"/>
  <c r="AX18" i="1"/>
  <c r="F379" i="1"/>
  <c r="AW142" i="1"/>
  <c r="F172" i="1"/>
  <c r="AY198" i="1"/>
  <c r="F247" i="1"/>
  <c r="S22" i="1"/>
  <c r="S372" i="1"/>
  <c r="F357" i="1"/>
  <c r="J16" i="2" s="1"/>
  <c r="J18" i="2" s="1"/>
  <c r="AV271" i="1"/>
  <c r="F317" i="1"/>
  <c r="AZ198" i="1"/>
  <c r="F250" i="1"/>
  <c r="CA43" i="1"/>
  <c r="GN28" i="1"/>
  <c r="CB43" i="1" s="1"/>
  <c r="AW26" i="1"/>
  <c r="F49" i="1"/>
  <c r="AW342" i="1"/>
  <c r="AV142" i="1"/>
  <c r="F171" i="1"/>
  <c r="T22" i="1"/>
  <c r="T372" i="1"/>
  <c r="F363" i="1"/>
  <c r="O75" i="1"/>
  <c r="F112" i="1"/>
  <c r="CB26" i="1" l="1"/>
  <c r="AS43" i="1"/>
  <c r="O26" i="1"/>
  <c r="F45" i="1"/>
  <c r="O342" i="1"/>
  <c r="AZ18" i="1"/>
  <c r="F383" i="1"/>
  <c r="CA26" i="1"/>
  <c r="AR43" i="1"/>
  <c r="R18" i="1"/>
  <c r="F386" i="1"/>
  <c r="F329" i="1"/>
  <c r="AS271" i="1"/>
  <c r="S18" i="1"/>
  <c r="F387" i="1"/>
  <c r="AS75" i="1"/>
  <c r="F127" i="1"/>
  <c r="Q22" i="1"/>
  <c r="F354" i="1"/>
  <c r="Q372" i="1"/>
  <c r="AS142" i="1"/>
  <c r="F183" i="1"/>
  <c r="AR198" i="1"/>
  <c r="F267" i="1"/>
  <c r="X18" i="1"/>
  <c r="F398" i="1"/>
  <c r="T18" i="1"/>
  <c r="F393" i="1"/>
  <c r="AW22" i="1"/>
  <c r="F348" i="1"/>
  <c r="AW372" i="1"/>
  <c r="AS198" i="1"/>
  <c r="F256" i="1"/>
  <c r="AY22" i="1"/>
  <c r="AY372" i="1"/>
  <c r="F350" i="1"/>
  <c r="Y22" i="1"/>
  <c r="F369" i="1"/>
  <c r="Y372" i="1"/>
  <c r="AR75" i="1"/>
  <c r="F138" i="1"/>
  <c r="AV22" i="1"/>
  <c r="AV372" i="1"/>
  <c r="F347" i="1"/>
  <c r="P18" i="1"/>
  <c r="F375" i="1"/>
  <c r="W18" i="1"/>
  <c r="F396" i="1"/>
  <c r="AR271" i="1"/>
  <c r="F340" i="1"/>
  <c r="F60" i="1" l="1"/>
  <c r="AS26" i="1"/>
  <c r="AS342" i="1"/>
  <c r="AR26" i="1"/>
  <c r="F71" i="1"/>
  <c r="AR342" i="1"/>
  <c r="O22" i="1"/>
  <c r="F344" i="1"/>
  <c r="O372" i="1"/>
  <c r="Q18" i="1"/>
  <c r="F384" i="1"/>
  <c r="AV18" i="1"/>
  <c r="F377" i="1"/>
  <c r="Y18" i="1"/>
  <c r="F399" i="1"/>
  <c r="AY18" i="1"/>
  <c r="F380" i="1"/>
  <c r="AW18" i="1"/>
  <c r="F378" i="1"/>
  <c r="AS22" i="1" l="1"/>
  <c r="F359" i="1"/>
  <c r="E16" i="2" s="1"/>
  <c r="AS372" i="1"/>
  <c r="O18" i="1"/>
  <c r="F374" i="1"/>
  <c r="AR22" i="1"/>
  <c r="F370" i="1"/>
  <c r="AR372" i="1"/>
  <c r="AS18" i="1" l="1"/>
  <c r="F389" i="1"/>
  <c r="E18" i="2"/>
  <c r="I16" i="2"/>
  <c r="I18" i="2" s="1"/>
  <c r="AR18" i="1"/>
  <c r="F400" i="1"/>
</calcChain>
</file>

<file path=xl/comments1.xml><?xml version="1.0" encoding="utf-8"?>
<comments xmlns="http://schemas.openxmlformats.org/spreadsheetml/2006/main">
  <authors>
    <author>Сурнина Галина Фоминична</author>
  </authors>
  <commentList>
    <comment ref="A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Наименования -&gt; Описание</t>
        </r>
      </text>
    </comment>
  </commentList>
</comments>
</file>

<file path=xl/sharedStrings.xml><?xml version="1.0" encoding="utf-8"?>
<sst xmlns="http://schemas.openxmlformats.org/spreadsheetml/2006/main" count="16591" uniqueCount="627">
  <si>
    <t>Smeta.RU  (495) 974-1589</t>
  </si>
  <si>
    <t>_PS_</t>
  </si>
  <si>
    <t>Smeta.RU</t>
  </si>
  <si>
    <t/>
  </si>
  <si>
    <t>5.12.4.2  Система приточно-вытяжной вентиляции (Лип. 18.1) Р</t>
  </si>
  <si>
    <t>21010-1 ОВ</t>
  </si>
  <si>
    <t>Сметные нормы списания</t>
  </si>
  <si>
    <t>Коды ценников</t>
  </si>
  <si>
    <t>ФЕР  2020 года (421пр за итогом по статьям) НОВОЕ СТРОИТЕЛЬСТВО</t>
  </si>
  <si>
    <t>Версия 1.6.0 ГСН (ГЭСН, ФЕР) и ТЕР (Методики НР (812/пр, 636/пр, 611/пр) и СП (774/пр и 317/пр) применять с 11.09.2022 г.) [Комплекс из 2-х многоквартирных домов поз. 17.1 и 17.2, расположенный в 32, 33 микрорайонах в г. Липецке на земельном участке~</t>
  </si>
  <si>
    <t>Поправки для базы ФЕР 2020 года от 11.09.2022 г И9 Новое строительство</t>
  </si>
  <si>
    <t>5.12.4.2</t>
  </si>
  <si>
    <t>Система приточно-вытяжной вентиляции</t>
  </si>
  <si>
    <t>Система В1</t>
  </si>
  <si>
    <t>1</t>
  </si>
  <si>
    <t>20-03-002-01</t>
  </si>
  <si>
    <t>Установка вентиляторов осевых массой: до 0,025 т</t>
  </si>
  <si>
    <t>ШТ</t>
  </si>
  <si>
    <t>ФЕР-2001, 20-03-002-01, приказ Минстроя России № 876/пр от 26.12.2019</t>
  </si>
  <si>
    <t>Поправка: Сб. 20, ОП, п.1.20.19  Наименование: Индивидуальные испытания систем вентиляции и кондиционирования воздуха</t>
  </si>
  <si>
    <t>)*1,05</t>
  </si>
  <si>
    <t>Санитарно-технические работы</t>
  </si>
  <si>
    <t>Сантехнические работы: внутренние трубопроводы, внутренние устройства водопровода, канализации, отопления, газоснабжения, вентиляция  кондиционирование воздуха</t>
  </si>
  <si>
    <t>Вентиляция и кондиционирование</t>
  </si>
  <si>
    <t>ФЕР-20</t>
  </si>
  <si>
    <t>Поправка: Сб. 20, ОП, п.1.20.19</t>
  </si>
  <si>
    <t>Пр/812-016.0-1</t>
  </si>
  <si>
    <t>Пр/774-016.0</t>
  </si>
  <si>
    <t>1,1</t>
  </si>
  <si>
    <t>Прайс</t>
  </si>
  <si>
    <t>Канальный вентилятор L=200 м3/ч, Pn=400 Па, с эл.двиг.N=0,15 кВт, U=220В, n=2500 об/мин, l=0,7 А VKVR-160, "VKT" (Канал-ВЕНТ-160 ООО"ВЕЗА")</t>
  </si>
  <si>
    <t>КОМПЛ</t>
  </si>
  <si>
    <t>Оборудование, отсутствующее в СНБ</t>
  </si>
  <si>
    <t>Оборуд. КА</t>
  </si>
  <si>
    <t>5 818,97 +  3,1% Трансп +  1,2% Заг.скл</t>
  </si>
  <si>
    <t>3,1</t>
  </si>
  <si>
    <t>1,2</t>
  </si>
  <si>
    <t>Хомут VR-160, "VKT" (Канал-МК-160 ООО"ВЕЗА")</t>
  </si>
  <si>
    <t>Материалы по прайсу строительные</t>
  </si>
  <si>
    <t>Прочие работы</t>
  </si>
  <si>
    <t>по умолчанию</t>
  </si>
  <si>
    <t>344,54 +  3,1% Трансп +  2% Заг.скл</t>
  </si>
  <si>
    <t>2</t>
  </si>
  <si>
    <t>20-02-004-01</t>
  </si>
  <si>
    <t>Установка клапанов обратных: диаметром до 355 мм</t>
  </si>
  <si>
    <t>ФЕР-2001, 20-02-004-01, приказ Минстроя России № 876/пр от 26.12.2019</t>
  </si>
  <si>
    <t>2,1</t>
  </si>
  <si>
    <t>Клапан обратный ф160, КОК 160, "КОРФ" (Канал-КОЛ-К-160 ООО"ВЕЗА")</t>
  </si>
  <si>
    <t>784,22 +  3,1% Трансп +  2% Заг.скл</t>
  </si>
  <si>
    <t>3</t>
  </si>
  <si>
    <t>20-02-003-07</t>
  </si>
  <si>
    <t>Установка решеток жалюзийных стальных: регулирующих (РР), номер 3, размер 200х200 мм</t>
  </si>
  <si>
    <t>ФЕР-2001, 20-02-003-07, приказ Минстроя России № 876/пр от 26.12.2019</t>
  </si>
  <si>
    <t>01.7.03.04-0001-3</t>
  </si>
  <si>
    <t>Затраты на электроэнергию, потребляемую ручным инструментом ( 1 % от ОЗП)</t>
  </si>
  <si>
    <t>РУБ</t>
  </si>
  <si>
    <t>ФССЦ-2001, 01.7.03.04-0001-3, приказ Минстроя России № 294/пр от 01.06.2020 (см. тех.часть)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</si>
  <si>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</si>
  <si>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</si>
  <si>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</si>
  <si>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3,2</t>
  </si>
  <si>
    <t>19.2.03.02-0443</t>
  </si>
  <si>
    <t>Решетки воздухоприточные, размер 200x200 мм</t>
  </si>
  <si>
    <t>м2</t>
  </si>
  <si>
    <t>ФССЦ-2001, 19.2.03.02-0443, приказ Минстроя России № 876/пр от 26.12.2019</t>
  </si>
  <si>
    <t>3,3</t>
  </si>
  <si>
    <t>Решетки жалюзийные регулируемые РС-Г 225х125, "ПГС"</t>
  </si>
  <si>
    <t>ФССЦ-2001, 19.2.03.02-0188, приказ Минстроя России № 876/пр от 26.12.2019</t>
  </si>
  <si>
    <t>541,67 +  3,1% Трансп +  2% Заг.скл</t>
  </si>
  <si>
    <t>3,4</t>
  </si>
  <si>
    <t>Решетки жалюзийные регулируемые РС-Г 325х125, "ПГС"</t>
  </si>
  <si>
    <t>ФССЦ-2001, 19.2.03.02-0189, приказ Минстроя России № 876/пр от 26.12.2019</t>
  </si>
  <si>
    <t>333,33 +  3,1% Трансп +  2% Заг.скл</t>
  </si>
  <si>
    <t>4</t>
  </si>
  <si>
    <t>20-01-001-01</t>
  </si>
  <si>
    <t>Прокладка воздуховодов из листовой, оцинкованной стали и алюминия класса Н (нормальные) толщиной: 0,5 мм, диаметром до 200 мм</t>
  </si>
  <si>
    <t>100 м2</t>
  </si>
  <si>
    <t>ФЕР-2001, 20-01-001-01, приказ Минстроя России № 876/пр от 26.12.2019</t>
  </si>
  <si>
    <t>4,1</t>
  </si>
  <si>
    <t>19.1.01.03-0071</t>
  </si>
  <si>
    <t>Воздуховоды из оцинкованной стали, толщина 0,5 мм, диаметр до 200 мм</t>
  </si>
  <si>
    <t>ФССЦ-2001, 19.1.01.03-0071, приказ Минстроя России № 876/пр от 26.12.2019</t>
  </si>
  <si>
    <t>5</t>
  </si>
  <si>
    <t>20-01-001-09</t>
  </si>
  <si>
    <t>Прокладка воздуховодов из листовой, оцинкованной стали и алюминия класса Н (нормальные) толщиной: 0,7 мм, периметром до 1000 мм</t>
  </si>
  <si>
    <t>ФЕР-2001, 20-01-001-09, приказ Минстроя России № 876/пр от 26.12.2019</t>
  </si>
  <si>
    <t>5,1</t>
  </si>
  <si>
    <t>19.1.01.03-0021</t>
  </si>
  <si>
    <t>Воздуховоды из оцинкованной стали с шиной и уголками толщиной: 0,7 мм, периметром 1000 мм</t>
  </si>
  <si>
    <t>ФССЦ-2001, 19.1.01.03-0021, приказ Минстроя России № 876/пр от 26.12.2019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</si>
  <si>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</si>
  <si>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</si>
  <si>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</si>
  <si>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</si>
  <si>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</si>
  <si>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</si>
  <si>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</si>
  <si>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</si>
  <si>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</si>
  <si>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</si>
  <si>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</si>
  <si>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</si>
  <si>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</si>
  <si>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</si>
  <si>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</si>
  <si>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</si>
  <si>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</si>
  <si>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</si>
  <si>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</si>
  <si>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</si>
  <si>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</si>
  <si>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</si>
  <si>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</si>
  <si>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</si>
  <si>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</si>
  <si>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</si>
  <si>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</si>
  <si>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</si>
  <si>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</si>
  <si>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</si>
  <si>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</si>
  <si>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</si>
  <si>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</si>
  <si>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</si>
  <si>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</si>
  <si>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</si>
  <si>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</si>
  <si>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</si>
  <si>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</si>
  <si>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</si>
  <si>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</si>
  <si>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</si>
  <si>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</si>
  <si>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</si>
  <si>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</si>
  <si>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</si>
  <si>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</si>
  <si>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</si>
  <si>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</si>
  <si>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</si>
  <si>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</si>
  <si>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</si>
  <si>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</si>
  <si>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</si>
  <si>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Система В2</t>
  </si>
  <si>
    <t>6</t>
  </si>
  <si>
    <t>6,1</t>
  </si>
  <si>
    <t>Канальный вентилятор L=100 м3/ч, Pn=480 Па, с эл.двиг.N=0,15 кВт, U=220В, n=2500 об/мин, l=0,7 А VKVR-160, "VKT" (Канал-ВЕНТ-250 ООО"ВЕЗА")</t>
  </si>
  <si>
    <t>7 649,91 +  3,1% Трансп +  1,2% Заг.скл</t>
  </si>
  <si>
    <t>6,2</t>
  </si>
  <si>
    <t>Хомут VR-160, "VKT" (Канал-МК-250 ООО"ВЕЗА")</t>
  </si>
  <si>
    <t>446,25 +  3,1% Трансп +  2% Заг.скл</t>
  </si>
  <si>
    <t>7</t>
  </si>
  <si>
    <t>7,1</t>
  </si>
  <si>
    <t>Клапан обратный ф125, КОК 125, "КОРФ" (Канал-КОЛ-К-250 ООО"ВЕЗА")</t>
  </si>
  <si>
    <t>1 141,88 +  3,1% Трансп +  2% Заг.скл</t>
  </si>
  <si>
    <t>8</t>
  </si>
  <si>
    <t>8,1</t>
  </si>
  <si>
    <t>8,2</t>
  </si>
  <si>
    <t>8,3</t>
  </si>
  <si>
    <t>Решетки жалюзийные регулируемые РС-Г 225х75, "ПГС"</t>
  </si>
  <si>
    <t>ФССЦ-2001, 19.2.03.02-0175, приказ Минстроя России № 876/пр от 26.12.2019</t>
  </si>
  <si>
    <t>291,67 +  3,1% Трансп +  2% Заг.скл</t>
  </si>
  <si>
    <t>8,4</t>
  </si>
  <si>
    <t>9</t>
  </si>
  <si>
    <t>9,1</t>
  </si>
  <si>
    <t>10</t>
  </si>
  <si>
    <t>20-01-001-02</t>
  </si>
  <si>
    <t>Прокладка воздуховодов из листовой, оцинкованной стали и алюминия класса Н (нормальные) толщиной: 0,5 мм, периметром до 600 мм</t>
  </si>
  <si>
    <t>ФЕР-2001, 20-01-001-02, приказ Минстроя России № 876/пр от 26.12.2019</t>
  </si>
  <si>
    <t>10,1</t>
  </si>
  <si>
    <t>19.1.01.03-0072</t>
  </si>
  <si>
    <t>Воздуховоды из оцинкованной стали толщиной: 0,5 мм, периметром до 600 мм</t>
  </si>
  <si>
    <t>ФССЦ-2001, 19.1.01.03-0072, приказ Минстроя России № 876/пр от 26.12.2019</t>
  </si>
  <si>
    <t>11</t>
  </si>
  <si>
    <t>11,1</t>
  </si>
  <si>
    <t>12</t>
  </si>
  <si>
    <t>20-02-006-01</t>
  </si>
  <si>
    <t>Установка заслонок воздушных и клапанов воздушных КВР с электрическим или пневматическим приводом: диаметром до 250 мм</t>
  </si>
  <si>
    <t>ФЕР-2001, 20-02-006-01, приказ Минстроя России № 876/пр от 26.12.2019</t>
  </si>
  <si>
    <t>12,1</t>
  </si>
  <si>
    <t>Клапаны противопожарные КПУ-1Н-0-Н-ф200-2*ф-МВ220-СН-0-0-0-0-0-0 000 "ВЕЗА"</t>
  </si>
  <si>
    <t>6 347,25 +  3,1% Трансп +  1,2% Заг.скл</t>
  </si>
  <si>
    <t>13</t>
  </si>
  <si>
    <t>13,1</t>
  </si>
  <si>
    <t>14</t>
  </si>
  <si>
    <t>20-01-001-07</t>
  </si>
  <si>
    <t>Прокладка воздуховодов из листовой, оцинкованной стали и алюминия класса Н (нормальные) толщиной: 0,7 мм, диаметром от 500 до 560 мм</t>
  </si>
  <si>
    <t>ФЕР-2001, 20-01-001-07, приказ Минстроя России № 876/пр от 26.12.2019</t>
  </si>
  <si>
    <t>14,1</t>
  </si>
  <si>
    <t>19.1.01.03-0076</t>
  </si>
  <si>
    <t>Воздуховоды из оцинкованной стали, толщина 0,7 мм, диаметр от 500 до 560 мм (0,8мм ф200)</t>
  </si>
  <si>
    <t>ФССЦ-2001, 19.1.01.03-0076, приказ Минстроя России № 876/пр от 26.12.2019</t>
  </si>
  <si>
    <t>14,2</t>
  </si>
  <si>
    <t>19.1.01.11-0012</t>
  </si>
  <si>
    <t>Крепления (тяги) для воздуховодов</t>
  </si>
  <si>
    <t>т</t>
  </si>
  <si>
    <t>ФССЦ-2001, 19.1.01.11-0012, приказ Минстроя России № 876/пр от 26.12.2019</t>
  </si>
  <si>
    <t>14,3</t>
  </si>
  <si>
    <t>Лючок для замера параметров воздуха СТД 80-81</t>
  </si>
  <si>
    <t>166,67 +  3,1% Трансп +  2% Заг.скл</t>
  </si>
  <si>
    <t>15</t>
  </si>
  <si>
    <t>26-01-018-01</t>
  </si>
  <si>
    <t>Изоляция плоских и криволинейных поверхностей пластинами (плитами) из вспененного каучука, вспененного полиэтилена</t>
  </si>
  <si>
    <t>10 м2</t>
  </si>
  <si>
    <t>ФЕР-2001, 26-01-018-01, приказ Минстроя России № 876/пр от 26.12.2019</t>
  </si>
  <si>
    <t>Общестроительные работы</t>
  </si>
  <si>
    <t>Теплоизоляционные работы</t>
  </si>
  <si>
    <t>ФЕР-26</t>
  </si>
  <si>
    <t>Пр/812-020.0-1</t>
  </si>
  <si>
    <t>Пр/774-020.0</t>
  </si>
  <si>
    <t>15,1</t>
  </si>
  <si>
    <t>01.2.03.04-0001</t>
  </si>
  <si>
    <t>Маты битумные, толщина 30 мм (Огнезащита воздуюводов (EI 60) 6=20мм, ОгнеВент-Базальт-20-1Ф ТУ 5769-015-54737814-2008, 000 'КРОЗ”)</t>
  </si>
  <si>
    <t>ФССЦ-2001, 01.2.03.04-0001, приказ Минстроя России № 876/пр от 26.12.2019</t>
  </si>
  <si>
    <t>15,2</t>
  </si>
  <si>
    <t>14.1.04.01-0001</t>
  </si>
  <si>
    <t>Клей на основе вспененного синтетического каучука для склеивания изоляционных материалов</t>
  </si>
  <si>
    <t>л</t>
  </si>
  <si>
    <t>ФССЦ-2001, 14.1.04.01-0001, приказ Минстроя России № 876/пр от 26.12.2019</t>
  </si>
  <si>
    <t>15,3</t>
  </si>
  <si>
    <t>14.5.09.05-0103</t>
  </si>
  <si>
    <t>Очиститель клея</t>
  </si>
  <si>
    <t>ФССЦ-2001, 14.5.09.05-0103, приказ Минстроя России № 876/пр от 26.12.2019</t>
  </si>
  <si>
    <t>16</t>
  </si>
  <si>
    <t>16,1</t>
  </si>
  <si>
    <t>Маты битумные, толщина 30 мм (маты минераловатные URSA М-25 толщиной 6=60 мм, ТУ 5673-001-71451657-2004)</t>
  </si>
  <si>
    <t>16,2</t>
  </si>
  <si>
    <t>16,3</t>
  </si>
  <si>
    <t>Система В3</t>
  </si>
  <si>
    <t>17</t>
  </si>
  <si>
    <t>17,1</t>
  </si>
  <si>
    <t>Канальный вентилятор L=100 м3/ч, Pn=250 Па, с эл.двиг.N=0,1 кВт, U=220В, n=2500 об/мин, l=0,5 А VKVR-125, "VKT" (Канал-ВЕНТ-125 ООО"ВЕЗА")</t>
  </si>
  <si>
    <t>5 202,09 +  3,1% Трансп +  1,2% Заг.скл</t>
  </si>
  <si>
    <t>17,2</t>
  </si>
  <si>
    <t>Хомут VR-125, "VKT" (Канал-МК-125 ООО"ВЕЗА")</t>
  </si>
  <si>
    <t>316,31 +  3,1% Трансп +  2% Заг.скл</t>
  </si>
  <si>
    <t>18</t>
  </si>
  <si>
    <t>18,1</t>
  </si>
  <si>
    <t>18,2</t>
  </si>
  <si>
    <t>18,3</t>
  </si>
  <si>
    <t>Решетки вентиляционные алюминиевые ВР-К 200х150 с КРВ-1</t>
  </si>
  <si>
    <t>ФССЦ-2001, 19.2.03.02-0022, приказ Минстроя России № 876/пр от 26.12.2019</t>
  </si>
  <si>
    <t>1 601,67 +  3,1% Трансп +  2% Заг.скл</t>
  </si>
  <si>
    <t>19</t>
  </si>
  <si>
    <t>19,1</t>
  </si>
  <si>
    <t>Воздуховоды из оцинкованной стали толщиной: 0,5 мм, периметром до 600 мм (150х150 толщ.0,5)</t>
  </si>
  <si>
    <t>20</t>
  </si>
  <si>
    <t>20,1</t>
  </si>
  <si>
    <t>19.1.01.03-0040</t>
  </si>
  <si>
    <t>Воздуховоды из оцинкованной стали с шиной и уголками толщиной: 0,8 мм, периметром 3000 мм</t>
  </si>
  <si>
    <t>ФССЦ-2001, 19.1.01.03-0040, приказ Минстроя России № 876/пр от 26.12.2019</t>
  </si>
  <si>
    <t>20,2</t>
  </si>
  <si>
    <t>20,3</t>
  </si>
  <si>
    <t>21</t>
  </si>
  <si>
    <t>21,1</t>
  </si>
  <si>
    <t>21,2</t>
  </si>
  <si>
    <t>21,3</t>
  </si>
  <si>
    <t>22</t>
  </si>
  <si>
    <t>22,1</t>
  </si>
  <si>
    <t>22,2</t>
  </si>
  <si>
    <t>22,3</t>
  </si>
  <si>
    <t>Система В33</t>
  </si>
  <si>
    <t>23</t>
  </si>
  <si>
    <t>20-03-001-01</t>
  </si>
  <si>
    <t>Установка вентиляторов радиальных массой: до 0,05 т</t>
  </si>
  <si>
    <t>ФЕР-2001 доп.5, 20-03-001-01, приказ Минстроя России № 51/пр от 09.02.2021</t>
  </si>
  <si>
    <t>23,1</t>
  </si>
  <si>
    <t>Вентиляторы радиальные: ВРАН6-025-Т80-Н-00037 /2F-У1-1-П0-ТШК, 000 "ВЕЗА"</t>
  </si>
  <si>
    <t>31 498,5 +  3,1% Трансп +  1,2% Заг.скл</t>
  </si>
  <si>
    <t>24</t>
  </si>
  <si>
    <t>20-02-018-01</t>
  </si>
  <si>
    <t>Установка вставок гибких к радиальным вентиляторам</t>
  </si>
  <si>
    <t>ФЕР-2001, 20-02-018-01, приказ Минстроя России № 876/пр от 26.12.2019</t>
  </si>
  <si>
    <t>24,1</t>
  </si>
  <si>
    <t>Соединитель мягкий на стороне всасывания ф250 СОМ 200-025, 000 "ВЕЗА"</t>
  </si>
  <si>
    <t>2 186,25 +  3,1% Трансп +  2% Заг.скл</t>
  </si>
  <si>
    <t>25</t>
  </si>
  <si>
    <t>20-02-020-04</t>
  </si>
  <si>
    <t>Установка виброизолятора: номер 41</t>
  </si>
  <si>
    <t>10 ШТ</t>
  </si>
  <si>
    <t>ФЕР-2001, 20-02-020-04, приказ Минстроя России № 876/пр от 26.12.2019</t>
  </si>
  <si>
    <t>25,1</t>
  </si>
  <si>
    <t>Комплект виброизоляторов КИВ 102-04, 000 "ВЕЗА" (4шт)</t>
  </si>
  <si>
    <t>878,63 +  3,1% Трансп +  2% Заг.скл</t>
  </si>
  <si>
    <t>26</t>
  </si>
  <si>
    <t>20-02-009-02</t>
  </si>
  <si>
    <t>Установка зонтов над шахтами из листовой стали круглого сечения диаметром: 250 мм</t>
  </si>
  <si>
    <t>ФЕР-2001, 20-02-009-02, приказ Минстроя России № 876/пр от 26.12.2019</t>
  </si>
  <si>
    <t>26,1</t>
  </si>
  <si>
    <t>Защита. Зонт- ВРАН-025-Ц, 000 "ВЕЗА"</t>
  </si>
  <si>
    <t>4 599,38 +  3,1% Трансп +  2% Заг.скл</t>
  </si>
  <si>
    <t>27</t>
  </si>
  <si>
    <t>м08-01-101-01</t>
  </si>
  <si>
    <t>Преобразователь массой: до 0,15 т</t>
  </si>
  <si>
    <t>шкаф</t>
  </si>
  <si>
    <t>ФЕРм-2001, м08-01-101-01, приказ Минстроя России № 876/пр от 26.12.2019</t>
  </si>
  <si>
    <t>Монтажные работы</t>
  </si>
  <si>
    <t>Электротехнические установки: на других объектах</t>
  </si>
  <si>
    <t>мФЕР-08</t>
  </si>
  <si>
    <t>Пр/812-049.3-1</t>
  </si>
  <si>
    <t>Пр/774-049.3</t>
  </si>
  <si>
    <t>27,1</t>
  </si>
  <si>
    <t>Преобразователь частоты 0,75 кВт VF-51, 000 "ВЕЗА"</t>
  </si>
  <si>
    <t>13 992,31 +  3,1% Трансп +  1,2% Заг.скл</t>
  </si>
  <si>
    <t>28</t>
  </si>
  <si>
    <t>м08-03-573-04</t>
  </si>
  <si>
    <t>Шкаф (пульт) управления навесной, высота, ширина и глубина: до 600х600х350 мм</t>
  </si>
  <si>
    <t>ФЕРм-2001, м08-03-573-04, приказ Минстроя России № 876/пр от 26.12.2019</t>
  </si>
  <si>
    <t>28,1</t>
  </si>
  <si>
    <t>Шкаф автоматики ШСАУ- ВЕРСА 110-ф130-АЗНО0040-ДО-М, 000 "ВЕЗА"</t>
  </si>
  <si>
    <t>19 354,5 +  3,1% Трансп +  1,2% Заг.скл</t>
  </si>
  <si>
    <t>29</t>
  </si>
  <si>
    <t>29,1</t>
  </si>
  <si>
    <t>Клапан обратный ф250, Канал- КОЛ-К-250, 000 "ВЕЗА" (Клапан РЕГУЛЯР-Л-200*300-Н-1*РУЧКА-УХЛ2-0 ООО"ВЕЗА")</t>
  </si>
  <si>
    <t>3 019,5 +  3,1% Трансп +  2% Заг.скл</t>
  </si>
  <si>
    <t>30</t>
  </si>
  <si>
    <t>30,1</t>
  </si>
  <si>
    <t>30,2</t>
  </si>
  <si>
    <t>30,3</t>
  </si>
  <si>
    <t>Решетки вентиляционные алюминиевые ВР-К 150х200 с КРВ-1</t>
  </si>
  <si>
    <t>1 644,17 +  3,1% Трансп +  2% Заг.скл</t>
  </si>
  <si>
    <t>31</t>
  </si>
  <si>
    <t>20-02-005-06</t>
  </si>
  <si>
    <t>Установка заслонок воздушных и клапанов воздушных КВР с ручным приводом: периметром до 1000 мм</t>
  </si>
  <si>
    <t>ФЕР-2001, 20-02-005-06, приказ Минстроя России № 876/пр от 26.12.2019</t>
  </si>
  <si>
    <t>31,1</t>
  </si>
  <si>
    <t>Дроссель-клапан ДКСn 300х200 серия 1.494-39 (Клапан Канал-КОЛ-К-250 ООО"ВЕЗА")</t>
  </si>
  <si>
    <t>32</t>
  </si>
  <si>
    <t>32,1</t>
  </si>
  <si>
    <t>33</t>
  </si>
  <si>
    <t>20-01-001-03</t>
  </si>
  <si>
    <t>Прокладка воздуховодов из листовой, оцинкованной стали и алюминия класса Н (нормальные) толщиной: 0,5 мм, периметром до 1000 мм</t>
  </si>
  <si>
    <t>ФЕР-2001, 20-01-001-03, приказ Минстроя России № 876/пр от 26.12.2019</t>
  </si>
  <si>
    <t>33,1</t>
  </si>
  <si>
    <t>19.1.01.03-0046</t>
  </si>
  <si>
    <t>Воздуховоды из оцинкованной стали с шиной и уголками толщиной: 0,55 мм, периметром 700 мм (толщ.0,5)</t>
  </si>
  <si>
    <t>ФССЦ-2001, 19.1.01.03-0046, приказ Минстроя России № 876/пр от 26.12.2019</t>
  </si>
  <si>
    <t>34</t>
  </si>
  <si>
    <t>34,1</t>
  </si>
  <si>
    <t>35</t>
  </si>
  <si>
    <t>35,1</t>
  </si>
  <si>
    <t>35,2</t>
  </si>
  <si>
    <t>35,3</t>
  </si>
  <si>
    <t>36</t>
  </si>
  <si>
    <t>36,1</t>
  </si>
  <si>
    <t>36,2</t>
  </si>
  <si>
    <t>36,3</t>
  </si>
  <si>
    <t>37</t>
  </si>
  <si>
    <t>37,1</t>
  </si>
  <si>
    <t>37,2</t>
  </si>
  <si>
    <t>37,3</t>
  </si>
  <si>
    <t>Система В34</t>
  </si>
  <si>
    <t>38</t>
  </si>
  <si>
    <t>38,1</t>
  </si>
  <si>
    <t>39</t>
  </si>
  <si>
    <t>39,1</t>
  </si>
  <si>
    <t>40</t>
  </si>
  <si>
    <t>40,1</t>
  </si>
  <si>
    <t>41</t>
  </si>
  <si>
    <t>41,1</t>
  </si>
  <si>
    <t>42</t>
  </si>
  <si>
    <t>42,1</t>
  </si>
  <si>
    <t>43</t>
  </si>
  <si>
    <t>43,1</t>
  </si>
  <si>
    <t>44</t>
  </si>
  <si>
    <t>44,1</t>
  </si>
  <si>
    <t>45</t>
  </si>
  <si>
    <t>45,1</t>
  </si>
  <si>
    <t>45,2</t>
  </si>
  <si>
    <t>45,3</t>
  </si>
  <si>
    <t>46</t>
  </si>
  <si>
    <t>46,1</t>
  </si>
  <si>
    <t>Дроссель-клапан ДКСn 300х250 серия 1.494-39 (Клапан Канал-КОЛ-К-250 ООО"ВЕЗА")</t>
  </si>
  <si>
    <t>47</t>
  </si>
  <si>
    <t>47,1</t>
  </si>
  <si>
    <t>48</t>
  </si>
  <si>
    <t>48,1</t>
  </si>
  <si>
    <t>49</t>
  </si>
  <si>
    <t>49,1</t>
  </si>
  <si>
    <t>50</t>
  </si>
  <si>
    <t>50,1</t>
  </si>
  <si>
    <t>50,2</t>
  </si>
  <si>
    <t>50,3</t>
  </si>
  <si>
    <t>51</t>
  </si>
  <si>
    <t>51,1</t>
  </si>
  <si>
    <t>51,2</t>
  </si>
  <si>
    <t>51,3</t>
  </si>
  <si>
    <t>52</t>
  </si>
  <si>
    <t>52,1</t>
  </si>
  <si>
    <t>52,2</t>
  </si>
  <si>
    <t>52,3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</si>
  <si>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</si>
  <si>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</si>
  <si>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</si>
  <si>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</si>
  <si>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</si>
  <si>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</si>
  <si>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</si>
  <si>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</si>
  <si>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</si>
  <si>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</si>
  <si>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</si>
  <si>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</si>
  <si>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</si>
  <si>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</si>
  <si>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</si>
  <si>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</si>
  <si>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</si>
  <si>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</si>
  <si>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</si>
  <si>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АЭС</t>
  </si>
  <si>
    <t>При определении сметной стоимости строительства объектов капитального строительства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</si>
  <si>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</si>
  <si>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</si>
  <si>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</si>
  <si>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</si>
  <si>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</si>
  <si>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</si>
  <si>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</si>
  <si>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</si>
  <si>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авитранспорта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</si>
  <si>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</si>
  <si>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</si>
  <si>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</si>
  <si>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</si>
  <si>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</si>
  <si>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</si>
  <si>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</si>
  <si>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</si>
  <si>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</si>
  <si>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</si>
  <si>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</si>
  <si>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</si>
  <si>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</si>
  <si>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</si>
  <si>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</si>
  <si>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</si>
  <si>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</si>
  <si>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</si>
  <si>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</si>
  <si>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</si>
  <si>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</si>
  <si>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</si>
  <si>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</si>
  <si>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</si>
  <si>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</si>
  <si>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</si>
  <si>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</si>
  <si>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</si>
  <si>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Текущий уровень цен</t>
  </si>
  <si>
    <t>Индексы за итогом</t>
  </si>
  <si>
    <t>_OBSM_</t>
  </si>
  <si>
    <t>1-100-40</t>
  </si>
  <si>
    <t>Затраты труда рабочих (Средний разряд - 4)</t>
  </si>
  <si>
    <t>чел.-ч.</t>
  </si>
  <si>
    <t>4-100-00</t>
  </si>
  <si>
    <t>Затраты труда машинистов</t>
  </si>
  <si>
    <t>91.05.05-015</t>
  </si>
  <si>
    <t>ФСЭМ-2001, 91.05.05-015 , приказ Минстроя России № 876/пр от 26.12.2019</t>
  </si>
  <si>
    <t>Краны на автомобильном ходу, грузоподъемность 16 т</t>
  </si>
  <si>
    <t>маш.-ч.</t>
  </si>
  <si>
    <t>91.06.03-047</t>
  </si>
  <si>
    <t>ФСЭМ-2001, 91.06.03-047 , приказ Минстроя России № 876/пр от 26.12.2019</t>
  </si>
  <si>
    <t>Лебедки ручные и рычажные тяговым усилием 31,39 кН (3,2 т)</t>
  </si>
  <si>
    <t>91.14.02-001</t>
  </si>
  <si>
    <t>ФСЭМ-2001, 91.14.02-001 , приказ Минстроя России № 876/пр от 26.12.2019</t>
  </si>
  <si>
    <t>Автомобили бортовые, грузоподъемность до 5 т</t>
  </si>
  <si>
    <t>01.7.15.03-0042</t>
  </si>
  <si>
    <t>ФССЦ-2001, 01.7.15.03-0042, приказ Минстроя России № 876/пр от 26.12.2019</t>
  </si>
  <si>
    <t>Болты с гайками и шайбами строительные</t>
  </si>
  <si>
    <t>кг</t>
  </si>
  <si>
    <t>01.7.19.04-0031</t>
  </si>
  <si>
    <t>ФССЦ-2001, 01.7.19.04-0031, приказ Минстроя России № 876/пр от 26.12.2019</t>
  </si>
  <si>
    <t>Прокладки резиновые (пластина техническая прессованная)</t>
  </si>
  <si>
    <t>1-100-33</t>
  </si>
  <si>
    <t>Затраты труда рабочих (Средний разряд - 3,3)</t>
  </si>
  <si>
    <t>1-100-34</t>
  </si>
  <si>
    <t>Затраты труда рабочих (Средний разряд - 3,4)</t>
  </si>
  <si>
    <t>91.17.04-233</t>
  </si>
  <si>
    <t>ФСЭМ-2001, 91.17.04-233 , приказ Минстроя России № 876/пр от 26.12.2019</t>
  </si>
  <si>
    <t>Установки для сварки ручной дуговой (постоянного тока)</t>
  </si>
  <si>
    <t>01.7.11.07-0045</t>
  </si>
  <si>
    <t>ФССЦ-2001, 01.7.11.07-0045, приказ Минстроя России № 876/пр от 26.12.2019</t>
  </si>
  <si>
    <t>Электроды сварочные Э42А, диаметр 5 мм</t>
  </si>
  <si>
    <t>01.7.15.04-0012</t>
  </si>
  <si>
    <t>ФССЦ-2001, 01.7.15.04-0012, приказ Минстроя России № 876/пр от 26.12.2019</t>
  </si>
  <si>
    <t>Винты с полукруглой головкой, длина 55-120 мм</t>
  </si>
  <si>
    <t>08.4.03.02-0004</t>
  </si>
  <si>
    <t>ФССЦ-2001, 08.4.03.02-0004, приказ Минстроя России № 876/пр от 26.12.2019</t>
  </si>
  <si>
    <t>Сталь арматурная, горячекатаная, гладкая, класс А-I, диаметр 12 мм</t>
  </si>
  <si>
    <t>1-100-32</t>
  </si>
  <si>
    <t>Затраты труда рабочих (Средний разряд - 3,2)</t>
  </si>
  <si>
    <t>91.06.03-055</t>
  </si>
  <si>
    <t>ФСЭМ-2001, 91.06.03-055 , приказ Минстроя России № 876/пр от 26.12.2019</t>
  </si>
  <si>
    <t>Лебедки электрические тяговым усилием 19,62 кН (2 т)</t>
  </si>
  <si>
    <t>01.1.01.09-0026</t>
  </si>
  <si>
    <t>ФССЦ-2001, 01.1.01.09-0026, приказ Минстроя России № 876/пр от 26.12.2019</t>
  </si>
  <si>
    <t>Шнур асбестовый общего назначения ШАОН, диаметр 8-10 мм</t>
  </si>
  <si>
    <t>14.5.04.03-0002</t>
  </si>
  <si>
    <t>ФССЦ-2001, 14.5.04.03-0002, приказ Минстроя России № 876/пр от 26.12.2019</t>
  </si>
  <si>
    <t>Мастика герметизирующая нетвердеющая из синтетического каучука, для заполнения и герметизации швов стеклянного ограждения теплиц</t>
  </si>
  <si>
    <t>1-100-42</t>
  </si>
  <si>
    <t>Затраты труда рабочих (Средний разряд - 4,2)</t>
  </si>
  <si>
    <t>01.7.06.14-0036</t>
  </si>
  <si>
    <t>ФССЦ-2001, 01.7.06.14-0036, приказ Минстроя России № 876/пр от 26.12.2019</t>
  </si>
  <si>
    <t>Лента самоклеящаяся термоизоляционная на основе вспененного каучука для герметизации стыков рулонной теплоизоляции, 3x50 мм</t>
  </si>
  <si>
    <t>м</t>
  </si>
  <si>
    <t>1-100-30</t>
  </si>
  <si>
    <t>Затраты труда рабочих (Средний разряд - 3)</t>
  </si>
  <si>
    <t>01.7.15.02-0051</t>
  </si>
  <si>
    <t>ФССЦ-2001, 01.7.15.02-0051, приказ Минстроя России № 876/пр от 26.12.2019</t>
  </si>
  <si>
    <t>Болты анкерные</t>
  </si>
  <si>
    <t>1-100-36</t>
  </si>
  <si>
    <t>Затраты труда рабочих (Средний разряд - 3,6)</t>
  </si>
  <si>
    <t>01.7.06.07-0002</t>
  </si>
  <si>
    <t>ФССЦ-2001, 01.7.06.07-0002, приказ Минстроя России № 876/пр от 26.12.2019</t>
  </si>
  <si>
    <t>Лента монтажная, тип ЛМ-5</t>
  </si>
  <si>
    <t>10 м</t>
  </si>
  <si>
    <t>20.1.02.23-0082</t>
  </si>
  <si>
    <t>ФССЦ-2001, 20.1.02.23-0082, приказ Минстроя России № 876/пр от 26.12.2019</t>
  </si>
  <si>
    <t>Перемычки гибкие, тип ПГС-50</t>
  </si>
  <si>
    <t>20.2.10.03-0002</t>
  </si>
  <si>
    <t>ФССЦ-2001, 20.2.10.03-0002, приказ Минстроя России № 876/пр от 26.12.2019</t>
  </si>
  <si>
    <t>Наконечники кабельные медные для электротехнических установок</t>
  </si>
  <si>
    <t>100 ШТ</t>
  </si>
  <si>
    <t>24.3.01.01-0001</t>
  </si>
  <si>
    <t>ФССЦ-2001, 24.3.01.01-0001, приказ Минстроя России № 876/пр от 26.12.2019</t>
  </si>
  <si>
    <t>Трубка ХВТ</t>
  </si>
  <si>
    <t>999-9950</t>
  </si>
  <si>
    <t>Вспомогательные ненормируемые материалы (2% от ОЗП)</t>
  </si>
  <si>
    <t>91.04.01-041</t>
  </si>
  <si>
    <t>ФСЭМ-2001, 91.04.01-041 , приказ Минстроя России № 876/пр от 26.12.2019</t>
  </si>
  <si>
    <t>Молотки бурильные легкие при работе от передвижных компрессорных станций</t>
  </si>
  <si>
    <t>91.18.01-007</t>
  </si>
  <si>
    <t>ФСЭМ-2001, 91.18.01-007 , приказ Минстроя России № 876/пр от 26.12.2019</t>
  </si>
  <si>
    <t>Компрессоры передвижные с двигателем внутреннего сгорания, давление до 686 кПа (7 ат), производительность до 5 м3/мин</t>
  </si>
  <si>
    <t>01.7.11.07-0034</t>
  </si>
  <si>
    <t>ФССЦ-2001, 01.7.11.07-0034, приказ Минстроя России № 876/пр от 26.12.2019</t>
  </si>
  <si>
    <t>Электроды сварочные Э42А, диаметр 4 мм</t>
  </si>
  <si>
    <t>14.4.02.09-0001</t>
  </si>
  <si>
    <t>ФССЦ-2001, 14.4.02.09-0001, приказ Минстроя России № 876/пр от 26.12.2019</t>
  </si>
  <si>
    <t>Краска</t>
  </si>
  <si>
    <t>19.3.01.09</t>
  </si>
  <si>
    <t>Клапаны обратные</t>
  </si>
  <si>
    <t>08.1.02.17</t>
  </si>
  <si>
    <t>Сетки в рамках</t>
  </si>
  <si>
    <t>19.1.01.02</t>
  </si>
  <si>
    <t>Воздуховоды металлические</t>
  </si>
  <si>
    <t>19.1.01.11</t>
  </si>
  <si>
    <t>Крепления</t>
  </si>
  <si>
    <t>Заглушки питометражных лючков</t>
  </si>
  <si>
    <t>19.3.01.01</t>
  </si>
  <si>
    <t>Дроссель-клапаны в патрубке</t>
  </si>
  <si>
    <t>19.3.02.07</t>
  </si>
  <si>
    <t>Шиберы</t>
  </si>
  <si>
    <t>19.3.01.02</t>
  </si>
  <si>
    <t>Заслонки унифицированные или клапаны</t>
  </si>
  <si>
    <t>12.2.05.01</t>
  </si>
  <si>
    <t>Плиты (пластины) из вспененного полиэтилена, каучука</t>
  </si>
  <si>
    <t>14.3.02.06-0001</t>
  </si>
  <si>
    <t>ФССЦ-2001, 14.3.02.06-0001, приказ Минстроя России № 876/пр от 26.12.2019</t>
  </si>
  <si>
    <t>Краска на водной основе со специальными добавками, для защиты теплоизоляционных материалов</t>
  </si>
  <si>
    <t>19.2.01.05</t>
  </si>
  <si>
    <t>Вставки гибкие</t>
  </si>
  <si>
    <t>19.2.01.01</t>
  </si>
  <si>
    <t>Виброизоляторы пружинные</t>
  </si>
  <si>
    <t>19.2.02.01</t>
  </si>
  <si>
    <t>Зонты стальные вентиляционных систем</t>
  </si>
  <si>
    <t>- номер последнего сформированного листа SourceOb</t>
  </si>
  <si>
    <t>SourceOb.1</t>
  </si>
  <si>
    <t>- имя последнего сформированного листа SourceOb</t>
  </si>
  <si>
    <t>- шаблон подписей и шапки, использованный последний раз (номер первой строки шаблона)</t>
  </si>
  <si>
    <t>- уровень цен, использованный последний раз (1 - Базовый / 2 - Текущий)</t>
  </si>
  <si>
    <t>Параметры1.xls</t>
  </si>
  <si>
    <t>- имя последнего использованного файла содержащего параметры</t>
  </si>
  <si>
    <t>Параметры Объектной сметы для автоопределения настроек</t>
  </si>
  <si>
    <t>- Режим расчета: 1 - ресурсный / 2 - с построчной индексацией (ТСН Москва) / 3 - с построчной индексацией (ТЕР, ФЕР) / 4 - с итоговой индексацией (по статьям) / 5 - с итоговой индексацией (за итогом сметы)</t>
  </si>
  <si>
    <t>- Вид документа (1 - один уровень цен / 2 - два уровня цен)</t>
  </si>
  <si>
    <t>- Расчет за итогом сметы (1 - есть / 0 - нет)</t>
  </si>
  <si>
    <t>- Уровень цен, использованный последний раз (1 - Базовый / 2 - Текущий / 3 - Расчет за итогом сметы)</t>
  </si>
  <si>
    <t>- Детализация расчета за итогом сметы (1 - на Объект (на отдельном листе) / 2 - на Объект (под сметой) / 3 - на каждую Локальную смету / 4 - на Разделы / 5 - на Подразделы)</t>
  </si>
  <si>
    <t>- Способ расчета, использованный последний раз (0 - по сводному / 1 - по статьям / 2 - оба, по статьям и по сводному)</t>
  </si>
  <si>
    <t>- Базовый уровень рассчитанный в локальной смете (0 - нет / &gt; 0 - есть)</t>
  </si>
  <si>
    <t>- номер последнего сформированного листа</t>
  </si>
  <si>
    <t>ВЕДОМОСТЬ ОБЪЕМОВ РАБОТ</t>
  </si>
  <si>
    <t xml:space="preserve">  </t>
  </si>
  <si>
    <t>№ п/п</t>
  </si>
  <si>
    <t>Наименование работ и затрат</t>
  </si>
  <si>
    <t xml:space="preserve">Локальная смета: </t>
  </si>
  <si>
    <t xml:space="preserve"> 5.12.4.2</t>
  </si>
  <si>
    <t xml:space="preserve"> Система приточно-вытяжной вентиляции</t>
  </si>
  <si>
    <t xml:space="preserve">Раздел: </t>
  </si>
  <si>
    <t xml:space="preserve">   </t>
  </si>
  <si>
    <t xml:space="preserve">   Система В1</t>
  </si>
  <si>
    <t xml:space="preserve"> Система В1</t>
  </si>
  <si>
    <t xml:space="preserve">   Система В2</t>
  </si>
  <si>
    <t xml:space="preserve"> Система В2</t>
  </si>
  <si>
    <t>ОБОРУДОВАНИЕ:
Канальный вентилятор L=100 м3/ч, Pn=480 Па, с эл.двиг.N=0,15 кВт, U=220В, n=2500 об/мин, l=0,7 А VKVR-160, "VKT" (Канал-ВЕНТ-250 ООО"ВЕЗА")</t>
  </si>
  <si>
    <t>ОБОРУДОВАНИЕ:
Клапаны противопожарные КПУ-1Н-0-Н-ф200-2*ф-МВ220-СН-0-0-0-0-0-0 000 "ВЕЗА"</t>
  </si>
  <si>
    <t xml:space="preserve">   Система В3</t>
  </si>
  <si>
    <t xml:space="preserve"> Система В3</t>
  </si>
  <si>
    <t xml:space="preserve">   Система В33</t>
  </si>
  <si>
    <t xml:space="preserve"> Система В33</t>
  </si>
  <si>
    <t>ОБОРУДОВАНИЕ:
Вентиляторы радиальные: ВРАН6-025-Т80-Н-00037 /2F-У1-1-П0-ТШК, 000 "ВЕЗА"</t>
  </si>
  <si>
    <t>ОБОРУДОВАНИЕ:
Преобразователь частоты 0,75 кВт VF-51, 000 "ВЕЗА"</t>
  </si>
  <si>
    <t>ОБОРУДОВАНИЕ:
Шкаф автоматики ШСАУ- ВЕРСА 110-ф130-АЗНО0040-ДО-М, 000 "ВЕЗА"</t>
  </si>
  <si>
    <t xml:space="preserve">   Система В34</t>
  </si>
  <si>
    <t xml:space="preserve"> Система В34</t>
  </si>
  <si>
    <t>Конец</t>
  </si>
  <si>
    <t xml:space="preserve">на объекте:«Комплекс из 2-х многоквартирных домов со встроенными нежилыми помещениями поз.18.1 и 18.2, расположенный в 32, 33 микрорайонах в г. Липецке 
на земельном участке с кадастровым номером 48:20:0043601:296 
1-й этап строительства-корпус 1 (поз. 18.1)»
</t>
  </si>
  <si>
    <t>Приложение №4</t>
  </si>
  <si>
    <t>на комплекс работ по устройству системы приточно-вытяжной  вентиляции</t>
  </si>
  <si>
    <t>Единица измерения</t>
  </si>
  <si>
    <t>Количество</t>
  </si>
  <si>
    <t>Составил : Руководитель  ПТО</t>
  </si>
  <si>
    <t xml:space="preserve">  ООО "ОДСК-Строй Липецк" _____________________  Окороков А.В.</t>
  </si>
  <si>
    <t>к Техническому заданию</t>
  </si>
  <si>
    <t>ОБОРУДОВАНИЕ:
Канальный вентилятор L=200 м3/ч, Pn=400 Па, с эл.двиг.N=0,15 кВт, U=220В, n=2500 об/мин, l=0,7 А VKVR-160, "VKT" (Канал-ВЕНТ-160 ООО"ВЕЗА") (или аналог)</t>
  </si>
  <si>
    <t>ОБОРУДОВАНИЕ:
Канальный вентилятор L=100 м3/ч, Pn=250 Па, с эл.двиг.N=0,1 кВт, U=220В, n=2500 об/мин, l=0,5 А VKVR-125, "VKT" (Канал-ВЕНТ-125 ООО"ВЕЗА") (или аналог)</t>
  </si>
  <si>
    <t>Установка решеток жалюзийных стальных: регулирующих (РР), номер 3, размер 200х150 мм</t>
  </si>
  <si>
    <t>Установка решеток жалюзийных стальных: регулирующих (РР), номер 3, размер 150х200 мм</t>
  </si>
  <si>
    <t>Дроссель-клапан ДКСn 300х200 серия 1.494-39 (Клапан Канал-КОЛ-К-250 ООО"ВЕЗА") (применительно)</t>
  </si>
  <si>
    <t>Дроссель-клапан ДКСn 300х250 серия 1.494-39 (Клапан Канал-КОЛ-К-250 ООО"ВЕЗА") (применительно)</t>
  </si>
  <si>
    <t>Прокладка воздуховодов из листовой, оцинкованной стали и алюминия класса Н (нормальные) толщиной: 0,8 мм, периметром до 1000 мм</t>
  </si>
  <si>
    <t>Прокладка воздуховодов из листовой, оцинкованной стали и алюминия класса Н (нормальные) толщиной: 0,8 мм, диаметром от 500 до 560 мм</t>
  </si>
  <si>
    <t>Воздуховоды из оцинкованной стали, толщина 0,8 мм, диаметр от 500 до 560 мм (0,8мм ф200)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</si>
</sst>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b/>
      <sz val="10"/>
      <color indexed="14"/>
      <name val="Arial"/>
      <family val="2"/>
      <charset val="204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rgb="FFFFFFFF"/>
      <name val="Arial"/>
      <family val="2"/>
      <charset val="204"/>
    </font>
    <font>
      <sz val="11"/>
      <name val="Arial"/>
      <family val="2"/>
      <charset val="204"/>
    </font>
    <font>
      <sz val="11"/>
      <color rgb="FFFFFFFF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 vertical="top"/>
    </xf>
    <xf numFmtId="0" fontId="11" fillId="0" borderId="0" xfId="0" applyFont="1"/>
    <xf numFmtId="0" fontId="12" fillId="0" borderId="0" xfId="0" applyFont="1"/>
    <xf numFmtId="0" fontId="9" fillId="0" borderId="0" xfId="0" applyFont="1"/>
    <xf numFmtId="0" fontId="13" fillId="0" borderId="0" xfId="0" applyFont="1"/>
    <xf numFmtId="0" fontId="14" fillId="0" borderId="0" xfId="0" applyFont="1"/>
    <xf numFmtId="0" fontId="15" fillId="2" borderId="0" xfId="0" applyFont="1" applyFill="1"/>
    <xf numFmtId="0" fontId="16" fillId="2" borderId="0" xfId="0" applyFont="1" applyFill="1" applyAlignment="1">
      <alignment horizontal="right"/>
    </xf>
    <xf numFmtId="0" fontId="9" fillId="2" borderId="0" xfId="0" applyFont="1" applyFill="1"/>
    <xf numFmtId="0" fontId="17" fillId="2" borderId="0" xfId="0" applyFont="1" applyFill="1" applyAlignment="1">
      <alignment horizontal="center" wrapText="1"/>
    </xf>
    <xf numFmtId="49" fontId="18" fillId="2" borderId="0" xfId="0" applyNumberFormat="1" applyFont="1" applyFill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 vertical="center" wrapText="1"/>
    </xf>
    <xf numFmtId="0" fontId="16" fillId="2" borderId="0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wrapText="1"/>
    </xf>
    <xf numFmtId="0" fontId="19" fillId="2" borderId="4" xfId="0" applyFont="1" applyFill="1" applyBorder="1"/>
    <xf numFmtId="0" fontId="16" fillId="2" borderId="4" xfId="0" applyFont="1" applyFill="1" applyBorder="1"/>
    <xf numFmtId="0" fontId="16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top" wrapText="1"/>
    </xf>
    <xf numFmtId="0" fontId="20" fillId="2" borderId="4" xfId="0" applyFont="1" applyFill="1" applyBorder="1" applyAlignment="1">
      <alignment horizontal="center" vertical="center" shrinkToFit="1"/>
    </xf>
    <xf numFmtId="0" fontId="19" fillId="2" borderId="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top" wrapText="1"/>
    </xf>
    <xf numFmtId="0" fontId="21" fillId="2" borderId="4" xfId="0" applyFont="1" applyFill="1" applyBorder="1" applyAlignment="1">
      <alignment horizontal="center" vertical="center" shrinkToFi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horizontal="center" vertical="center" shrinkToFit="1"/>
    </xf>
    <xf numFmtId="14" fontId="9" fillId="2" borderId="0" xfId="0" applyNumberFormat="1" applyFont="1" applyFill="1"/>
    <xf numFmtId="0" fontId="9" fillId="2" borderId="0" xfId="0" applyFont="1" applyFill="1" applyAlignment="1">
      <alignment horizontal="center" vertical="center"/>
    </xf>
    <xf numFmtId="0" fontId="21" fillId="2" borderId="0" xfId="0" applyFont="1" applyFill="1" applyAlignment="1"/>
    <xf numFmtId="0" fontId="16" fillId="2" borderId="0" xfId="0" applyFont="1" applyFill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44"/>
  <sheetViews>
    <sheetView tabSelected="1" view="pageBreakPreview" topLeftCell="A136" zoomScale="145" zoomScaleNormal="130" zoomScaleSheetLayoutView="145" workbookViewId="0">
      <selection activeCell="H6" sqref="H6"/>
    </sheetView>
  </sheetViews>
  <sheetFormatPr defaultRowHeight="12.75" x14ac:dyDescent="0.2"/>
  <cols>
    <col min="1" max="1" width="8.7109375" customWidth="1"/>
    <col min="2" max="2" width="58.5703125" customWidth="1"/>
    <col min="3" max="3" width="12.140625" customWidth="1"/>
    <col min="4" max="4" width="12.5703125" customWidth="1"/>
    <col min="25" max="69" width="0" hidden="1" customWidth="1"/>
    <col min="70" max="70" width="80.7109375" hidden="1" customWidth="1"/>
    <col min="71" max="71" width="0" hidden="1" customWidth="1"/>
    <col min="72" max="72" width="80.7109375" hidden="1" customWidth="1"/>
    <col min="73" max="77" width="0" hidden="1" customWidth="1"/>
    <col min="78" max="78" width="21.7109375" hidden="1" customWidth="1"/>
    <col min="79" max="256" width="0" hidden="1" customWidth="1"/>
  </cols>
  <sheetData>
    <row r="1" spans="1:255" ht="15.75" x14ac:dyDescent="0.25">
      <c r="A1" s="15"/>
      <c r="B1" s="15"/>
      <c r="C1" s="16" t="s">
        <v>611</v>
      </c>
      <c r="D1" s="16"/>
    </row>
    <row r="2" spans="1:255" ht="15.75" x14ac:dyDescent="0.25">
      <c r="A2" s="17"/>
      <c r="B2" s="16" t="s">
        <v>617</v>
      </c>
      <c r="C2" s="16"/>
      <c r="D2" s="16"/>
    </row>
    <row r="3" spans="1:255" x14ac:dyDescent="0.2">
      <c r="A3" s="17"/>
      <c r="B3" s="17"/>
      <c r="C3" s="17"/>
      <c r="D3" s="17"/>
    </row>
    <row r="4" spans="1:255" ht="18.75" x14ac:dyDescent="0.3">
      <c r="A4" s="18" t="s">
        <v>585</v>
      </c>
      <c r="B4" s="18"/>
      <c r="C4" s="18"/>
      <c r="D4" s="18"/>
    </row>
    <row r="5" spans="1:255" x14ac:dyDescent="0.2">
      <c r="A5" s="19" t="s">
        <v>586</v>
      </c>
      <c r="B5" s="20"/>
      <c r="C5" s="20"/>
      <c r="D5" s="20"/>
    </row>
    <row r="6" spans="1:255" ht="45" customHeight="1" x14ac:dyDescent="0.2">
      <c r="A6" s="21" t="s">
        <v>612</v>
      </c>
      <c r="B6" s="21"/>
      <c r="C6" s="21"/>
      <c r="D6" s="21"/>
    </row>
    <row r="7" spans="1:255" ht="79.5" customHeight="1" thickBot="1" x14ac:dyDescent="0.25">
      <c r="A7" s="22" t="s">
        <v>610</v>
      </c>
      <c r="B7" s="22"/>
      <c r="C7" s="22"/>
      <c r="D7" s="22"/>
    </row>
    <row r="8" spans="1:255" x14ac:dyDescent="0.2">
      <c r="A8" s="23" t="s">
        <v>587</v>
      </c>
      <c r="B8" s="23" t="s">
        <v>588</v>
      </c>
      <c r="C8" s="23" t="s">
        <v>613</v>
      </c>
      <c r="D8" s="23" t="s">
        <v>614</v>
      </c>
    </row>
    <row r="9" spans="1:255" x14ac:dyDescent="0.2">
      <c r="A9" s="24"/>
      <c r="B9" s="24"/>
      <c r="C9" s="24"/>
      <c r="D9" s="24"/>
    </row>
    <row r="10" spans="1:255" x14ac:dyDescent="0.2">
      <c r="A10" s="24"/>
      <c r="B10" s="24"/>
      <c r="C10" s="24"/>
      <c r="D10" s="24"/>
    </row>
    <row r="11" spans="1:255" ht="13.5" thickBot="1" x14ac:dyDescent="0.25">
      <c r="A11" s="25"/>
      <c r="B11" s="25"/>
      <c r="C11" s="25"/>
      <c r="D11" s="25"/>
    </row>
    <row r="12" spans="1:255" ht="16.5" hidden="1" thickBot="1" x14ac:dyDescent="0.3">
      <c r="A12" s="26">
        <v>1</v>
      </c>
      <c r="B12" s="26">
        <v>2</v>
      </c>
      <c r="C12" s="26">
        <v>3</v>
      </c>
      <c r="D12" s="26">
        <v>4</v>
      </c>
    </row>
    <row r="13" spans="1:255" ht="15.75" x14ac:dyDescent="0.25">
      <c r="A13" s="27" t="s">
        <v>592</v>
      </c>
      <c r="B13" s="27" t="s">
        <v>595</v>
      </c>
      <c r="C13" s="28"/>
      <c r="D13" s="28"/>
    </row>
    <row r="14" spans="1:255" ht="15.75" x14ac:dyDescent="0.2">
      <c r="A14" s="29">
        <v>1</v>
      </c>
      <c r="B14" s="30" t="s">
        <v>16</v>
      </c>
      <c r="C14" s="29" t="s">
        <v>17</v>
      </c>
      <c r="D14" s="31">
        <v>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</row>
    <row r="15" spans="1:255" ht="51" x14ac:dyDescent="0.2">
      <c r="A15" s="32"/>
      <c r="B15" s="33" t="s">
        <v>618</v>
      </c>
      <c r="C15" s="32" t="s">
        <v>31</v>
      </c>
      <c r="D15" s="34">
        <f>Source!I29</f>
        <v>1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</row>
    <row r="16" spans="1:255" x14ac:dyDescent="0.2">
      <c r="A16" s="32"/>
      <c r="B16" s="33" t="s">
        <v>37</v>
      </c>
      <c r="C16" s="32" t="s">
        <v>17</v>
      </c>
      <c r="D16" s="34">
        <f>Source!I30</f>
        <v>2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</row>
    <row r="17" spans="1:255" ht="15.75" x14ac:dyDescent="0.2">
      <c r="A17" s="29">
        <v>2</v>
      </c>
      <c r="B17" s="30" t="s">
        <v>44</v>
      </c>
      <c r="C17" s="29" t="s">
        <v>17</v>
      </c>
      <c r="D17" s="31">
        <v>1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</row>
    <row r="18" spans="1:255" ht="25.5" x14ac:dyDescent="0.2">
      <c r="A18" s="32"/>
      <c r="B18" s="33" t="s">
        <v>47</v>
      </c>
      <c r="C18" s="32" t="s">
        <v>17</v>
      </c>
      <c r="D18" s="34">
        <f>Source!I32</f>
        <v>1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</row>
    <row r="19" spans="1:255" ht="31.5" x14ac:dyDescent="0.2">
      <c r="A19" s="29">
        <v>3</v>
      </c>
      <c r="B19" s="30" t="s">
        <v>51</v>
      </c>
      <c r="C19" s="29" t="s">
        <v>17</v>
      </c>
      <c r="D19" s="31">
        <v>3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</row>
    <row r="20" spans="1:255" x14ac:dyDescent="0.2">
      <c r="A20" s="32"/>
      <c r="B20" s="33" t="s">
        <v>66</v>
      </c>
      <c r="C20" s="32" t="s">
        <v>17</v>
      </c>
      <c r="D20" s="34">
        <f>Source!I36</f>
        <v>1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</row>
    <row r="21" spans="1:255" x14ac:dyDescent="0.2">
      <c r="A21" s="32"/>
      <c r="B21" s="33" t="s">
        <v>70</v>
      </c>
      <c r="C21" s="32" t="s">
        <v>17</v>
      </c>
      <c r="D21" s="34">
        <f>Source!I37</f>
        <v>2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</row>
    <row r="22" spans="1:255" ht="47.25" x14ac:dyDescent="0.2">
      <c r="A22" s="29">
        <v>4</v>
      </c>
      <c r="B22" s="30" t="s">
        <v>75</v>
      </c>
      <c r="C22" s="29" t="s">
        <v>76</v>
      </c>
      <c r="D22" s="31">
        <v>8.3400000000000002E-2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</row>
    <row r="23" spans="1:255" s="12" customFormat="1" ht="25.5" x14ac:dyDescent="0.2">
      <c r="A23" s="32"/>
      <c r="B23" s="33" t="s">
        <v>80</v>
      </c>
      <c r="C23" s="32" t="s">
        <v>63</v>
      </c>
      <c r="D23" s="34">
        <f>Source!I39</f>
        <v>8.34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</row>
    <row r="24" spans="1:255" ht="47.25" x14ac:dyDescent="0.2">
      <c r="A24" s="29">
        <v>5</v>
      </c>
      <c r="B24" s="30" t="s">
        <v>84</v>
      </c>
      <c r="C24" s="29" t="s">
        <v>76</v>
      </c>
      <c r="D24" s="31">
        <v>4.7999999999999996E-3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</row>
    <row r="25" spans="1:255" s="12" customFormat="1" ht="25.5" x14ac:dyDescent="0.2">
      <c r="A25" s="32"/>
      <c r="B25" s="33" t="s">
        <v>88</v>
      </c>
      <c r="C25" s="32" t="s">
        <v>63</v>
      </c>
      <c r="D25" s="34">
        <f>Source!I41</f>
        <v>0.48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</row>
    <row r="26" spans="1:255" ht="15.75" x14ac:dyDescent="0.25">
      <c r="A26" s="35" t="s">
        <v>592</v>
      </c>
      <c r="B26" s="27" t="s">
        <v>597</v>
      </c>
      <c r="C26" s="35"/>
      <c r="D26" s="35"/>
    </row>
    <row r="27" spans="1:255" ht="15.75" x14ac:dyDescent="0.2">
      <c r="A27" s="29">
        <v>6</v>
      </c>
      <c r="B27" s="30" t="s">
        <v>16</v>
      </c>
      <c r="C27" s="29" t="s">
        <v>17</v>
      </c>
      <c r="D27" s="31">
        <v>1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</row>
    <row r="28" spans="1:255" ht="51" x14ac:dyDescent="0.2">
      <c r="A28" s="32"/>
      <c r="B28" s="33" t="s">
        <v>598</v>
      </c>
      <c r="C28" s="32" t="s">
        <v>31</v>
      </c>
      <c r="D28" s="34">
        <f>Source!I78</f>
        <v>1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</row>
    <row r="29" spans="1:255" x14ac:dyDescent="0.2">
      <c r="A29" s="32"/>
      <c r="B29" s="33" t="s">
        <v>150</v>
      </c>
      <c r="C29" s="32" t="s">
        <v>17</v>
      </c>
      <c r="D29" s="34">
        <f>Source!I79</f>
        <v>2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</row>
    <row r="30" spans="1:255" ht="15.75" x14ac:dyDescent="0.2">
      <c r="A30" s="29">
        <v>7</v>
      </c>
      <c r="B30" s="30" t="s">
        <v>44</v>
      </c>
      <c r="C30" s="29" t="s">
        <v>17</v>
      </c>
      <c r="D30" s="31">
        <v>1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</row>
    <row r="31" spans="1:255" ht="25.5" x14ac:dyDescent="0.2">
      <c r="A31" s="32"/>
      <c r="B31" s="33" t="s">
        <v>154</v>
      </c>
      <c r="C31" s="32" t="s">
        <v>17</v>
      </c>
      <c r="D31" s="34">
        <f>Source!I81</f>
        <v>1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</row>
    <row r="32" spans="1:255" ht="31.5" x14ac:dyDescent="0.2">
      <c r="A32" s="29">
        <v>8</v>
      </c>
      <c r="B32" s="30" t="s">
        <v>51</v>
      </c>
      <c r="C32" s="29" t="s">
        <v>17</v>
      </c>
      <c r="D32" s="31">
        <v>2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</row>
    <row r="33" spans="1:255" x14ac:dyDescent="0.2">
      <c r="A33" s="32"/>
      <c r="B33" s="33" t="s">
        <v>160</v>
      </c>
      <c r="C33" s="32" t="s">
        <v>17</v>
      </c>
      <c r="D33" s="34">
        <f>Source!I85</f>
        <v>1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</row>
    <row r="34" spans="1:255" x14ac:dyDescent="0.2">
      <c r="A34" s="32"/>
      <c r="B34" s="33" t="s">
        <v>70</v>
      </c>
      <c r="C34" s="32" t="s">
        <v>17</v>
      </c>
      <c r="D34" s="34">
        <f>Source!I86</f>
        <v>1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</row>
    <row r="35" spans="1:255" ht="47.25" x14ac:dyDescent="0.2">
      <c r="A35" s="29">
        <v>9</v>
      </c>
      <c r="B35" s="30" t="s">
        <v>75</v>
      </c>
      <c r="C35" s="29" t="s">
        <v>76</v>
      </c>
      <c r="D35" s="31">
        <v>7.1800000000000003E-2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</row>
    <row r="36" spans="1:255" ht="25.5" x14ac:dyDescent="0.2">
      <c r="A36" s="32"/>
      <c r="B36" s="33" t="s">
        <v>80</v>
      </c>
      <c r="C36" s="32" t="s">
        <v>63</v>
      </c>
      <c r="D36" s="34">
        <f>Source!I88</f>
        <v>7.1799999999999988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</row>
    <row r="37" spans="1:255" ht="47.25" x14ac:dyDescent="0.2">
      <c r="A37" s="29">
        <v>10</v>
      </c>
      <c r="B37" s="30" t="s">
        <v>168</v>
      </c>
      <c r="C37" s="29" t="s">
        <v>76</v>
      </c>
      <c r="D37" s="31">
        <v>1.8E-3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</row>
    <row r="38" spans="1:255" ht="25.5" x14ac:dyDescent="0.2">
      <c r="A38" s="32"/>
      <c r="B38" s="33" t="s">
        <v>172</v>
      </c>
      <c r="C38" s="32" t="s">
        <v>63</v>
      </c>
      <c r="D38" s="34">
        <f>Source!I90</f>
        <v>0.18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</row>
    <row r="39" spans="1:255" ht="47.25" x14ac:dyDescent="0.2">
      <c r="A39" s="29">
        <v>11</v>
      </c>
      <c r="B39" s="30" t="s">
        <v>84</v>
      </c>
      <c r="C39" s="29" t="s">
        <v>76</v>
      </c>
      <c r="D39" s="31">
        <v>2.7000000000000001E-3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</row>
    <row r="40" spans="1:255" s="12" customFormat="1" ht="25.5" x14ac:dyDescent="0.2">
      <c r="A40" s="32"/>
      <c r="B40" s="33" t="s">
        <v>88</v>
      </c>
      <c r="C40" s="32" t="s">
        <v>63</v>
      </c>
      <c r="D40" s="34">
        <f>Source!I92</f>
        <v>0.27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</row>
    <row r="41" spans="1:255" ht="47.25" x14ac:dyDescent="0.2">
      <c r="A41" s="29">
        <v>12</v>
      </c>
      <c r="B41" s="30" t="s">
        <v>178</v>
      </c>
      <c r="C41" s="29" t="s">
        <v>17</v>
      </c>
      <c r="D41" s="31">
        <v>1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</row>
    <row r="42" spans="1:255" s="12" customFormat="1" ht="38.25" x14ac:dyDescent="0.2">
      <c r="A42" s="32"/>
      <c r="B42" s="33" t="s">
        <v>599</v>
      </c>
      <c r="C42" s="32" t="s">
        <v>17</v>
      </c>
      <c r="D42" s="34">
        <f>Source!I94</f>
        <v>1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</row>
    <row r="43" spans="1:255" ht="47.25" x14ac:dyDescent="0.2">
      <c r="A43" s="29">
        <v>13</v>
      </c>
      <c r="B43" s="30" t="s">
        <v>75</v>
      </c>
      <c r="C43" s="29" t="s">
        <v>76</v>
      </c>
      <c r="D43" s="31">
        <v>3.8E-3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</row>
    <row r="44" spans="1:255" s="12" customFormat="1" ht="25.5" x14ac:dyDescent="0.2">
      <c r="A44" s="32"/>
      <c r="B44" s="33" t="s">
        <v>80</v>
      </c>
      <c r="C44" s="32" t="s">
        <v>63</v>
      </c>
      <c r="D44" s="34">
        <f>Source!I96</f>
        <v>0.38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</row>
    <row r="45" spans="1:255" ht="47.25" x14ac:dyDescent="0.2">
      <c r="A45" s="29">
        <v>14</v>
      </c>
      <c r="B45" s="30" t="s">
        <v>625</v>
      </c>
      <c r="C45" s="29" t="s">
        <v>76</v>
      </c>
      <c r="D45" s="31">
        <v>0.42099999999999999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</row>
    <row r="46" spans="1:255" ht="25.5" x14ac:dyDescent="0.2">
      <c r="A46" s="32"/>
      <c r="B46" s="33" t="s">
        <v>626</v>
      </c>
      <c r="C46" s="32" t="s">
        <v>63</v>
      </c>
      <c r="D46" s="34">
        <f>Source!I98</f>
        <v>42.1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</row>
    <row r="47" spans="1:255" x14ac:dyDescent="0.2">
      <c r="A47" s="32"/>
      <c r="B47" s="33" t="s">
        <v>195</v>
      </c>
      <c r="C47" s="32" t="s">
        <v>196</v>
      </c>
      <c r="D47" s="34">
        <f>Source!I99</f>
        <v>4.4999999999999998E-2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</row>
    <row r="48" spans="1:255" x14ac:dyDescent="0.2">
      <c r="A48" s="32"/>
      <c r="B48" s="33" t="s">
        <v>199</v>
      </c>
      <c r="C48" s="32" t="s">
        <v>17</v>
      </c>
      <c r="D48" s="34">
        <f>Source!I100</f>
        <v>3.9999999999999996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</row>
    <row r="49" spans="1:255" ht="47.25" x14ac:dyDescent="0.2">
      <c r="A49" s="29">
        <v>15</v>
      </c>
      <c r="B49" s="30" t="s">
        <v>203</v>
      </c>
      <c r="C49" s="29" t="s">
        <v>204</v>
      </c>
      <c r="D49" s="31">
        <v>4.2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</row>
    <row r="50" spans="1:255" s="12" customFormat="1" ht="38.25" x14ac:dyDescent="0.2">
      <c r="A50" s="32"/>
      <c r="B50" s="33" t="s">
        <v>213</v>
      </c>
      <c r="C50" s="32" t="s">
        <v>63</v>
      </c>
      <c r="D50" s="34">
        <v>42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</row>
    <row r="51" spans="1:255" ht="47.25" x14ac:dyDescent="0.2">
      <c r="A51" s="29">
        <v>16</v>
      </c>
      <c r="B51" s="30" t="s">
        <v>203</v>
      </c>
      <c r="C51" s="29" t="s">
        <v>204</v>
      </c>
      <c r="D51" s="31">
        <v>6.5000000000000002E-2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</row>
    <row r="52" spans="1:255" s="12" customFormat="1" ht="25.5" x14ac:dyDescent="0.2">
      <c r="A52" s="32"/>
      <c r="B52" s="33" t="s">
        <v>226</v>
      </c>
      <c r="C52" s="32" t="s">
        <v>63</v>
      </c>
      <c r="D52" s="34">
        <v>0.65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</row>
    <row r="53" spans="1:255" ht="15.75" x14ac:dyDescent="0.25">
      <c r="A53" s="35" t="s">
        <v>592</v>
      </c>
      <c r="B53" s="27" t="s">
        <v>601</v>
      </c>
      <c r="C53" s="35"/>
      <c r="D53" s="35"/>
    </row>
    <row r="54" spans="1:255" ht="15.75" x14ac:dyDescent="0.2">
      <c r="A54" s="29">
        <v>17</v>
      </c>
      <c r="B54" s="30" t="s">
        <v>16</v>
      </c>
      <c r="C54" s="29" t="s">
        <v>17</v>
      </c>
      <c r="D54" s="31">
        <v>1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</row>
    <row r="55" spans="1:255" s="12" customFormat="1" ht="51" x14ac:dyDescent="0.2">
      <c r="A55" s="32"/>
      <c r="B55" s="33" t="s">
        <v>619</v>
      </c>
      <c r="C55" s="32" t="s">
        <v>31</v>
      </c>
      <c r="D55" s="34">
        <f>Source!I145</f>
        <v>1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</row>
    <row r="56" spans="1:255" x14ac:dyDescent="0.2">
      <c r="A56" s="32"/>
      <c r="B56" s="33" t="s">
        <v>235</v>
      </c>
      <c r="C56" s="32" t="s">
        <v>17</v>
      </c>
      <c r="D56" s="34">
        <f>Source!I146</f>
        <v>2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</row>
    <row r="57" spans="1:255" ht="31.5" x14ac:dyDescent="0.2">
      <c r="A57" s="29">
        <v>18</v>
      </c>
      <c r="B57" s="30" t="s">
        <v>620</v>
      </c>
      <c r="C57" s="29" t="s">
        <v>17</v>
      </c>
      <c r="D57" s="31">
        <v>1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</row>
    <row r="58" spans="1:255" s="11" customFormat="1" ht="15" x14ac:dyDescent="0.2">
      <c r="A58" s="36"/>
      <c r="B58" s="33" t="s">
        <v>241</v>
      </c>
      <c r="C58" s="32" t="s">
        <v>17</v>
      </c>
      <c r="D58" s="34">
        <f>Source!I150</f>
        <v>1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  <c r="IU58" s="13"/>
    </row>
    <row r="59" spans="1:255" ht="47.25" x14ac:dyDescent="0.2">
      <c r="A59" s="29">
        <v>19</v>
      </c>
      <c r="B59" s="30" t="s">
        <v>168</v>
      </c>
      <c r="C59" s="29" t="s">
        <v>76</v>
      </c>
      <c r="D59" s="31">
        <v>9.0999999999999998E-2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</row>
    <row r="60" spans="1:255" s="12" customFormat="1" ht="25.5" x14ac:dyDescent="0.2">
      <c r="A60" s="32"/>
      <c r="B60" s="33" t="s">
        <v>246</v>
      </c>
      <c r="C60" s="32" t="s">
        <v>63</v>
      </c>
      <c r="D60" s="34">
        <f>Source!I152</f>
        <v>9.1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</row>
    <row r="61" spans="1:255" ht="47.25" x14ac:dyDescent="0.2">
      <c r="A61" s="29">
        <v>20</v>
      </c>
      <c r="B61" s="30" t="s">
        <v>624</v>
      </c>
      <c r="C61" s="29" t="s">
        <v>76</v>
      </c>
      <c r="D61" s="31">
        <v>0.38400000000000001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</row>
    <row r="62" spans="1:255" s="12" customFormat="1" ht="25.5" x14ac:dyDescent="0.2">
      <c r="A62" s="32"/>
      <c r="B62" s="33" t="s">
        <v>250</v>
      </c>
      <c r="C62" s="32" t="s">
        <v>63</v>
      </c>
      <c r="D62" s="34">
        <f>Source!I154</f>
        <v>38.4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</row>
    <row r="63" spans="1:255" s="12" customFormat="1" x14ac:dyDescent="0.2">
      <c r="A63" s="32"/>
      <c r="B63" s="33" t="s">
        <v>195</v>
      </c>
      <c r="C63" s="32" t="s">
        <v>196</v>
      </c>
      <c r="D63" s="34">
        <f>Source!I155</f>
        <v>3.5000000000000003E-2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</row>
    <row r="64" spans="1:255" s="12" customFormat="1" x14ac:dyDescent="0.2">
      <c r="A64" s="32"/>
      <c r="B64" s="33" t="s">
        <v>199</v>
      </c>
      <c r="C64" s="32" t="s">
        <v>17</v>
      </c>
      <c r="D64" s="34">
        <f>Source!I156</f>
        <v>2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</row>
    <row r="65" spans="1:255" ht="47.25" x14ac:dyDescent="0.2">
      <c r="A65" s="29">
        <v>21</v>
      </c>
      <c r="B65" s="30" t="s">
        <v>203</v>
      </c>
      <c r="C65" s="29" t="s">
        <v>204</v>
      </c>
      <c r="D65" s="31">
        <v>3.9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</row>
    <row r="66" spans="1:255" s="12" customFormat="1" ht="38.25" x14ac:dyDescent="0.2">
      <c r="A66" s="32"/>
      <c r="B66" s="33" t="s">
        <v>213</v>
      </c>
      <c r="C66" s="32" t="s">
        <v>63</v>
      </c>
      <c r="D66" s="34">
        <v>39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</row>
    <row r="67" spans="1:255" ht="47.25" x14ac:dyDescent="0.2">
      <c r="A67" s="29">
        <v>22</v>
      </c>
      <c r="B67" s="30" t="s">
        <v>203</v>
      </c>
      <c r="C67" s="29" t="s">
        <v>204</v>
      </c>
      <c r="D67" s="31">
        <v>0.06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</row>
    <row r="68" spans="1:255" s="12" customFormat="1" ht="25.5" x14ac:dyDescent="0.2">
      <c r="A68" s="32"/>
      <c r="B68" s="33" t="s">
        <v>226</v>
      </c>
      <c r="C68" s="32" t="s">
        <v>63</v>
      </c>
      <c r="D68" s="34">
        <v>0.6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</row>
    <row r="69" spans="1:255" ht="15.75" x14ac:dyDescent="0.25">
      <c r="A69" s="35" t="s">
        <v>592</v>
      </c>
      <c r="B69" s="27" t="s">
        <v>603</v>
      </c>
      <c r="C69" s="35"/>
      <c r="D69" s="35"/>
    </row>
    <row r="70" spans="1:255" ht="15.75" x14ac:dyDescent="0.2">
      <c r="A70" s="29">
        <v>23</v>
      </c>
      <c r="B70" s="30" t="s">
        <v>265</v>
      </c>
      <c r="C70" s="29" t="s">
        <v>17</v>
      </c>
      <c r="D70" s="31">
        <v>1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</row>
    <row r="71" spans="1:255" ht="38.25" x14ac:dyDescent="0.2">
      <c r="A71" s="32"/>
      <c r="B71" s="33" t="s">
        <v>604</v>
      </c>
      <c r="C71" s="32" t="s">
        <v>31</v>
      </c>
      <c r="D71" s="34">
        <f>Source!I201</f>
        <v>1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</row>
    <row r="72" spans="1:255" ht="15.75" x14ac:dyDescent="0.2">
      <c r="A72" s="29">
        <v>24</v>
      </c>
      <c r="B72" s="30" t="s">
        <v>272</v>
      </c>
      <c r="C72" s="29" t="s">
        <v>63</v>
      </c>
      <c r="D72" s="31">
        <v>0.16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</row>
    <row r="73" spans="1:255" ht="25.5" x14ac:dyDescent="0.2">
      <c r="A73" s="32"/>
      <c r="B73" s="33" t="s">
        <v>275</v>
      </c>
      <c r="C73" s="32" t="s">
        <v>17</v>
      </c>
      <c r="D73" s="34">
        <f>Source!I203</f>
        <v>1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</row>
    <row r="74" spans="1:255" ht="15.75" x14ac:dyDescent="0.2">
      <c r="A74" s="29">
        <v>25</v>
      </c>
      <c r="B74" s="30" t="s">
        <v>279</v>
      </c>
      <c r="C74" s="29" t="s">
        <v>280</v>
      </c>
      <c r="D74" s="31">
        <v>0.4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</row>
    <row r="75" spans="1:255" x14ac:dyDescent="0.2">
      <c r="A75" s="32"/>
      <c r="B75" s="33" t="s">
        <v>283</v>
      </c>
      <c r="C75" s="32" t="s">
        <v>31</v>
      </c>
      <c r="D75" s="34">
        <f>Source!I205</f>
        <v>1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</row>
    <row r="76" spans="1:255" ht="31.5" x14ac:dyDescent="0.2">
      <c r="A76" s="29">
        <v>26</v>
      </c>
      <c r="B76" s="30" t="s">
        <v>287</v>
      </c>
      <c r="C76" s="29" t="s">
        <v>17</v>
      </c>
      <c r="D76" s="31">
        <v>1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</row>
    <row r="77" spans="1:255" x14ac:dyDescent="0.2">
      <c r="A77" s="32"/>
      <c r="B77" s="33" t="s">
        <v>290</v>
      </c>
      <c r="C77" s="32" t="s">
        <v>17</v>
      </c>
      <c r="D77" s="34">
        <f>Source!I207</f>
        <v>1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</row>
    <row r="78" spans="1:255" ht="15.75" x14ac:dyDescent="0.2">
      <c r="A78" s="29">
        <v>27</v>
      </c>
      <c r="B78" s="30" t="s">
        <v>294</v>
      </c>
      <c r="C78" s="29" t="s">
        <v>295</v>
      </c>
      <c r="D78" s="31">
        <v>1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</row>
    <row r="79" spans="1:255" ht="25.5" x14ac:dyDescent="0.2">
      <c r="A79" s="32"/>
      <c r="B79" s="33" t="s">
        <v>605</v>
      </c>
      <c r="C79" s="32" t="s">
        <v>17</v>
      </c>
      <c r="D79" s="34">
        <f>Source!I209</f>
        <v>1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</row>
    <row r="80" spans="1:255" ht="31.5" x14ac:dyDescent="0.2">
      <c r="A80" s="29">
        <v>28</v>
      </c>
      <c r="B80" s="30" t="s">
        <v>307</v>
      </c>
      <c r="C80" s="29" t="s">
        <v>17</v>
      </c>
      <c r="D80" s="31">
        <v>1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</row>
    <row r="81" spans="1:255" s="12" customFormat="1" ht="38.25" x14ac:dyDescent="0.2">
      <c r="A81" s="32"/>
      <c r="B81" s="33" t="s">
        <v>606</v>
      </c>
      <c r="C81" s="32" t="s">
        <v>17</v>
      </c>
      <c r="D81" s="34">
        <f>Source!I211</f>
        <v>1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</row>
    <row r="82" spans="1:255" ht="15.75" x14ac:dyDescent="0.2">
      <c r="A82" s="29">
        <v>29</v>
      </c>
      <c r="B82" s="30" t="s">
        <v>44</v>
      </c>
      <c r="C82" s="29" t="s">
        <v>17</v>
      </c>
      <c r="D82" s="31">
        <v>1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</row>
    <row r="83" spans="1:255" s="12" customFormat="1" ht="25.5" x14ac:dyDescent="0.2">
      <c r="A83" s="32"/>
      <c r="B83" s="33" t="s">
        <v>314</v>
      </c>
      <c r="C83" s="32" t="s">
        <v>17</v>
      </c>
      <c r="D83" s="34">
        <f>Source!I213</f>
        <v>1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</row>
    <row r="84" spans="1:255" ht="31.5" x14ac:dyDescent="0.2">
      <c r="A84" s="29">
        <v>30</v>
      </c>
      <c r="B84" s="30" t="s">
        <v>621</v>
      </c>
      <c r="C84" s="29" t="s">
        <v>17</v>
      </c>
      <c r="D84" s="31">
        <v>21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</row>
    <row r="85" spans="1:255" x14ac:dyDescent="0.2">
      <c r="A85" s="32"/>
      <c r="B85" s="33" t="s">
        <v>320</v>
      </c>
      <c r="C85" s="32" t="s">
        <v>17</v>
      </c>
      <c r="D85" s="34">
        <f>Source!I217</f>
        <v>21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</row>
    <row r="86" spans="1:255" ht="31.5" x14ac:dyDescent="0.2">
      <c r="A86" s="29">
        <v>31</v>
      </c>
      <c r="B86" s="30" t="s">
        <v>324</v>
      </c>
      <c r="C86" s="29" t="s">
        <v>17</v>
      </c>
      <c r="D86" s="31">
        <v>2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</row>
    <row r="87" spans="1:255" s="12" customFormat="1" ht="25.5" x14ac:dyDescent="0.2">
      <c r="A87" s="32"/>
      <c r="B87" s="33" t="s">
        <v>622</v>
      </c>
      <c r="C87" s="32" t="s">
        <v>17</v>
      </c>
      <c r="D87" s="34">
        <f>Source!I219</f>
        <v>2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</row>
    <row r="88" spans="1:255" ht="47.25" x14ac:dyDescent="0.2">
      <c r="A88" s="29">
        <v>32</v>
      </c>
      <c r="B88" s="30" t="s">
        <v>168</v>
      </c>
      <c r="C88" s="29" t="s">
        <v>76</v>
      </c>
      <c r="D88" s="31">
        <v>6.6000000000000003E-2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</row>
    <row r="89" spans="1:255" s="12" customFormat="1" ht="25.5" x14ac:dyDescent="0.2">
      <c r="A89" s="32"/>
      <c r="B89" s="33" t="s">
        <v>246</v>
      </c>
      <c r="C89" s="32" t="s">
        <v>63</v>
      </c>
      <c r="D89" s="34">
        <f>Source!I221</f>
        <v>6.6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</row>
    <row r="90" spans="1:255" ht="47.25" x14ac:dyDescent="0.2">
      <c r="A90" s="29">
        <v>33</v>
      </c>
      <c r="B90" s="30" t="s">
        <v>332</v>
      </c>
      <c r="C90" s="29" t="s">
        <v>76</v>
      </c>
      <c r="D90" s="31">
        <v>4.2000000000000003E-2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</row>
    <row r="91" spans="1:255" s="12" customFormat="1" ht="25.5" x14ac:dyDescent="0.2">
      <c r="A91" s="32"/>
      <c r="B91" s="33" t="s">
        <v>336</v>
      </c>
      <c r="C91" s="32" t="s">
        <v>63</v>
      </c>
      <c r="D91" s="34">
        <f>Source!I223</f>
        <v>4.2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</row>
    <row r="92" spans="1:255" ht="47.25" x14ac:dyDescent="0.2">
      <c r="A92" s="29">
        <v>34</v>
      </c>
      <c r="B92" s="30" t="s">
        <v>84</v>
      </c>
      <c r="C92" s="29" t="s">
        <v>76</v>
      </c>
      <c r="D92" s="31">
        <v>3.2000000000000002E-3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</row>
    <row r="93" spans="1:255" s="12" customFormat="1" ht="25.5" x14ac:dyDescent="0.2">
      <c r="A93" s="32"/>
      <c r="B93" s="33" t="s">
        <v>88</v>
      </c>
      <c r="C93" s="32" t="s">
        <v>63</v>
      </c>
      <c r="D93" s="34">
        <f>Source!I225</f>
        <v>0.32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</row>
    <row r="94" spans="1:255" ht="47.25" x14ac:dyDescent="0.2">
      <c r="A94" s="29">
        <v>35</v>
      </c>
      <c r="B94" s="30" t="s">
        <v>624</v>
      </c>
      <c r="C94" s="29" t="s">
        <v>76</v>
      </c>
      <c r="D94" s="31">
        <v>1.212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</row>
    <row r="95" spans="1:255" s="12" customFormat="1" ht="25.5" x14ac:dyDescent="0.2">
      <c r="A95" s="32"/>
      <c r="B95" s="33" t="s">
        <v>250</v>
      </c>
      <c r="C95" s="32" t="s">
        <v>63</v>
      </c>
      <c r="D95" s="34">
        <f>Source!I227</f>
        <v>121.2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</row>
    <row r="96" spans="1:255" s="12" customFormat="1" x14ac:dyDescent="0.2">
      <c r="A96" s="32"/>
      <c r="B96" s="33" t="s">
        <v>195</v>
      </c>
      <c r="C96" s="32" t="s">
        <v>196</v>
      </c>
      <c r="D96" s="34">
        <f>Source!I228</f>
        <v>7.4999999999999997E-2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</row>
    <row r="97" spans="1:255" s="12" customFormat="1" x14ac:dyDescent="0.2">
      <c r="A97" s="32"/>
      <c r="B97" s="33" t="s">
        <v>199</v>
      </c>
      <c r="C97" s="32" t="s">
        <v>17</v>
      </c>
      <c r="D97" s="34">
        <f>Source!I229</f>
        <v>3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</row>
    <row r="98" spans="1:255" ht="47.25" x14ac:dyDescent="0.2">
      <c r="A98" s="29">
        <v>36</v>
      </c>
      <c r="B98" s="30" t="s">
        <v>203</v>
      </c>
      <c r="C98" s="29" t="s">
        <v>204</v>
      </c>
      <c r="D98" s="31">
        <v>11.9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  <c r="IT98" s="10"/>
      <c r="IU98" s="10"/>
    </row>
    <row r="99" spans="1:255" s="12" customFormat="1" ht="38.25" x14ac:dyDescent="0.2">
      <c r="A99" s="32"/>
      <c r="B99" s="33" t="s">
        <v>213</v>
      </c>
      <c r="C99" s="32" t="s">
        <v>63</v>
      </c>
      <c r="D99" s="34">
        <v>119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</row>
    <row r="100" spans="1:255" ht="47.25" x14ac:dyDescent="0.2">
      <c r="A100" s="29">
        <v>37</v>
      </c>
      <c r="B100" s="30" t="s">
        <v>203</v>
      </c>
      <c r="C100" s="29" t="s">
        <v>204</v>
      </c>
      <c r="D100" s="31">
        <v>1.5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</row>
    <row r="101" spans="1:255" s="12" customFormat="1" ht="25.5" x14ac:dyDescent="0.2">
      <c r="A101" s="32"/>
      <c r="B101" s="33" t="s">
        <v>226</v>
      </c>
      <c r="C101" s="32" t="s">
        <v>63</v>
      </c>
      <c r="D101" s="34">
        <v>15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</row>
    <row r="102" spans="1:255" ht="15.75" x14ac:dyDescent="0.25">
      <c r="A102" s="35" t="s">
        <v>592</v>
      </c>
      <c r="B102" s="27" t="s">
        <v>608</v>
      </c>
      <c r="C102" s="35"/>
      <c r="D102" s="35"/>
    </row>
    <row r="103" spans="1:255" ht="15.75" x14ac:dyDescent="0.2">
      <c r="A103" s="29">
        <v>38</v>
      </c>
      <c r="B103" s="30" t="s">
        <v>265</v>
      </c>
      <c r="C103" s="29" t="s">
        <v>17</v>
      </c>
      <c r="D103" s="31">
        <v>1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</row>
    <row r="104" spans="1:255" s="11" customFormat="1" ht="38.25" x14ac:dyDescent="0.2">
      <c r="A104" s="36"/>
      <c r="B104" s="33" t="s">
        <v>604</v>
      </c>
      <c r="C104" s="32" t="s">
        <v>31</v>
      </c>
      <c r="D104" s="34">
        <f>Source!I274</f>
        <v>1</v>
      </c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  <c r="FU104" s="13"/>
      <c r="FV104" s="13"/>
      <c r="FW104" s="13"/>
      <c r="FX104" s="13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  <c r="GJ104" s="13"/>
      <c r="GK104" s="13"/>
      <c r="GL104" s="13"/>
      <c r="GM104" s="13"/>
      <c r="GN104" s="13"/>
      <c r="GO104" s="13"/>
      <c r="GP104" s="13"/>
      <c r="GQ104" s="13"/>
      <c r="GR104" s="13"/>
      <c r="GS104" s="13"/>
      <c r="GT104" s="13"/>
      <c r="GU104" s="13"/>
      <c r="GV104" s="13"/>
      <c r="GW104" s="13"/>
      <c r="GX104" s="13"/>
      <c r="GY104" s="13"/>
      <c r="GZ104" s="13"/>
      <c r="HA104" s="13"/>
      <c r="HB104" s="13"/>
      <c r="HC104" s="13"/>
      <c r="HD104" s="13"/>
      <c r="HE104" s="13"/>
      <c r="HF104" s="13"/>
      <c r="HG104" s="13"/>
      <c r="HH104" s="13"/>
      <c r="HI104" s="13"/>
      <c r="HJ104" s="13"/>
      <c r="HK104" s="13"/>
      <c r="HL104" s="13"/>
      <c r="HM104" s="13"/>
      <c r="HN104" s="13"/>
      <c r="HO104" s="13"/>
      <c r="HP104" s="13"/>
      <c r="HQ104" s="13"/>
      <c r="HR104" s="13"/>
      <c r="HS104" s="13"/>
      <c r="HT104" s="13"/>
      <c r="HU104" s="13"/>
      <c r="HV104" s="13"/>
      <c r="HW104" s="13"/>
      <c r="HX104" s="13"/>
      <c r="HY104" s="13"/>
      <c r="HZ104" s="13"/>
      <c r="IA104" s="13"/>
      <c r="IB104" s="13"/>
      <c r="IC104" s="13"/>
      <c r="ID104" s="13"/>
      <c r="IE104" s="13"/>
      <c r="IF104" s="13"/>
      <c r="IG104" s="13"/>
      <c r="IH104" s="13"/>
      <c r="II104" s="13"/>
      <c r="IJ104" s="13"/>
      <c r="IK104" s="13"/>
      <c r="IL104" s="13"/>
      <c r="IM104" s="13"/>
      <c r="IN104" s="13"/>
      <c r="IO104" s="13"/>
      <c r="IP104" s="13"/>
      <c r="IQ104" s="13"/>
      <c r="IR104" s="13"/>
      <c r="IS104" s="13"/>
      <c r="IT104" s="13"/>
      <c r="IU104" s="13"/>
    </row>
    <row r="105" spans="1:255" ht="15.75" x14ac:dyDescent="0.2">
      <c r="A105" s="29">
        <v>39</v>
      </c>
      <c r="B105" s="30" t="s">
        <v>272</v>
      </c>
      <c r="C105" s="29" t="s">
        <v>63</v>
      </c>
      <c r="D105" s="31">
        <v>0.16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  <c r="IP105" s="10"/>
      <c r="IQ105" s="10"/>
      <c r="IR105" s="10"/>
      <c r="IS105" s="10"/>
      <c r="IT105" s="10"/>
      <c r="IU105" s="10"/>
    </row>
    <row r="106" spans="1:255" s="12" customFormat="1" ht="25.5" x14ac:dyDescent="0.2">
      <c r="A106" s="32"/>
      <c r="B106" s="33" t="s">
        <v>275</v>
      </c>
      <c r="C106" s="32" t="s">
        <v>17</v>
      </c>
      <c r="D106" s="34">
        <f>Source!I276</f>
        <v>1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  <c r="IT106" s="10"/>
      <c r="IU106" s="10"/>
    </row>
    <row r="107" spans="1:255" ht="15.75" x14ac:dyDescent="0.2">
      <c r="A107" s="29">
        <v>40</v>
      </c>
      <c r="B107" s="30" t="s">
        <v>279</v>
      </c>
      <c r="C107" s="29" t="s">
        <v>280</v>
      </c>
      <c r="D107" s="31">
        <v>0.4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</row>
    <row r="108" spans="1:255" s="12" customFormat="1" x14ac:dyDescent="0.2">
      <c r="A108" s="32"/>
      <c r="B108" s="33" t="s">
        <v>283</v>
      </c>
      <c r="C108" s="32" t="s">
        <v>31</v>
      </c>
      <c r="D108" s="34">
        <f>Source!I278</f>
        <v>1</v>
      </c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  <c r="IP108" s="10"/>
      <c r="IQ108" s="10"/>
      <c r="IR108" s="10"/>
      <c r="IS108" s="10"/>
      <c r="IT108" s="10"/>
      <c r="IU108" s="10"/>
    </row>
    <row r="109" spans="1:255" ht="31.5" x14ac:dyDescent="0.2">
      <c r="A109" s="29">
        <v>41</v>
      </c>
      <c r="B109" s="30" t="s">
        <v>287</v>
      </c>
      <c r="C109" s="29" t="s">
        <v>17</v>
      </c>
      <c r="D109" s="31">
        <v>1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</row>
    <row r="110" spans="1:255" s="12" customFormat="1" x14ac:dyDescent="0.2">
      <c r="A110" s="32"/>
      <c r="B110" s="33" t="s">
        <v>290</v>
      </c>
      <c r="C110" s="32" t="s">
        <v>17</v>
      </c>
      <c r="D110" s="34">
        <f>Source!I280</f>
        <v>1</v>
      </c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  <c r="IP110" s="10"/>
      <c r="IQ110" s="10"/>
      <c r="IR110" s="10"/>
      <c r="IS110" s="10"/>
      <c r="IT110" s="10"/>
      <c r="IU110" s="10"/>
    </row>
    <row r="111" spans="1:255" ht="15.75" x14ac:dyDescent="0.2">
      <c r="A111" s="29">
        <v>42</v>
      </c>
      <c r="B111" s="30" t="s">
        <v>294</v>
      </c>
      <c r="C111" s="29" t="s">
        <v>295</v>
      </c>
      <c r="D111" s="31">
        <v>1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  <c r="IT111" s="10"/>
      <c r="IU111" s="10"/>
    </row>
    <row r="112" spans="1:255" s="12" customFormat="1" ht="25.5" x14ac:dyDescent="0.2">
      <c r="A112" s="32"/>
      <c r="B112" s="33" t="s">
        <v>605</v>
      </c>
      <c r="C112" s="32" t="s">
        <v>17</v>
      </c>
      <c r="D112" s="34">
        <f>Source!I282</f>
        <v>1</v>
      </c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  <c r="IU112" s="10"/>
    </row>
    <row r="113" spans="1:255" ht="31.5" x14ac:dyDescent="0.2">
      <c r="A113" s="29">
        <v>43</v>
      </c>
      <c r="B113" s="30" t="s">
        <v>307</v>
      </c>
      <c r="C113" s="29" t="s">
        <v>17</v>
      </c>
      <c r="D113" s="31">
        <v>1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  <c r="IO113" s="10"/>
      <c r="IP113" s="10"/>
      <c r="IQ113" s="10"/>
      <c r="IR113" s="10"/>
      <c r="IS113" s="10"/>
      <c r="IT113" s="10"/>
      <c r="IU113" s="10"/>
    </row>
    <row r="114" spans="1:255" s="12" customFormat="1" ht="38.25" x14ac:dyDescent="0.2">
      <c r="A114" s="32"/>
      <c r="B114" s="33" t="s">
        <v>606</v>
      </c>
      <c r="C114" s="32" t="s">
        <v>17</v>
      </c>
      <c r="D114" s="34">
        <f>Source!I284</f>
        <v>1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</row>
    <row r="115" spans="1:255" ht="15.75" x14ac:dyDescent="0.2">
      <c r="A115" s="29">
        <v>44</v>
      </c>
      <c r="B115" s="30" t="s">
        <v>44</v>
      </c>
      <c r="C115" s="29" t="s">
        <v>17</v>
      </c>
      <c r="D115" s="31">
        <v>1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</row>
    <row r="116" spans="1:255" s="12" customFormat="1" ht="25.5" x14ac:dyDescent="0.2">
      <c r="A116" s="32"/>
      <c r="B116" s="33" t="s">
        <v>314</v>
      </c>
      <c r="C116" s="32" t="s">
        <v>17</v>
      </c>
      <c r="D116" s="34">
        <f>Source!I286</f>
        <v>1</v>
      </c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</row>
    <row r="117" spans="1:255" ht="31.5" x14ac:dyDescent="0.2">
      <c r="A117" s="29">
        <v>45</v>
      </c>
      <c r="B117" s="30" t="s">
        <v>51</v>
      </c>
      <c r="C117" s="29" t="s">
        <v>17</v>
      </c>
      <c r="D117" s="31">
        <v>21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</row>
    <row r="118" spans="1:255" s="12" customFormat="1" x14ac:dyDescent="0.2">
      <c r="A118" s="32"/>
      <c r="B118" s="33" t="s">
        <v>320</v>
      </c>
      <c r="C118" s="32" t="s">
        <v>17</v>
      </c>
      <c r="D118" s="34">
        <f>Source!I290</f>
        <v>21</v>
      </c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  <c r="IU118" s="10"/>
    </row>
    <row r="119" spans="1:255" ht="31.5" x14ac:dyDescent="0.2">
      <c r="A119" s="29">
        <v>46</v>
      </c>
      <c r="B119" s="30" t="s">
        <v>324</v>
      </c>
      <c r="C119" s="29" t="s">
        <v>17</v>
      </c>
      <c r="D119" s="31">
        <v>2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  <c r="IU119" s="10"/>
    </row>
    <row r="120" spans="1:255" s="12" customFormat="1" ht="25.5" x14ac:dyDescent="0.2">
      <c r="A120" s="32"/>
      <c r="B120" s="33" t="s">
        <v>623</v>
      </c>
      <c r="C120" s="32" t="s">
        <v>17</v>
      </c>
      <c r="D120" s="34">
        <f>Source!I292</f>
        <v>2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  <c r="IT120" s="10"/>
      <c r="IU120" s="10"/>
    </row>
    <row r="121" spans="1:255" ht="47.25" x14ac:dyDescent="0.2">
      <c r="A121" s="29">
        <v>47</v>
      </c>
      <c r="B121" s="30" t="s">
        <v>168</v>
      </c>
      <c r="C121" s="29" t="s">
        <v>76</v>
      </c>
      <c r="D121" s="31">
        <v>6.6000000000000003E-2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  <c r="IM121" s="10"/>
      <c r="IN121" s="10"/>
      <c r="IO121" s="10"/>
      <c r="IP121" s="10"/>
      <c r="IQ121" s="10"/>
      <c r="IR121" s="10"/>
      <c r="IS121" s="10"/>
      <c r="IT121" s="10"/>
      <c r="IU121" s="10"/>
    </row>
    <row r="122" spans="1:255" s="12" customFormat="1" ht="25.5" x14ac:dyDescent="0.2">
      <c r="A122" s="32"/>
      <c r="B122" s="33" t="s">
        <v>246</v>
      </c>
      <c r="C122" s="32" t="s">
        <v>63</v>
      </c>
      <c r="D122" s="34">
        <f>Source!I294</f>
        <v>6.6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  <c r="IM122" s="10"/>
      <c r="IN122" s="10"/>
      <c r="IO122" s="10"/>
      <c r="IP122" s="10"/>
      <c r="IQ122" s="10"/>
      <c r="IR122" s="10"/>
      <c r="IS122" s="10"/>
      <c r="IT122" s="10"/>
      <c r="IU122" s="10"/>
    </row>
    <row r="123" spans="1:255" ht="47.25" x14ac:dyDescent="0.2">
      <c r="A123" s="29">
        <v>48</v>
      </c>
      <c r="B123" s="30" t="s">
        <v>332</v>
      </c>
      <c r="C123" s="29" t="s">
        <v>76</v>
      </c>
      <c r="D123" s="31">
        <v>4.2000000000000003E-2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  <c r="IP123" s="10"/>
      <c r="IQ123" s="10"/>
      <c r="IR123" s="10"/>
      <c r="IS123" s="10"/>
      <c r="IT123" s="10"/>
      <c r="IU123" s="10"/>
    </row>
    <row r="124" spans="1:255" s="11" customFormat="1" ht="30" x14ac:dyDescent="0.2">
      <c r="A124" s="36"/>
      <c r="B124" s="37" t="s">
        <v>336</v>
      </c>
      <c r="C124" s="36" t="s">
        <v>63</v>
      </c>
      <c r="D124" s="38">
        <f>Source!I296</f>
        <v>4.2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  <c r="FT124" s="13"/>
      <c r="FU124" s="13"/>
      <c r="FV124" s="13"/>
      <c r="FW124" s="13"/>
      <c r="FX124" s="13"/>
      <c r="FY124" s="13"/>
      <c r="FZ124" s="13"/>
      <c r="GA124" s="13"/>
      <c r="GB124" s="13"/>
      <c r="GC124" s="13"/>
      <c r="GD124" s="13"/>
      <c r="GE124" s="13"/>
      <c r="GF124" s="13"/>
      <c r="GG124" s="13"/>
      <c r="GH124" s="13"/>
      <c r="GI124" s="13"/>
      <c r="GJ124" s="13"/>
      <c r="GK124" s="13"/>
      <c r="GL124" s="13"/>
      <c r="GM124" s="13"/>
      <c r="GN124" s="13"/>
      <c r="GO124" s="13"/>
      <c r="GP124" s="13"/>
      <c r="GQ124" s="13"/>
      <c r="GR124" s="13"/>
      <c r="GS124" s="13"/>
      <c r="GT124" s="13"/>
      <c r="GU124" s="13"/>
      <c r="GV124" s="13"/>
      <c r="GW124" s="13"/>
      <c r="GX124" s="13"/>
      <c r="GY124" s="13"/>
      <c r="GZ124" s="13"/>
      <c r="HA124" s="13"/>
      <c r="HB124" s="13"/>
      <c r="HC124" s="13"/>
      <c r="HD124" s="13"/>
      <c r="HE124" s="13"/>
      <c r="HF124" s="13"/>
      <c r="HG124" s="13"/>
      <c r="HH124" s="13"/>
      <c r="HI124" s="13"/>
      <c r="HJ124" s="13"/>
      <c r="HK124" s="13"/>
      <c r="HL124" s="13"/>
      <c r="HM124" s="13"/>
      <c r="HN124" s="13"/>
      <c r="HO124" s="13"/>
      <c r="HP124" s="13"/>
      <c r="HQ124" s="13"/>
      <c r="HR124" s="13"/>
      <c r="HS124" s="13"/>
      <c r="HT124" s="13"/>
      <c r="HU124" s="13"/>
      <c r="HV124" s="13"/>
      <c r="HW124" s="13"/>
      <c r="HX124" s="13"/>
      <c r="HY124" s="13"/>
      <c r="HZ124" s="13"/>
      <c r="IA124" s="13"/>
      <c r="IB124" s="13"/>
      <c r="IC124" s="13"/>
      <c r="ID124" s="13"/>
      <c r="IE124" s="13"/>
      <c r="IF124" s="13"/>
      <c r="IG124" s="13"/>
      <c r="IH124" s="13"/>
      <c r="II124" s="13"/>
      <c r="IJ124" s="13"/>
      <c r="IK124" s="13"/>
      <c r="IL124" s="13"/>
      <c r="IM124" s="13"/>
      <c r="IN124" s="13"/>
      <c r="IO124" s="13"/>
      <c r="IP124" s="13"/>
      <c r="IQ124" s="13"/>
      <c r="IR124" s="13"/>
      <c r="IS124" s="13"/>
      <c r="IT124" s="13"/>
      <c r="IU124" s="13"/>
    </row>
    <row r="125" spans="1:255" ht="47.25" x14ac:dyDescent="0.2">
      <c r="A125" s="29">
        <v>49</v>
      </c>
      <c r="B125" s="30" t="s">
        <v>84</v>
      </c>
      <c r="C125" s="29" t="s">
        <v>76</v>
      </c>
      <c r="D125" s="31">
        <v>3.3E-3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</row>
    <row r="126" spans="1:255" s="12" customFormat="1" ht="25.5" x14ac:dyDescent="0.2">
      <c r="A126" s="32"/>
      <c r="B126" s="33" t="s">
        <v>88</v>
      </c>
      <c r="C126" s="32" t="s">
        <v>63</v>
      </c>
      <c r="D126" s="34">
        <f>Source!I298</f>
        <v>0.33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</row>
    <row r="127" spans="1:255" ht="47.25" x14ac:dyDescent="0.2">
      <c r="A127" s="29">
        <v>50</v>
      </c>
      <c r="B127" s="30" t="s">
        <v>624</v>
      </c>
      <c r="C127" s="29" t="s">
        <v>76</v>
      </c>
      <c r="D127" s="31">
        <v>1.2916000000000001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</row>
    <row r="128" spans="1:255" s="12" customFormat="1" ht="25.5" x14ac:dyDescent="0.2">
      <c r="A128" s="32" t="s">
        <v>381</v>
      </c>
      <c r="B128" s="33" t="s">
        <v>250</v>
      </c>
      <c r="C128" s="32" t="s">
        <v>63</v>
      </c>
      <c r="D128" s="34">
        <v>129.16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  <c r="IU128" s="10"/>
    </row>
    <row r="129" spans="1:255" s="12" customFormat="1" x14ac:dyDescent="0.2">
      <c r="A129" s="32"/>
      <c r="B129" s="33" t="s">
        <v>195</v>
      </c>
      <c r="C129" s="32" t="s">
        <v>196</v>
      </c>
      <c r="D129" s="34">
        <f>Source!I301</f>
        <v>8.500000000000002E-2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</row>
    <row r="130" spans="1:255" s="12" customFormat="1" x14ac:dyDescent="0.2">
      <c r="A130" s="32"/>
      <c r="B130" s="33" t="s">
        <v>199</v>
      </c>
      <c r="C130" s="32" t="s">
        <v>17</v>
      </c>
      <c r="D130" s="34">
        <f>Source!I302</f>
        <v>3.0000000000000004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  <c r="IU130" s="10"/>
    </row>
    <row r="131" spans="1:255" ht="47.25" x14ac:dyDescent="0.2">
      <c r="A131" s="29">
        <v>51</v>
      </c>
      <c r="B131" s="30" t="s">
        <v>203</v>
      </c>
      <c r="C131" s="29" t="s">
        <v>204</v>
      </c>
      <c r="D131" s="31">
        <v>12.6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</row>
    <row r="132" spans="1:255" s="12" customFormat="1" ht="38.25" x14ac:dyDescent="0.2">
      <c r="A132" s="32"/>
      <c r="B132" s="33" t="s">
        <v>213</v>
      </c>
      <c r="C132" s="32" t="s">
        <v>63</v>
      </c>
      <c r="D132" s="34">
        <v>126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  <c r="II132" s="10"/>
      <c r="IJ132" s="10"/>
      <c r="IK132" s="10"/>
      <c r="IL132" s="10"/>
      <c r="IM132" s="10"/>
      <c r="IN132" s="10"/>
      <c r="IO132" s="10"/>
      <c r="IP132" s="10"/>
      <c r="IQ132" s="10"/>
      <c r="IR132" s="10"/>
      <c r="IS132" s="10"/>
      <c r="IT132" s="10"/>
      <c r="IU132" s="10"/>
    </row>
    <row r="133" spans="1:255" ht="47.25" x14ac:dyDescent="0.2">
      <c r="A133" s="29">
        <v>52</v>
      </c>
      <c r="B133" s="30" t="s">
        <v>203</v>
      </c>
      <c r="C133" s="29" t="s">
        <v>204</v>
      </c>
      <c r="D133" s="31">
        <v>1.6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</row>
    <row r="134" spans="1:255" s="12" customFormat="1" ht="25.5" x14ac:dyDescent="0.2">
      <c r="A134" s="32"/>
      <c r="B134" s="33" t="s">
        <v>226</v>
      </c>
      <c r="C134" s="32" t="s">
        <v>63</v>
      </c>
      <c r="D134" s="34">
        <v>16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  <c r="IG134" s="10"/>
      <c r="IH134" s="10"/>
      <c r="II134" s="10"/>
      <c r="IJ134" s="10"/>
      <c r="IK134" s="10"/>
      <c r="IL134" s="10"/>
      <c r="IM134" s="10"/>
      <c r="IN134" s="10"/>
      <c r="IO134" s="10"/>
      <c r="IP134" s="10"/>
      <c r="IQ134" s="10"/>
      <c r="IR134" s="10"/>
      <c r="IS134" s="10"/>
      <c r="IT134" s="10"/>
      <c r="IU134" s="10"/>
    </row>
    <row r="135" spans="1:255" s="12" customFormat="1" x14ac:dyDescent="0.2">
      <c r="A135" s="39"/>
      <c r="B135" s="40"/>
      <c r="C135" s="39"/>
      <c r="D135" s="4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  <c r="IG135" s="10"/>
      <c r="IH135" s="10"/>
      <c r="II135" s="10"/>
      <c r="IJ135" s="10"/>
      <c r="IK135" s="10"/>
      <c r="IL135" s="10"/>
      <c r="IM135" s="10"/>
      <c r="IN135" s="10"/>
      <c r="IO135" s="10"/>
      <c r="IP135" s="10"/>
      <c r="IQ135" s="10"/>
      <c r="IR135" s="10"/>
      <c r="IS135" s="10"/>
      <c r="IT135" s="10"/>
      <c r="IU135" s="10"/>
    </row>
    <row r="136" spans="1:255" s="12" customFormat="1" x14ac:dyDescent="0.2">
      <c r="A136" s="39"/>
      <c r="B136" s="40"/>
      <c r="C136" s="39"/>
      <c r="D136" s="4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  <c r="IT136" s="10"/>
      <c r="IU136" s="10"/>
    </row>
    <row r="137" spans="1:255" s="12" customFormat="1" x14ac:dyDescent="0.2">
      <c r="A137" s="39"/>
      <c r="B137" s="40"/>
      <c r="C137" s="39"/>
      <c r="D137" s="4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  <c r="IT137" s="10"/>
      <c r="IU137" s="10"/>
    </row>
    <row r="138" spans="1:255" x14ac:dyDescent="0.2">
      <c r="A138" s="42"/>
      <c r="B138" s="42"/>
      <c r="C138" s="43"/>
      <c r="D138" s="43"/>
    </row>
    <row r="139" spans="1:255" ht="15" x14ac:dyDescent="0.25">
      <c r="A139" s="44" t="s">
        <v>615</v>
      </c>
      <c r="B139" s="17"/>
      <c r="C139" s="17"/>
      <c r="D139" s="43"/>
    </row>
    <row r="140" spans="1:255" ht="15.75" x14ac:dyDescent="0.2">
      <c r="A140" s="45"/>
      <c r="B140" s="45" t="s">
        <v>616</v>
      </c>
      <c r="C140" s="45"/>
      <c r="D140" s="43"/>
    </row>
    <row r="141" spans="1:255" x14ac:dyDescent="0.2">
      <c r="A141" s="17"/>
      <c r="B141" s="17"/>
      <c r="C141" s="43"/>
      <c r="D141" s="43"/>
    </row>
    <row r="142" spans="1:255" x14ac:dyDescent="0.2">
      <c r="A142" s="17"/>
      <c r="B142" s="17"/>
      <c r="C142" s="17"/>
      <c r="D142" s="17"/>
    </row>
    <row r="143" spans="1:255" x14ac:dyDescent="0.2">
      <c r="A143" s="17"/>
      <c r="B143" s="17"/>
      <c r="C143" s="17"/>
      <c r="D143" s="17"/>
    </row>
    <row r="144" spans="1:255" x14ac:dyDescent="0.2">
      <c r="A144" s="14"/>
      <c r="B144" s="14"/>
      <c r="C144" s="14"/>
      <c r="D144" s="14"/>
    </row>
  </sheetData>
  <mergeCells count="10">
    <mergeCell ref="A8:A11"/>
    <mergeCell ref="B8:B11"/>
    <mergeCell ref="C8:C11"/>
    <mergeCell ref="D8:D11"/>
    <mergeCell ref="C1:D1"/>
    <mergeCell ref="A4:D4"/>
    <mergeCell ref="A5:D5"/>
    <mergeCell ref="A6:D6"/>
    <mergeCell ref="A7:D7"/>
    <mergeCell ref="B2:D2"/>
  </mergeCells>
  <printOptions horizontalCentered="1"/>
  <pageMargins left="0.78740157480314965" right="0.39370078740157483" top="0.39370078740157483" bottom="0.39370078740157483" header="0" footer="0"/>
  <pageSetup paperSize="9" orientation="portrait" r:id="rId1"/>
  <headerFooter>
    <oddHeader>&amp;CСтраница &amp;P из &amp;N</oddHeader>
    <oddFooter>&amp;R&amp;P</oddFooter>
  </headerFooter>
  <rowBreaks count="1" manualBreakCount="1">
    <brk id="132" max="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RowHeight="12.75" x14ac:dyDescent="0.2"/>
  <sheetData>
    <row r="1" spans="1:6" x14ac:dyDescent="0.2">
      <c r="B1" t="s">
        <v>576</v>
      </c>
    </row>
    <row r="3" spans="1:6" x14ac:dyDescent="0.2">
      <c r="A3">
        <v>0</v>
      </c>
      <c r="B3" t="s">
        <v>577</v>
      </c>
    </row>
    <row r="4" spans="1:6" x14ac:dyDescent="0.2">
      <c r="A4">
        <v>1</v>
      </c>
      <c r="B4" t="s">
        <v>578</v>
      </c>
    </row>
    <row r="5" spans="1:6" x14ac:dyDescent="0.2">
      <c r="A5">
        <v>0</v>
      </c>
      <c r="B5" t="s">
        <v>579</v>
      </c>
    </row>
    <row r="6" spans="1:6" x14ac:dyDescent="0.2">
      <c r="A6">
        <v>1</v>
      </c>
      <c r="B6" t="s">
        <v>580</v>
      </c>
    </row>
    <row r="7" spans="1:6" x14ac:dyDescent="0.2">
      <c r="A7">
        <v>0</v>
      </c>
      <c r="B7" t="s">
        <v>581</v>
      </c>
    </row>
    <row r="8" spans="1:6" x14ac:dyDescent="0.2">
      <c r="A8">
        <v>2</v>
      </c>
      <c r="B8" t="s">
        <v>582</v>
      </c>
    </row>
    <row r="9" spans="1:6" x14ac:dyDescent="0.2">
      <c r="A9">
        <v>0</v>
      </c>
      <c r="B9" t="s">
        <v>583</v>
      </c>
    </row>
    <row r="13" spans="1:6" x14ac:dyDescent="0.2">
      <c r="A13">
        <v>3</v>
      </c>
      <c r="B13" t="s">
        <v>589</v>
      </c>
      <c r="D13" t="s">
        <v>590</v>
      </c>
      <c r="F13" t="s">
        <v>591</v>
      </c>
    </row>
    <row r="14" spans="1:6" x14ac:dyDescent="0.2">
      <c r="A14">
        <v>4</v>
      </c>
      <c r="B14" t="s">
        <v>592</v>
      </c>
      <c r="D14" t="s">
        <v>593</v>
      </c>
      <c r="F14" t="s">
        <v>594</v>
      </c>
    </row>
    <row r="15" spans="1:6" x14ac:dyDescent="0.2">
      <c r="A15">
        <v>4</v>
      </c>
      <c r="B15" t="s">
        <v>592</v>
      </c>
      <c r="D15" t="s">
        <v>593</v>
      </c>
      <c r="F15" t="s">
        <v>596</v>
      </c>
    </row>
    <row r="16" spans="1:6" x14ac:dyDescent="0.2">
      <c r="A16">
        <v>4</v>
      </c>
      <c r="B16" t="s">
        <v>592</v>
      </c>
      <c r="D16" t="s">
        <v>593</v>
      </c>
      <c r="F16" t="s">
        <v>600</v>
      </c>
    </row>
    <row r="17" spans="1:6" x14ac:dyDescent="0.2">
      <c r="A17">
        <v>4</v>
      </c>
      <c r="B17" t="s">
        <v>592</v>
      </c>
      <c r="D17" t="s">
        <v>593</v>
      </c>
      <c r="F17" t="s">
        <v>602</v>
      </c>
    </row>
    <row r="18" spans="1:6" x14ac:dyDescent="0.2">
      <c r="A18">
        <v>4</v>
      </c>
      <c r="B18" t="s">
        <v>592</v>
      </c>
      <c r="D18" t="s">
        <v>593</v>
      </c>
      <c r="F18" t="s">
        <v>607</v>
      </c>
    </row>
    <row r="19" spans="1:6" x14ac:dyDescent="0.2">
      <c r="A19">
        <v>999</v>
      </c>
      <c r="B19" t="s">
        <v>609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31"/>
  <sheetViews>
    <sheetView workbookViewId="0">
      <selection activeCell="A427" sqref="A427:AN427"/>
    </sheetView>
  </sheetViews>
  <sheetFormatPr defaultColWidth="9.140625" defaultRowHeight="12.75" x14ac:dyDescent="0.2"/>
  <cols>
    <col min="1" max="256" width="9.140625" customWidth="1"/>
  </cols>
  <sheetData>
    <row r="1" spans="1:246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62522</v>
      </c>
      <c r="M1">
        <v>49542862</v>
      </c>
      <c r="N1">
        <v>11</v>
      </c>
      <c r="O1">
        <v>7</v>
      </c>
      <c r="P1">
        <v>0</v>
      </c>
      <c r="Q1">
        <v>3</v>
      </c>
    </row>
    <row r="5" spans="1:246" x14ac:dyDescent="0.2">
      <c r="IK5">
        <v>1</v>
      </c>
      <c r="IL5" t="s">
        <v>584</v>
      </c>
    </row>
    <row r="6" spans="1:246" x14ac:dyDescent="0.2">
      <c r="IK6">
        <v>350</v>
      </c>
      <c r="IL6" t="s">
        <v>572</v>
      </c>
    </row>
    <row r="7" spans="1:246" x14ac:dyDescent="0.2">
      <c r="IK7">
        <v>1</v>
      </c>
      <c r="IL7" t="s">
        <v>573</v>
      </c>
    </row>
    <row r="9" spans="1:246" x14ac:dyDescent="0.2">
      <c r="IK9" s="9" t="s">
        <v>574</v>
      </c>
      <c r="IL9" t="s">
        <v>575</v>
      </c>
    </row>
    <row r="10" spans="1:246" x14ac:dyDescent="0.2">
      <c r="IK10">
        <v>1</v>
      </c>
      <c r="IL10" t="s">
        <v>569</v>
      </c>
    </row>
    <row r="11" spans="1:246" x14ac:dyDescent="0.2">
      <c r="IK11" t="s">
        <v>570</v>
      </c>
      <c r="IL11" t="s">
        <v>571</v>
      </c>
    </row>
    <row r="12" spans="1:246" x14ac:dyDescent="0.2">
      <c r="A12" s="1">
        <v>1</v>
      </c>
      <c r="B12" s="1">
        <v>426</v>
      </c>
      <c r="C12" s="1">
        <v>0</v>
      </c>
      <c r="D12" s="1">
        <f>ROW(A372)</f>
        <v>372</v>
      </c>
      <c r="E12" s="1">
        <v>0</v>
      </c>
      <c r="F12" s="1" t="s">
        <v>4</v>
      </c>
      <c r="G12" s="1" t="s">
        <v>4</v>
      </c>
      <c r="H12" s="1" t="s">
        <v>3</v>
      </c>
      <c r="I12" s="1">
        <v>0</v>
      </c>
      <c r="J12" s="1" t="s">
        <v>5</v>
      </c>
      <c r="K12" s="1">
        <v>0</v>
      </c>
      <c r="L12" s="1">
        <v>0</v>
      </c>
      <c r="M12" s="1">
        <v>131083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2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3</v>
      </c>
      <c r="CB12" s="1" t="s">
        <v>3</v>
      </c>
      <c r="CC12" s="1" t="s">
        <v>3</v>
      </c>
      <c r="CD12" s="1" t="s">
        <v>3</v>
      </c>
      <c r="CE12" s="1" t="s">
        <v>10</v>
      </c>
      <c r="CF12" s="1">
        <v>0</v>
      </c>
      <c r="CG12" s="1">
        <v>0</v>
      </c>
      <c r="CH12" s="1">
        <v>489201672</v>
      </c>
      <c r="CI12" s="1" t="s">
        <v>3</v>
      </c>
      <c r="CJ12" s="1" t="s">
        <v>3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246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 x14ac:dyDescent="0.2">
      <c r="A18" s="2">
        <v>52</v>
      </c>
      <c r="B18" s="2">
        <f t="shared" ref="B18:G18" si="0">B372</f>
        <v>426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5.12.4.2  Система приточно-вытяжной вентиляции (Лип. 18.1) Р</v>
      </c>
      <c r="G18" s="2" t="str">
        <f t="shared" si="0"/>
        <v>5.12.4.2  Система приточно-вытяжной вентиляции (Лип. 18.1) Р</v>
      </c>
      <c r="H18" s="2"/>
      <c r="I18" s="2"/>
      <c r="J18" s="2"/>
      <c r="K18" s="2"/>
      <c r="L18" s="2"/>
      <c r="M18" s="2"/>
      <c r="N18" s="2"/>
      <c r="O18" s="2">
        <f t="shared" ref="O18:AT18" si="1">O372</f>
        <v>1227764.9099999999</v>
      </c>
      <c r="P18" s="2">
        <f t="shared" si="1"/>
        <v>948613.37</v>
      </c>
      <c r="Q18" s="2">
        <f t="shared" si="1"/>
        <v>22079.08</v>
      </c>
      <c r="R18" s="2">
        <f t="shared" si="1"/>
        <v>8361.98</v>
      </c>
      <c r="S18" s="2">
        <f t="shared" si="1"/>
        <v>257072.46</v>
      </c>
      <c r="T18" s="2">
        <f t="shared" si="1"/>
        <v>0</v>
      </c>
      <c r="U18" s="2">
        <f t="shared" si="1"/>
        <v>851.54746</v>
      </c>
      <c r="V18" s="2">
        <f t="shared" si="1"/>
        <v>21.259566</v>
      </c>
      <c r="W18" s="2">
        <f t="shared" si="1"/>
        <v>0</v>
      </c>
      <c r="X18" s="2">
        <f t="shared" si="1"/>
        <v>303941.09000000003</v>
      </c>
      <c r="Y18" s="2">
        <f t="shared" si="1"/>
        <v>178644.53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161418.84</v>
      </c>
      <c r="AQ18" s="2">
        <f t="shared" si="1"/>
        <v>0</v>
      </c>
      <c r="AR18" s="2">
        <f t="shared" si="1"/>
        <v>1710350.53</v>
      </c>
      <c r="AS18" s="2">
        <f t="shared" si="1"/>
        <v>1522342.47</v>
      </c>
      <c r="AT18" s="2">
        <f t="shared" si="1"/>
        <v>26589.22</v>
      </c>
      <c r="AU18" s="2">
        <f t="shared" ref="AU18:BZ18" si="2">AU372</f>
        <v>0</v>
      </c>
      <c r="AV18" s="2">
        <f t="shared" si="2"/>
        <v>948613.37</v>
      </c>
      <c r="AW18" s="2">
        <f t="shared" si="2"/>
        <v>787194.53</v>
      </c>
      <c r="AX18" s="2">
        <f t="shared" si="2"/>
        <v>0</v>
      </c>
      <c r="AY18" s="2">
        <f t="shared" si="2"/>
        <v>787194.53</v>
      </c>
      <c r="AZ18" s="2">
        <f t="shared" si="2"/>
        <v>161418.84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CA372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DG372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EM372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FS372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 x14ac:dyDescent="0.2">
      <c r="A20" s="1">
        <v>3</v>
      </c>
      <c r="B20" s="1">
        <v>1</v>
      </c>
      <c r="C20" s="1"/>
      <c r="D20" s="1">
        <f>ROW(A342)</f>
        <v>342</v>
      </c>
      <c r="E20" s="1"/>
      <c r="F20" s="1" t="s">
        <v>11</v>
      </c>
      <c r="G20" s="1" t="s">
        <v>12</v>
      </c>
      <c r="H20" s="1" t="s">
        <v>3</v>
      </c>
      <c r="I20" s="1">
        <v>0</v>
      </c>
      <c r="J20" s="1" t="s">
        <v>3</v>
      </c>
      <c r="K20" s="1">
        <v>-1</v>
      </c>
      <c r="L20" s="1" t="s">
        <v>11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 x14ac:dyDescent="0.2">
      <c r="A22" s="2">
        <v>52</v>
      </c>
      <c r="B22" s="2">
        <f t="shared" ref="B22:G22" si="7">B342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5.12.4.2</v>
      </c>
      <c r="G22" s="2" t="str">
        <f t="shared" si="7"/>
        <v>Система приточно-вытяжной вентиляции</v>
      </c>
      <c r="H22" s="2"/>
      <c r="I22" s="2"/>
      <c r="J22" s="2"/>
      <c r="K22" s="2"/>
      <c r="L22" s="2"/>
      <c r="M22" s="2"/>
      <c r="N22" s="2"/>
      <c r="O22" s="2">
        <f t="shared" ref="O22:AT22" si="8">O342</f>
        <v>1227764.9099999999</v>
      </c>
      <c r="P22" s="2">
        <f t="shared" si="8"/>
        <v>948613.37</v>
      </c>
      <c r="Q22" s="2">
        <f t="shared" si="8"/>
        <v>22079.08</v>
      </c>
      <c r="R22" s="2">
        <f t="shared" si="8"/>
        <v>8361.98</v>
      </c>
      <c r="S22" s="2">
        <f t="shared" si="8"/>
        <v>257072.46</v>
      </c>
      <c r="T22" s="2">
        <f t="shared" si="8"/>
        <v>0</v>
      </c>
      <c r="U22" s="2">
        <f t="shared" si="8"/>
        <v>851.54746</v>
      </c>
      <c r="V22" s="2">
        <f t="shared" si="8"/>
        <v>21.259566</v>
      </c>
      <c r="W22" s="2">
        <f t="shared" si="8"/>
        <v>0</v>
      </c>
      <c r="X22" s="2">
        <f t="shared" si="8"/>
        <v>303941.09000000003</v>
      </c>
      <c r="Y22" s="2">
        <f t="shared" si="8"/>
        <v>178644.53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161418.84</v>
      </c>
      <c r="AQ22" s="2">
        <f t="shared" si="8"/>
        <v>0</v>
      </c>
      <c r="AR22" s="2">
        <f t="shared" si="8"/>
        <v>1710350.53</v>
      </c>
      <c r="AS22" s="2">
        <f t="shared" si="8"/>
        <v>1522342.47</v>
      </c>
      <c r="AT22" s="2">
        <f t="shared" si="8"/>
        <v>26589.22</v>
      </c>
      <c r="AU22" s="2">
        <f t="shared" ref="AU22:BZ22" si="9">AU342</f>
        <v>0</v>
      </c>
      <c r="AV22" s="2">
        <f t="shared" si="9"/>
        <v>948613.37</v>
      </c>
      <c r="AW22" s="2">
        <f t="shared" si="9"/>
        <v>787194.53</v>
      </c>
      <c r="AX22" s="2">
        <f t="shared" si="9"/>
        <v>0</v>
      </c>
      <c r="AY22" s="2">
        <f t="shared" si="9"/>
        <v>787194.53</v>
      </c>
      <c r="AZ22" s="2">
        <f t="shared" si="9"/>
        <v>161418.84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CA342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DG342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EM342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FS342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 x14ac:dyDescent="0.2">
      <c r="A24" s="1">
        <v>4</v>
      </c>
      <c r="B24" s="1">
        <v>1</v>
      </c>
      <c r="C24" s="1"/>
      <c r="D24" s="1">
        <f>ROW(A43)</f>
        <v>43</v>
      </c>
      <c r="E24" s="1"/>
      <c r="F24" s="1" t="s">
        <v>3</v>
      </c>
      <c r="G24" s="1" t="s">
        <v>13</v>
      </c>
      <c r="H24" s="1" t="s">
        <v>3</v>
      </c>
      <c r="I24" s="1">
        <v>0</v>
      </c>
      <c r="J24" s="1"/>
      <c r="K24" s="1">
        <v>-1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 x14ac:dyDescent="0.2">
      <c r="A26" s="2">
        <v>52</v>
      </c>
      <c r="B26" s="2">
        <f t="shared" ref="B26:G26" si="14">B43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/>
      </c>
      <c r="G26" s="2" t="str">
        <f t="shared" si="14"/>
        <v>Система В1</v>
      </c>
      <c r="H26" s="2"/>
      <c r="I26" s="2"/>
      <c r="J26" s="2"/>
      <c r="K26" s="2"/>
      <c r="L26" s="2"/>
      <c r="M26" s="2"/>
      <c r="N26" s="2"/>
      <c r="O26" s="2">
        <f t="shared" ref="O26:AT26" si="15">O43</f>
        <v>24435.43</v>
      </c>
      <c r="P26" s="2">
        <f t="shared" si="15"/>
        <v>17414.46</v>
      </c>
      <c r="Q26" s="2">
        <f t="shared" si="15"/>
        <v>317.02999999999997</v>
      </c>
      <c r="R26" s="2">
        <f t="shared" si="15"/>
        <v>83.72</v>
      </c>
      <c r="S26" s="2">
        <f t="shared" si="15"/>
        <v>6703.94</v>
      </c>
      <c r="T26" s="2">
        <f t="shared" si="15"/>
        <v>0</v>
      </c>
      <c r="U26" s="2">
        <f t="shared" si="15"/>
        <v>22.480920000000005</v>
      </c>
      <c r="V26" s="2">
        <f t="shared" si="15"/>
        <v>0.20432159999999999</v>
      </c>
      <c r="W26" s="2">
        <f t="shared" si="15"/>
        <v>0</v>
      </c>
      <c r="X26" s="2">
        <f t="shared" si="15"/>
        <v>8213.07</v>
      </c>
      <c r="Y26" s="2">
        <f t="shared" si="15"/>
        <v>4887.12</v>
      </c>
      <c r="Z26" s="2">
        <f t="shared" si="15"/>
        <v>0</v>
      </c>
      <c r="AA26" s="2">
        <f t="shared" si="15"/>
        <v>0</v>
      </c>
      <c r="AB26" s="2">
        <f t="shared" si="15"/>
        <v>24435.43</v>
      </c>
      <c r="AC26" s="2">
        <f t="shared" si="15"/>
        <v>17414.46</v>
      </c>
      <c r="AD26" s="2">
        <f t="shared" si="15"/>
        <v>317.02999999999997</v>
      </c>
      <c r="AE26" s="2">
        <f t="shared" si="15"/>
        <v>83.72</v>
      </c>
      <c r="AF26" s="2">
        <f t="shared" si="15"/>
        <v>6703.94</v>
      </c>
      <c r="AG26" s="2">
        <f t="shared" si="15"/>
        <v>0</v>
      </c>
      <c r="AH26" s="2">
        <f t="shared" si="15"/>
        <v>22.480920000000005</v>
      </c>
      <c r="AI26" s="2">
        <f t="shared" si="15"/>
        <v>0.20432159999999999</v>
      </c>
      <c r="AJ26" s="2">
        <f t="shared" si="15"/>
        <v>0</v>
      </c>
      <c r="AK26" s="2">
        <f t="shared" si="15"/>
        <v>8213.07</v>
      </c>
      <c r="AL26" s="2">
        <f t="shared" si="15"/>
        <v>4887.12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6071.35</v>
      </c>
      <c r="AQ26" s="2">
        <f t="shared" si="15"/>
        <v>0</v>
      </c>
      <c r="AR26" s="2">
        <f t="shared" si="15"/>
        <v>37535.620000000003</v>
      </c>
      <c r="AS26" s="2">
        <f t="shared" si="15"/>
        <v>31464.27</v>
      </c>
      <c r="AT26" s="2">
        <f t="shared" si="15"/>
        <v>0</v>
      </c>
      <c r="AU26" s="2">
        <f t="shared" ref="AU26:BZ26" si="16">AU43</f>
        <v>0</v>
      </c>
      <c r="AV26" s="2">
        <f t="shared" si="16"/>
        <v>17414.46</v>
      </c>
      <c r="AW26" s="2">
        <f t="shared" si="16"/>
        <v>11343.11</v>
      </c>
      <c r="AX26" s="2">
        <f t="shared" si="16"/>
        <v>0</v>
      </c>
      <c r="AY26" s="2">
        <f t="shared" si="16"/>
        <v>11343.11</v>
      </c>
      <c r="AZ26" s="2">
        <f t="shared" si="16"/>
        <v>6071.35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6071.35</v>
      </c>
      <c r="BZ26" s="2">
        <f t="shared" si="16"/>
        <v>0</v>
      </c>
      <c r="CA26" s="2">
        <f t="shared" ref="CA26:DF26" si="17">CA43</f>
        <v>37535.620000000003</v>
      </c>
      <c r="CB26" s="2">
        <f t="shared" si="17"/>
        <v>31464.27</v>
      </c>
      <c r="CC26" s="2">
        <f t="shared" si="17"/>
        <v>0</v>
      </c>
      <c r="CD26" s="2">
        <f t="shared" si="17"/>
        <v>0</v>
      </c>
      <c r="CE26" s="2">
        <f t="shared" si="17"/>
        <v>17414.46</v>
      </c>
      <c r="CF26" s="2">
        <f t="shared" si="17"/>
        <v>11343.109999999999</v>
      </c>
      <c r="CG26" s="2">
        <f t="shared" si="17"/>
        <v>0</v>
      </c>
      <c r="CH26" s="2">
        <f t="shared" si="17"/>
        <v>11343.109999999999</v>
      </c>
      <c r="CI26" s="2">
        <f t="shared" si="17"/>
        <v>6071.35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DG43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EM43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FS43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 x14ac:dyDescent="0.2">
      <c r="A28">
        <v>17</v>
      </c>
      <c r="B28">
        <v>1</v>
      </c>
      <c r="C28">
        <f>ROW(SmtRes!A9)</f>
        <v>9</v>
      </c>
      <c r="D28">
        <f>ROW(EtalonRes!A7)</f>
        <v>7</v>
      </c>
      <c r="E28" t="s">
        <v>14</v>
      </c>
      <c r="F28" t="s">
        <v>15</v>
      </c>
      <c r="G28" t="s">
        <v>16</v>
      </c>
      <c r="H28" t="s">
        <v>17</v>
      </c>
      <c r="I28">
        <v>1</v>
      </c>
      <c r="J28">
        <v>0</v>
      </c>
      <c r="K28">
        <v>1</v>
      </c>
      <c r="O28">
        <f t="shared" ref="O28:O41" si="21">ROUND(CP28,2)</f>
        <v>1341.74</v>
      </c>
      <c r="P28">
        <f t="shared" ref="P28:P41" si="22">ROUND(CQ28*I28,2)</f>
        <v>18.489999999999998</v>
      </c>
      <c r="Q28">
        <f t="shared" ref="Q28:Q41" si="23">ROUND(CR28*I28,2)</f>
        <v>92.16</v>
      </c>
      <c r="R28">
        <f t="shared" ref="R28:R41" si="24">ROUND(CS28*I28,2)</f>
        <v>21.04</v>
      </c>
      <c r="S28">
        <f t="shared" ref="S28:S41" si="25">ROUND(CT28*I28,2)</f>
        <v>1231.0899999999999</v>
      </c>
      <c r="T28">
        <f t="shared" ref="T28:T41" si="26">ROUND(CU28*I28,2)</f>
        <v>0</v>
      </c>
      <c r="U28">
        <f t="shared" ref="U28:U41" si="27">CV28*I28</f>
        <v>3.8325</v>
      </c>
      <c r="V28">
        <f t="shared" ref="V28:V41" si="28">CW28*I28</f>
        <v>5.2500000000000005E-2</v>
      </c>
      <c r="W28">
        <f t="shared" ref="W28:W41" si="29">ROUND(CX28*I28,2)</f>
        <v>0</v>
      </c>
      <c r="X28">
        <f t="shared" ref="X28:X41" si="30">ROUND(CY28,2)</f>
        <v>1515.08</v>
      </c>
      <c r="Y28">
        <f t="shared" ref="Y28:Y41" si="31">ROUND(CZ28,2)</f>
        <v>901.53</v>
      </c>
      <c r="AA28">
        <v>51661419</v>
      </c>
      <c r="AB28">
        <f t="shared" ref="AB28:AB41" si="32">ROUND((AC28+AD28+AF28),2)</f>
        <v>45.85</v>
      </c>
      <c r="AC28">
        <f t="shared" ref="AC28:AC41" si="33">ROUND((ES28),2)</f>
        <v>2.0299999999999998</v>
      </c>
      <c r="AD28">
        <f>ROUND(((((ET28*ROUND(1.05,7)))-((EU28*ROUND(1.05,7))))+AE28),2)</f>
        <v>6.95</v>
      </c>
      <c r="AE28">
        <f>ROUND(((EU28*ROUND(1.05,7))),2)</f>
        <v>0.63</v>
      </c>
      <c r="AF28">
        <f>ROUND(((EV28*ROUND(1.05,7))),2)</f>
        <v>36.869999999999997</v>
      </c>
      <c r="AG28">
        <f t="shared" ref="AG28:AG41" si="34">ROUND((AP28),2)</f>
        <v>0</v>
      </c>
      <c r="AH28">
        <f>((EW28*ROUND(1.05,7)))</f>
        <v>3.8325</v>
      </c>
      <c r="AI28">
        <f>((EX28*ROUND(1.05,7)))</f>
        <v>5.2500000000000005E-2</v>
      </c>
      <c r="AJ28">
        <f t="shared" ref="AJ28:AJ41" si="35">(AS28)</f>
        <v>0</v>
      </c>
      <c r="AK28">
        <v>43.76</v>
      </c>
      <c r="AL28">
        <v>2.0299999999999998</v>
      </c>
      <c r="AM28">
        <v>6.62</v>
      </c>
      <c r="AN28">
        <v>0.6</v>
      </c>
      <c r="AO28">
        <v>35.11</v>
      </c>
      <c r="AP28">
        <v>0</v>
      </c>
      <c r="AQ28">
        <v>3.65</v>
      </c>
      <c r="AR28">
        <v>0.05</v>
      </c>
      <c r="AS28">
        <v>0</v>
      </c>
      <c r="AT28">
        <v>121</v>
      </c>
      <c r="AU28">
        <v>72</v>
      </c>
      <c r="AV28">
        <v>1</v>
      </c>
      <c r="AW28">
        <v>1</v>
      </c>
      <c r="AZ28">
        <v>1</v>
      </c>
      <c r="BA28">
        <v>33.39</v>
      </c>
      <c r="BB28">
        <v>13.26</v>
      </c>
      <c r="BC28">
        <v>9.11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18</v>
      </c>
      <c r="BM28">
        <v>20001</v>
      </c>
      <c r="BN28">
        <v>0</v>
      </c>
      <c r="BO28" t="s">
        <v>3</v>
      </c>
      <c r="BP28">
        <v>0</v>
      </c>
      <c r="BQ28">
        <v>22</v>
      </c>
      <c r="BR28">
        <v>0</v>
      </c>
      <c r="BS28">
        <v>33.39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121</v>
      </c>
      <c r="CA28">
        <v>72</v>
      </c>
      <c r="CB28" t="s">
        <v>3</v>
      </c>
      <c r="CE28">
        <v>0</v>
      </c>
      <c r="CF28">
        <v>0</v>
      </c>
      <c r="CG28">
        <v>0</v>
      </c>
      <c r="CM28">
        <v>0</v>
      </c>
      <c r="CN28" t="s">
        <v>19</v>
      </c>
      <c r="CO28">
        <v>0</v>
      </c>
      <c r="CP28">
        <f t="shared" ref="CP28:CP41" si="36">(P28+Q28+S28)</f>
        <v>1341.74</v>
      </c>
      <c r="CQ28">
        <f>AC28*BC28</f>
        <v>18.493299999999998</v>
      </c>
      <c r="CR28">
        <f>AD28*BB28</f>
        <v>92.156999999999996</v>
      </c>
      <c r="CS28">
        <f t="shared" ref="CS28:CS41" si="37">AE28*BS28</f>
        <v>21.035700000000002</v>
      </c>
      <c r="CT28">
        <f t="shared" ref="CT28:CT41" si="38">AF28*BA28</f>
        <v>1231.0892999999999</v>
      </c>
      <c r="CU28">
        <f t="shared" ref="CU28:CU41" si="39">AG28</f>
        <v>0</v>
      </c>
      <c r="CV28">
        <f t="shared" ref="CV28:CV41" si="40">AH28</f>
        <v>3.8325</v>
      </c>
      <c r="CW28">
        <f t="shared" ref="CW28:CW41" si="41">AI28</f>
        <v>5.2500000000000005E-2</v>
      </c>
      <c r="CX28">
        <f t="shared" ref="CX28:CX41" si="42">AJ28</f>
        <v>0</v>
      </c>
      <c r="CY28">
        <f>(((S28+R28)*AT28)/100)</f>
        <v>1515.0772999999999</v>
      </c>
      <c r="CZ28">
        <f>(((S28+R28)*AU28)/100)</f>
        <v>901.53359999999986</v>
      </c>
      <c r="DC28" t="s">
        <v>3</v>
      </c>
      <c r="DD28" t="s">
        <v>3</v>
      </c>
      <c r="DE28" t="s">
        <v>20</v>
      </c>
      <c r="DF28" t="s">
        <v>20</v>
      </c>
      <c r="DG28" t="s">
        <v>20</v>
      </c>
      <c r="DH28" t="s">
        <v>3</v>
      </c>
      <c r="DI28" t="s">
        <v>20</v>
      </c>
      <c r="DJ28" t="s">
        <v>20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17</v>
      </c>
      <c r="DW28" t="s">
        <v>17</v>
      </c>
      <c r="DX28">
        <v>1</v>
      </c>
      <c r="DZ28" t="s">
        <v>3</v>
      </c>
      <c r="EA28" t="s">
        <v>3</v>
      </c>
      <c r="EB28" t="s">
        <v>3</v>
      </c>
      <c r="EC28" t="s">
        <v>3</v>
      </c>
      <c r="EE28">
        <v>50757454</v>
      </c>
      <c r="EF28">
        <v>22</v>
      </c>
      <c r="EG28" t="s">
        <v>21</v>
      </c>
      <c r="EH28">
        <v>16</v>
      </c>
      <c r="EI28" t="s">
        <v>22</v>
      </c>
      <c r="EJ28">
        <v>1</v>
      </c>
      <c r="EK28">
        <v>20001</v>
      </c>
      <c r="EL28" t="s">
        <v>23</v>
      </c>
      <c r="EM28" t="s">
        <v>24</v>
      </c>
      <c r="EO28" t="s">
        <v>25</v>
      </c>
      <c r="EQ28">
        <v>131072</v>
      </c>
      <c r="ER28">
        <v>43.76</v>
      </c>
      <c r="ES28">
        <v>2.0299999999999998</v>
      </c>
      <c r="ET28">
        <v>6.62</v>
      </c>
      <c r="EU28">
        <v>0.6</v>
      </c>
      <c r="EV28">
        <v>35.11</v>
      </c>
      <c r="EW28">
        <v>3.65</v>
      </c>
      <c r="EX28">
        <v>0.05</v>
      </c>
      <c r="EY28">
        <v>0</v>
      </c>
      <c r="FQ28">
        <v>0</v>
      </c>
      <c r="FR28">
        <f t="shared" ref="FR28:FR41" si="43">ROUND(IF(BI28=3,GM28,0),2)</f>
        <v>0</v>
      </c>
      <c r="FS28">
        <v>0</v>
      </c>
      <c r="FX28">
        <v>121</v>
      </c>
      <c r="FY28">
        <v>72</v>
      </c>
      <c r="GA28" t="s">
        <v>3</v>
      </c>
      <c r="GD28">
        <v>1</v>
      </c>
      <c r="GF28">
        <v>-2090890730</v>
      </c>
      <c r="GG28">
        <v>2</v>
      </c>
      <c r="GH28">
        <v>1</v>
      </c>
      <c r="GI28">
        <v>4</v>
      </c>
      <c r="GJ28">
        <v>0</v>
      </c>
      <c r="GK28">
        <v>0</v>
      </c>
      <c r="GL28">
        <f t="shared" ref="GL28:GL41" si="44">ROUND(IF(AND(BH28=3,BI28=3,FS28&lt;&gt;0),P28,0),2)</f>
        <v>0</v>
      </c>
      <c r="GM28">
        <f t="shared" ref="GM28:GM41" si="45">ROUND(O28+X28+Y28,2)+GX28</f>
        <v>3758.35</v>
      </c>
      <c r="GN28">
        <f t="shared" ref="GN28:GN41" si="46">IF(OR(BI28=0,BI28=1),GM28,0)</f>
        <v>3758.35</v>
      </c>
      <c r="GO28">
        <f t="shared" ref="GO28:GO41" si="47">IF(BI28=2,GM28,0)</f>
        <v>0</v>
      </c>
      <c r="GP28">
        <f t="shared" ref="GP28:GP41" si="48">IF(BI28=4,GM28+GX28,0)</f>
        <v>0</v>
      </c>
      <c r="GR28">
        <v>0</v>
      </c>
      <c r="GS28">
        <v>3</v>
      </c>
      <c r="GT28">
        <v>0</v>
      </c>
      <c r="GU28" t="s">
        <v>3</v>
      </c>
      <c r="GV28">
        <f t="shared" ref="GV28:GV41" si="49">ROUND((GT28),2)</f>
        <v>0</v>
      </c>
      <c r="GW28">
        <v>1</v>
      </c>
      <c r="GX28">
        <f t="shared" ref="GX28:GX41" si="50">ROUND(HC28*I28,2)</f>
        <v>0</v>
      </c>
      <c r="HA28">
        <v>0</v>
      </c>
      <c r="HB28">
        <v>0</v>
      </c>
      <c r="HC28">
        <f t="shared" ref="HC28:HC41" si="51">GV28*GW28</f>
        <v>0</v>
      </c>
      <c r="HE28" t="s">
        <v>3</v>
      </c>
      <c r="HF28" t="s">
        <v>3</v>
      </c>
      <c r="HM28" t="s">
        <v>3</v>
      </c>
      <c r="HN28" t="s">
        <v>26</v>
      </c>
      <c r="HO28" t="s">
        <v>27</v>
      </c>
      <c r="HP28" t="s">
        <v>22</v>
      </c>
      <c r="HQ28" t="s">
        <v>22</v>
      </c>
      <c r="IK28">
        <v>0</v>
      </c>
    </row>
    <row r="29" spans="1:245" x14ac:dyDescent="0.2">
      <c r="A29">
        <v>18</v>
      </c>
      <c r="B29">
        <v>1</v>
      </c>
      <c r="C29">
        <v>8</v>
      </c>
      <c r="E29" t="s">
        <v>28</v>
      </c>
      <c r="F29" t="s">
        <v>29</v>
      </c>
      <c r="G29" t="s">
        <v>30</v>
      </c>
      <c r="H29" t="str">
        <f>'1.Ведомость'!C15</f>
        <v>КОМПЛ</v>
      </c>
      <c r="I29">
        <f>I28*J29</f>
        <v>1</v>
      </c>
      <c r="J29">
        <v>1</v>
      </c>
      <c r="K29">
        <v>1</v>
      </c>
      <c r="O29">
        <f t="shared" si="21"/>
        <v>6071.35</v>
      </c>
      <c r="P29">
        <f t="shared" si="22"/>
        <v>6071.35</v>
      </c>
      <c r="Q29">
        <f t="shared" si="23"/>
        <v>0</v>
      </c>
      <c r="R29">
        <f t="shared" si="24"/>
        <v>0</v>
      </c>
      <c r="S29">
        <f t="shared" si="25"/>
        <v>0</v>
      </c>
      <c r="T29">
        <f t="shared" si="26"/>
        <v>0</v>
      </c>
      <c r="U29">
        <f t="shared" si="27"/>
        <v>0</v>
      </c>
      <c r="V29">
        <f t="shared" si="28"/>
        <v>0</v>
      </c>
      <c r="W29">
        <f t="shared" si="29"/>
        <v>0</v>
      </c>
      <c r="X29">
        <f t="shared" si="30"/>
        <v>0</v>
      </c>
      <c r="Y29">
        <f t="shared" si="31"/>
        <v>0</v>
      </c>
      <c r="AA29">
        <v>51661419</v>
      </c>
      <c r="AB29">
        <f t="shared" si="32"/>
        <v>6071.35</v>
      </c>
      <c r="AC29">
        <f t="shared" si="33"/>
        <v>6071.35</v>
      </c>
      <c r="AD29">
        <f>ROUND((ET29),2)</f>
        <v>0</v>
      </c>
      <c r="AE29">
        <f>ROUND((EU29),2)</f>
        <v>0</v>
      </c>
      <c r="AF29">
        <f>ROUND((EV29),2)</f>
        <v>0</v>
      </c>
      <c r="AG29">
        <f t="shared" si="34"/>
        <v>0</v>
      </c>
      <c r="AH29">
        <f>(EW29)</f>
        <v>0</v>
      </c>
      <c r="AI29">
        <f>(EX29)</f>
        <v>0</v>
      </c>
      <c r="AJ29">
        <f t="shared" si="35"/>
        <v>0</v>
      </c>
      <c r="AK29">
        <v>6071.35</v>
      </c>
      <c r="AL29">
        <v>6071.35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6.13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3</v>
      </c>
      <c r="BJ29" t="s">
        <v>3</v>
      </c>
      <c r="BM29">
        <v>902</v>
      </c>
      <c r="BN29">
        <v>0</v>
      </c>
      <c r="BO29" t="s">
        <v>3</v>
      </c>
      <c r="BP29">
        <v>0</v>
      </c>
      <c r="BQ29">
        <v>92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0</v>
      </c>
      <c r="CA29">
        <v>0</v>
      </c>
      <c r="CB29" t="s">
        <v>3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6"/>
        <v>6071.35</v>
      </c>
      <c r="CQ29">
        <f>AC29</f>
        <v>6071.35</v>
      </c>
      <c r="CR29">
        <f>AD29</f>
        <v>0</v>
      </c>
      <c r="CS29">
        <f t="shared" si="37"/>
        <v>0</v>
      </c>
      <c r="CT29">
        <f t="shared" si="38"/>
        <v>0</v>
      </c>
      <c r="CU29">
        <f t="shared" si="39"/>
        <v>0</v>
      </c>
      <c r="CV29">
        <f t="shared" si="40"/>
        <v>0</v>
      </c>
      <c r="CW29">
        <f t="shared" si="41"/>
        <v>0</v>
      </c>
      <c r="CX29">
        <f t="shared" si="42"/>
        <v>0</v>
      </c>
      <c r="CY29">
        <f>0</f>
        <v>0</v>
      </c>
      <c r="CZ29">
        <f>0</f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31</v>
      </c>
      <c r="DW29" t="s">
        <v>31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50757270</v>
      </c>
      <c r="EF29">
        <v>92</v>
      </c>
      <c r="EG29" t="s">
        <v>32</v>
      </c>
      <c r="EH29">
        <v>0</v>
      </c>
      <c r="EI29" t="s">
        <v>3</v>
      </c>
      <c r="EJ29">
        <v>3</v>
      </c>
      <c r="EK29">
        <v>902</v>
      </c>
      <c r="EL29" t="s">
        <v>32</v>
      </c>
      <c r="EM29" t="s">
        <v>33</v>
      </c>
      <c r="EO29" t="s">
        <v>3</v>
      </c>
      <c r="EQ29">
        <v>0</v>
      </c>
      <c r="ER29">
        <v>6071.35</v>
      </c>
      <c r="ES29">
        <v>6071.35</v>
      </c>
      <c r="ET29">
        <v>0</v>
      </c>
      <c r="EU29">
        <v>0</v>
      </c>
      <c r="EV29">
        <v>0</v>
      </c>
      <c r="EW29">
        <v>0</v>
      </c>
      <c r="EX29">
        <v>0</v>
      </c>
      <c r="EZ29">
        <v>5</v>
      </c>
      <c r="FC29">
        <v>0</v>
      </c>
      <c r="FD29">
        <v>18</v>
      </c>
      <c r="FF29">
        <v>5818.97</v>
      </c>
      <c r="FQ29">
        <v>0</v>
      </c>
      <c r="FR29">
        <f t="shared" si="43"/>
        <v>6071.35</v>
      </c>
      <c r="FS29">
        <v>0</v>
      </c>
      <c r="FX29">
        <v>0</v>
      </c>
      <c r="FY29">
        <v>0</v>
      </c>
      <c r="GA29" t="s">
        <v>34</v>
      </c>
      <c r="GD29">
        <v>1</v>
      </c>
      <c r="GF29">
        <v>1706393899</v>
      </c>
      <c r="GG29">
        <v>2</v>
      </c>
      <c r="GH29">
        <v>3</v>
      </c>
      <c r="GI29">
        <v>4</v>
      </c>
      <c r="GJ29">
        <v>0</v>
      </c>
      <c r="GK29">
        <v>0</v>
      </c>
      <c r="GL29">
        <f t="shared" si="44"/>
        <v>0</v>
      </c>
      <c r="GM29">
        <f t="shared" si="45"/>
        <v>6071.35</v>
      </c>
      <c r="GN29">
        <f t="shared" si="46"/>
        <v>0</v>
      </c>
      <c r="GO29">
        <f t="shared" si="47"/>
        <v>0</v>
      </c>
      <c r="GP29">
        <f t="shared" si="48"/>
        <v>0</v>
      </c>
      <c r="GR29">
        <v>1</v>
      </c>
      <c r="GS29">
        <v>1</v>
      </c>
      <c r="GT29">
        <v>0</v>
      </c>
      <c r="GU29" t="s">
        <v>3</v>
      </c>
      <c r="GV29">
        <f t="shared" si="49"/>
        <v>0</v>
      </c>
      <c r="GW29">
        <v>1</v>
      </c>
      <c r="GX29">
        <f t="shared" si="50"/>
        <v>0</v>
      </c>
      <c r="HA29">
        <v>0</v>
      </c>
      <c r="HB29">
        <v>0</v>
      </c>
      <c r="HC29">
        <f t="shared" si="51"/>
        <v>0</v>
      </c>
      <c r="HE29" t="s">
        <v>35</v>
      </c>
      <c r="HF29" t="s">
        <v>36</v>
      </c>
      <c r="HH29">
        <f>ROUND(AC29*I29,2)</f>
        <v>6071.35</v>
      </c>
      <c r="HM29" t="s">
        <v>3</v>
      </c>
      <c r="HN29" t="s">
        <v>3</v>
      </c>
      <c r="HO29" t="s">
        <v>3</v>
      </c>
      <c r="HP29" t="s">
        <v>3</v>
      </c>
      <c r="HQ29" t="s">
        <v>3</v>
      </c>
      <c r="IK29">
        <v>0</v>
      </c>
    </row>
    <row r="30" spans="1:245" x14ac:dyDescent="0.2">
      <c r="A30">
        <v>18</v>
      </c>
      <c r="B30">
        <v>1</v>
      </c>
      <c r="C30">
        <v>9</v>
      </c>
      <c r="E30" t="s">
        <v>36</v>
      </c>
      <c r="F30" t="s">
        <v>29</v>
      </c>
      <c r="G30" t="s">
        <v>37</v>
      </c>
      <c r="H30" t="str">
        <f>'1.Ведомость'!C16</f>
        <v>ШТ</v>
      </c>
      <c r="I30">
        <f>I28*J30</f>
        <v>2</v>
      </c>
      <c r="J30">
        <v>2</v>
      </c>
      <c r="K30">
        <v>2</v>
      </c>
      <c r="O30">
        <f t="shared" si="21"/>
        <v>724.64</v>
      </c>
      <c r="P30">
        <f t="shared" si="22"/>
        <v>724.64</v>
      </c>
      <c r="Q30">
        <f t="shared" si="23"/>
        <v>0</v>
      </c>
      <c r="R30">
        <f t="shared" si="24"/>
        <v>0</v>
      </c>
      <c r="S30">
        <f t="shared" si="25"/>
        <v>0</v>
      </c>
      <c r="T30">
        <f t="shared" si="26"/>
        <v>0</v>
      </c>
      <c r="U30">
        <f t="shared" si="27"/>
        <v>0</v>
      </c>
      <c r="V30">
        <f t="shared" si="28"/>
        <v>0</v>
      </c>
      <c r="W30">
        <f t="shared" si="29"/>
        <v>0</v>
      </c>
      <c r="X30">
        <f t="shared" si="30"/>
        <v>0</v>
      </c>
      <c r="Y30">
        <f t="shared" si="31"/>
        <v>0</v>
      </c>
      <c r="AA30">
        <v>51661419</v>
      </c>
      <c r="AB30">
        <f t="shared" si="32"/>
        <v>362.32</v>
      </c>
      <c r="AC30">
        <f t="shared" si="33"/>
        <v>362.32</v>
      </c>
      <c r="AD30">
        <f>ROUND((((ET30)-(EU30))+AE30),2)</f>
        <v>0</v>
      </c>
      <c r="AE30">
        <f>ROUND((EU30),2)</f>
        <v>0</v>
      </c>
      <c r="AF30">
        <f>ROUND((EV30),2)</f>
        <v>0</v>
      </c>
      <c r="AG30">
        <f t="shared" si="34"/>
        <v>0</v>
      </c>
      <c r="AH30">
        <f>(EW30)</f>
        <v>0</v>
      </c>
      <c r="AI30">
        <f>(EX30)</f>
        <v>0</v>
      </c>
      <c r="AJ30">
        <f t="shared" si="35"/>
        <v>0</v>
      </c>
      <c r="AK30">
        <v>362.32000000000005</v>
      </c>
      <c r="AL30">
        <v>362.32000000000005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125</v>
      </c>
      <c r="AU30">
        <v>65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9.11</v>
      </c>
      <c r="BD30" t="s">
        <v>3</v>
      </c>
      <c r="BE30" t="s">
        <v>3</v>
      </c>
      <c r="BF30" t="s">
        <v>3</v>
      </c>
      <c r="BG30" t="s">
        <v>3</v>
      </c>
      <c r="BH30">
        <v>3</v>
      </c>
      <c r="BI30">
        <v>1</v>
      </c>
      <c r="BJ30" t="s">
        <v>3</v>
      </c>
      <c r="BM30">
        <v>0</v>
      </c>
      <c r="BN30">
        <v>0</v>
      </c>
      <c r="BO30" t="s">
        <v>3</v>
      </c>
      <c r="BP30">
        <v>0</v>
      </c>
      <c r="BQ30">
        <v>13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125</v>
      </c>
      <c r="CA30">
        <v>65</v>
      </c>
      <c r="CB30" t="s">
        <v>3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6"/>
        <v>724.64</v>
      </c>
      <c r="CQ30">
        <f>AC30</f>
        <v>362.32</v>
      </c>
      <c r="CR30">
        <f>AD30</f>
        <v>0</v>
      </c>
      <c r="CS30">
        <f t="shared" si="37"/>
        <v>0</v>
      </c>
      <c r="CT30">
        <f t="shared" si="38"/>
        <v>0</v>
      </c>
      <c r="CU30">
        <f t="shared" si="39"/>
        <v>0</v>
      </c>
      <c r="CV30">
        <f t="shared" si="40"/>
        <v>0</v>
      </c>
      <c r="CW30">
        <f t="shared" si="41"/>
        <v>0</v>
      </c>
      <c r="CX30">
        <f t="shared" si="42"/>
        <v>0</v>
      </c>
      <c r="CY30">
        <f t="shared" ref="CY30:CY41" si="52">(((S30+R30)*AT30)/100)</f>
        <v>0</v>
      </c>
      <c r="CZ30">
        <f t="shared" ref="CZ30:CZ41" si="53">(((S30+R30)*AU30)/100)</f>
        <v>0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17</v>
      </c>
      <c r="DW30" t="s">
        <v>17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50757123</v>
      </c>
      <c r="EF30">
        <v>13</v>
      </c>
      <c r="EG30" t="s">
        <v>38</v>
      </c>
      <c r="EH30">
        <v>0</v>
      </c>
      <c r="EI30" t="s">
        <v>3</v>
      </c>
      <c r="EJ30">
        <v>1</v>
      </c>
      <c r="EK30">
        <v>0</v>
      </c>
      <c r="EL30" t="s">
        <v>39</v>
      </c>
      <c r="EM30" t="s">
        <v>40</v>
      </c>
      <c r="EO30" t="s">
        <v>3</v>
      </c>
      <c r="EQ30">
        <v>0</v>
      </c>
      <c r="ER30">
        <v>362.32000000000005</v>
      </c>
      <c r="ES30">
        <v>362.32000000000005</v>
      </c>
      <c r="ET30">
        <v>0</v>
      </c>
      <c r="EU30">
        <v>0</v>
      </c>
      <c r="EV30">
        <v>0</v>
      </c>
      <c r="EW30">
        <v>0</v>
      </c>
      <c r="EX30">
        <v>0</v>
      </c>
      <c r="EZ30">
        <v>5</v>
      </c>
      <c r="FC30">
        <v>0</v>
      </c>
      <c r="FD30">
        <v>18</v>
      </c>
      <c r="FF30">
        <v>344.54</v>
      </c>
      <c r="FQ30">
        <v>0</v>
      </c>
      <c r="FR30">
        <f t="shared" si="43"/>
        <v>0</v>
      </c>
      <c r="FS30">
        <v>0</v>
      </c>
      <c r="FX30">
        <v>125</v>
      </c>
      <c r="FY30">
        <v>65</v>
      </c>
      <c r="GA30" t="s">
        <v>41</v>
      </c>
      <c r="GD30">
        <v>1</v>
      </c>
      <c r="GF30">
        <v>1368911674</v>
      </c>
      <c r="GG30">
        <v>2</v>
      </c>
      <c r="GH30">
        <v>3</v>
      </c>
      <c r="GI30">
        <v>4</v>
      </c>
      <c r="GJ30">
        <v>0</v>
      </c>
      <c r="GK30">
        <v>0</v>
      </c>
      <c r="GL30">
        <f t="shared" si="44"/>
        <v>0</v>
      </c>
      <c r="GM30">
        <f t="shared" si="45"/>
        <v>724.64</v>
      </c>
      <c r="GN30">
        <f t="shared" si="46"/>
        <v>724.64</v>
      </c>
      <c r="GO30">
        <f t="shared" si="47"/>
        <v>0</v>
      </c>
      <c r="GP30">
        <f t="shared" si="48"/>
        <v>0</v>
      </c>
      <c r="GR30">
        <v>1</v>
      </c>
      <c r="GS30">
        <v>1</v>
      </c>
      <c r="GT30">
        <v>0</v>
      </c>
      <c r="GU30" t="s">
        <v>3</v>
      </c>
      <c r="GV30">
        <f t="shared" si="49"/>
        <v>0</v>
      </c>
      <c r="GW30">
        <v>1</v>
      </c>
      <c r="GX30">
        <f t="shared" si="50"/>
        <v>0</v>
      </c>
      <c r="HA30">
        <v>0</v>
      </c>
      <c r="HB30">
        <v>0</v>
      </c>
      <c r="HC30">
        <f t="shared" si="51"/>
        <v>0</v>
      </c>
      <c r="HE30" t="s">
        <v>35</v>
      </c>
      <c r="HF30" t="s">
        <v>42</v>
      </c>
      <c r="HG30">
        <f>ROUND(AC30*I30,2)</f>
        <v>724.64</v>
      </c>
      <c r="HM30" t="s">
        <v>3</v>
      </c>
      <c r="HN30" t="s">
        <v>3</v>
      </c>
      <c r="HO30" t="s">
        <v>3</v>
      </c>
      <c r="HP30" t="s">
        <v>3</v>
      </c>
      <c r="HQ30" t="s">
        <v>3</v>
      </c>
      <c r="IK30">
        <v>0</v>
      </c>
    </row>
    <row r="31" spans="1:245" x14ac:dyDescent="0.2">
      <c r="A31">
        <v>17</v>
      </c>
      <c r="B31">
        <v>1</v>
      </c>
      <c r="C31">
        <f>ROW(SmtRes!A16)</f>
        <v>16</v>
      </c>
      <c r="D31">
        <f>ROW(EtalonRes!A14)</f>
        <v>14</v>
      </c>
      <c r="E31" t="s">
        <v>42</v>
      </c>
      <c r="F31" t="s">
        <v>43</v>
      </c>
      <c r="G31" t="s">
        <v>44</v>
      </c>
      <c r="H31" t="s">
        <v>17</v>
      </c>
      <c r="I31">
        <v>1</v>
      </c>
      <c r="J31">
        <v>0</v>
      </c>
      <c r="K31">
        <v>1</v>
      </c>
      <c r="O31">
        <f t="shared" si="21"/>
        <v>408.99</v>
      </c>
      <c r="P31">
        <f t="shared" si="22"/>
        <v>68.23</v>
      </c>
      <c r="Q31">
        <f t="shared" si="23"/>
        <v>20.55</v>
      </c>
      <c r="R31">
        <f t="shared" si="24"/>
        <v>4.34</v>
      </c>
      <c r="S31">
        <f t="shared" si="25"/>
        <v>320.20999999999998</v>
      </c>
      <c r="T31">
        <f t="shared" si="26"/>
        <v>0</v>
      </c>
      <c r="U31">
        <f t="shared" si="27"/>
        <v>1.0815000000000001</v>
      </c>
      <c r="V31">
        <f t="shared" si="28"/>
        <v>1.0500000000000001E-2</v>
      </c>
      <c r="W31">
        <f t="shared" si="29"/>
        <v>0</v>
      </c>
      <c r="X31">
        <f t="shared" si="30"/>
        <v>392.71</v>
      </c>
      <c r="Y31">
        <f t="shared" si="31"/>
        <v>233.68</v>
      </c>
      <c r="AA31">
        <v>51661419</v>
      </c>
      <c r="AB31">
        <f t="shared" si="32"/>
        <v>18.63</v>
      </c>
      <c r="AC31">
        <f t="shared" si="33"/>
        <v>7.49</v>
      </c>
      <c r="AD31">
        <f>ROUND(((((ET31*ROUND(1.05,7)))-((EU31*ROUND(1.05,7))))+AE31),2)</f>
        <v>1.55</v>
      </c>
      <c r="AE31">
        <f>ROUND(((EU31*ROUND(1.05,7))),2)</f>
        <v>0.13</v>
      </c>
      <c r="AF31">
        <f>ROUND(((EV31*ROUND(1.05,7))),2)</f>
        <v>9.59</v>
      </c>
      <c r="AG31">
        <f t="shared" si="34"/>
        <v>0</v>
      </c>
      <c r="AH31">
        <f>((EW31*ROUND(1.05,7)))</f>
        <v>1.0815000000000001</v>
      </c>
      <c r="AI31">
        <f>((EX31*ROUND(1.05,7)))</f>
        <v>1.0500000000000001E-2</v>
      </c>
      <c r="AJ31">
        <f t="shared" si="35"/>
        <v>0</v>
      </c>
      <c r="AK31">
        <v>18.09</v>
      </c>
      <c r="AL31">
        <v>7.49</v>
      </c>
      <c r="AM31">
        <v>1.47</v>
      </c>
      <c r="AN31">
        <v>0.12</v>
      </c>
      <c r="AO31">
        <v>9.1300000000000008</v>
      </c>
      <c r="AP31">
        <v>0</v>
      </c>
      <c r="AQ31">
        <v>1.03</v>
      </c>
      <c r="AR31">
        <v>0.01</v>
      </c>
      <c r="AS31">
        <v>0</v>
      </c>
      <c r="AT31">
        <v>121</v>
      </c>
      <c r="AU31">
        <v>72</v>
      </c>
      <c r="AV31">
        <v>1</v>
      </c>
      <c r="AW31">
        <v>1</v>
      </c>
      <c r="AZ31">
        <v>1</v>
      </c>
      <c r="BA31">
        <v>33.39</v>
      </c>
      <c r="BB31">
        <v>13.26</v>
      </c>
      <c r="BC31">
        <v>9.11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1</v>
      </c>
      <c r="BJ31" t="s">
        <v>45</v>
      </c>
      <c r="BM31">
        <v>20001</v>
      </c>
      <c r="BN31">
        <v>0</v>
      </c>
      <c r="BO31" t="s">
        <v>3</v>
      </c>
      <c r="BP31">
        <v>0</v>
      </c>
      <c r="BQ31">
        <v>22</v>
      </c>
      <c r="BR31">
        <v>0</v>
      </c>
      <c r="BS31">
        <v>33.39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121</v>
      </c>
      <c r="CA31">
        <v>72</v>
      </c>
      <c r="CB31" t="s">
        <v>3</v>
      </c>
      <c r="CE31">
        <v>0</v>
      </c>
      <c r="CF31">
        <v>0</v>
      </c>
      <c r="CG31">
        <v>0</v>
      </c>
      <c r="CM31">
        <v>0</v>
      </c>
      <c r="CN31" t="s">
        <v>19</v>
      </c>
      <c r="CO31">
        <v>0</v>
      </c>
      <c r="CP31">
        <f t="shared" si="36"/>
        <v>408.99</v>
      </c>
      <c r="CQ31">
        <f>AC31*BC31</f>
        <v>68.233899999999991</v>
      </c>
      <c r="CR31">
        <f>AD31*BB31</f>
        <v>20.553000000000001</v>
      </c>
      <c r="CS31">
        <f t="shared" si="37"/>
        <v>4.3407</v>
      </c>
      <c r="CT31">
        <f t="shared" si="38"/>
        <v>320.21010000000001</v>
      </c>
      <c r="CU31">
        <f t="shared" si="39"/>
        <v>0</v>
      </c>
      <c r="CV31">
        <f t="shared" si="40"/>
        <v>1.0815000000000001</v>
      </c>
      <c r="CW31">
        <f t="shared" si="41"/>
        <v>1.0500000000000001E-2</v>
      </c>
      <c r="CX31">
        <f t="shared" si="42"/>
        <v>0</v>
      </c>
      <c r="CY31">
        <f t="shared" si="52"/>
        <v>392.70549999999997</v>
      </c>
      <c r="CZ31">
        <f t="shared" si="53"/>
        <v>233.67599999999999</v>
      </c>
      <c r="DC31" t="s">
        <v>3</v>
      </c>
      <c r="DD31" t="s">
        <v>3</v>
      </c>
      <c r="DE31" t="s">
        <v>20</v>
      </c>
      <c r="DF31" t="s">
        <v>20</v>
      </c>
      <c r="DG31" t="s">
        <v>20</v>
      </c>
      <c r="DH31" t="s">
        <v>3</v>
      </c>
      <c r="DI31" t="s">
        <v>20</v>
      </c>
      <c r="DJ31" t="s">
        <v>20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17</v>
      </c>
      <c r="DW31" t="s">
        <v>17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50757454</v>
      </c>
      <c r="EF31">
        <v>22</v>
      </c>
      <c r="EG31" t="s">
        <v>21</v>
      </c>
      <c r="EH31">
        <v>16</v>
      </c>
      <c r="EI31" t="s">
        <v>22</v>
      </c>
      <c r="EJ31">
        <v>1</v>
      </c>
      <c r="EK31">
        <v>20001</v>
      </c>
      <c r="EL31" t="s">
        <v>23</v>
      </c>
      <c r="EM31" t="s">
        <v>24</v>
      </c>
      <c r="EO31" t="s">
        <v>25</v>
      </c>
      <c r="EQ31">
        <v>131072</v>
      </c>
      <c r="ER31">
        <v>18.09</v>
      </c>
      <c r="ES31">
        <v>7.49</v>
      </c>
      <c r="ET31">
        <v>1.47</v>
      </c>
      <c r="EU31">
        <v>0.12</v>
      </c>
      <c r="EV31">
        <v>9.1300000000000008</v>
      </c>
      <c r="EW31">
        <v>1.03</v>
      </c>
      <c r="EX31">
        <v>0.01</v>
      </c>
      <c r="EY31">
        <v>0</v>
      </c>
      <c r="FQ31">
        <v>0</v>
      </c>
      <c r="FR31">
        <f t="shared" si="43"/>
        <v>0</v>
      </c>
      <c r="FS31">
        <v>0</v>
      </c>
      <c r="FX31">
        <v>121</v>
      </c>
      <c r="FY31">
        <v>72</v>
      </c>
      <c r="GA31" t="s">
        <v>3</v>
      </c>
      <c r="GD31">
        <v>1</v>
      </c>
      <c r="GF31">
        <v>1015029812</v>
      </c>
      <c r="GG31">
        <v>2</v>
      </c>
      <c r="GH31">
        <v>1</v>
      </c>
      <c r="GI31">
        <v>4</v>
      </c>
      <c r="GJ31">
        <v>0</v>
      </c>
      <c r="GK31">
        <v>0</v>
      </c>
      <c r="GL31">
        <f t="shared" si="44"/>
        <v>0</v>
      </c>
      <c r="GM31">
        <f t="shared" si="45"/>
        <v>1035.3800000000001</v>
      </c>
      <c r="GN31">
        <f t="shared" si="46"/>
        <v>1035.3800000000001</v>
      </c>
      <c r="GO31">
        <f t="shared" si="47"/>
        <v>0</v>
      </c>
      <c r="GP31">
        <f t="shared" si="48"/>
        <v>0</v>
      </c>
      <c r="GR31">
        <v>0</v>
      </c>
      <c r="GS31">
        <v>3</v>
      </c>
      <c r="GT31">
        <v>0</v>
      </c>
      <c r="GU31" t="s">
        <v>3</v>
      </c>
      <c r="GV31">
        <f t="shared" si="49"/>
        <v>0</v>
      </c>
      <c r="GW31">
        <v>1</v>
      </c>
      <c r="GX31">
        <f t="shared" si="50"/>
        <v>0</v>
      </c>
      <c r="HA31">
        <v>0</v>
      </c>
      <c r="HB31">
        <v>0</v>
      </c>
      <c r="HC31">
        <f t="shared" si="51"/>
        <v>0</v>
      </c>
      <c r="HE31" t="s">
        <v>3</v>
      </c>
      <c r="HF31" t="s">
        <v>3</v>
      </c>
      <c r="HM31" t="s">
        <v>3</v>
      </c>
      <c r="HN31" t="s">
        <v>26</v>
      </c>
      <c r="HO31" t="s">
        <v>27</v>
      </c>
      <c r="HP31" t="s">
        <v>22</v>
      </c>
      <c r="HQ31" t="s">
        <v>22</v>
      </c>
      <c r="IK31">
        <v>0</v>
      </c>
    </row>
    <row r="32" spans="1:245" x14ac:dyDescent="0.2">
      <c r="A32">
        <v>18</v>
      </c>
      <c r="B32">
        <v>1</v>
      </c>
      <c r="C32">
        <v>16</v>
      </c>
      <c r="E32" t="s">
        <v>46</v>
      </c>
      <c r="F32" t="s">
        <v>29</v>
      </c>
      <c r="G32" t="s">
        <v>47</v>
      </c>
      <c r="H32" t="str">
        <f>'1.Ведомость'!C18</f>
        <v>ШТ</v>
      </c>
      <c r="I32">
        <f>I31*J32</f>
        <v>1</v>
      </c>
      <c r="J32">
        <v>1</v>
      </c>
      <c r="K32">
        <v>1</v>
      </c>
      <c r="O32">
        <f t="shared" si="21"/>
        <v>824.7</v>
      </c>
      <c r="P32">
        <f t="shared" si="22"/>
        <v>824.7</v>
      </c>
      <c r="Q32">
        <f t="shared" si="23"/>
        <v>0</v>
      </c>
      <c r="R32">
        <f t="shared" si="24"/>
        <v>0</v>
      </c>
      <c r="S32">
        <f t="shared" si="25"/>
        <v>0</v>
      </c>
      <c r="T32">
        <f t="shared" si="26"/>
        <v>0</v>
      </c>
      <c r="U32">
        <f t="shared" si="27"/>
        <v>0</v>
      </c>
      <c r="V32">
        <f t="shared" si="28"/>
        <v>0</v>
      </c>
      <c r="W32">
        <f t="shared" si="29"/>
        <v>0</v>
      </c>
      <c r="X32">
        <f t="shared" si="30"/>
        <v>0</v>
      </c>
      <c r="Y32">
        <f t="shared" si="31"/>
        <v>0</v>
      </c>
      <c r="AA32">
        <v>51661419</v>
      </c>
      <c r="AB32">
        <f t="shared" si="32"/>
        <v>824.7</v>
      </c>
      <c r="AC32">
        <f t="shared" si="33"/>
        <v>824.7</v>
      </c>
      <c r="AD32">
        <f>ROUND((((ET32)-(EU32))+AE32),2)</f>
        <v>0</v>
      </c>
      <c r="AE32">
        <f>ROUND((EU32),2)</f>
        <v>0</v>
      </c>
      <c r="AF32">
        <f>ROUND((EV32),2)</f>
        <v>0</v>
      </c>
      <c r="AG32">
        <f t="shared" si="34"/>
        <v>0</v>
      </c>
      <c r="AH32">
        <f>(EW32)</f>
        <v>0</v>
      </c>
      <c r="AI32">
        <f>(EX32)</f>
        <v>0</v>
      </c>
      <c r="AJ32">
        <f t="shared" si="35"/>
        <v>0</v>
      </c>
      <c r="AK32">
        <v>824.69999999999993</v>
      </c>
      <c r="AL32">
        <v>824.69999999999993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125</v>
      </c>
      <c r="AU32">
        <v>65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9.11</v>
      </c>
      <c r="BD32" t="s">
        <v>3</v>
      </c>
      <c r="BE32" t="s">
        <v>3</v>
      </c>
      <c r="BF32" t="s">
        <v>3</v>
      </c>
      <c r="BG32" t="s">
        <v>3</v>
      </c>
      <c r="BH32">
        <v>3</v>
      </c>
      <c r="BI32">
        <v>1</v>
      </c>
      <c r="BJ32" t="s">
        <v>3</v>
      </c>
      <c r="BM32">
        <v>0</v>
      </c>
      <c r="BN32">
        <v>0</v>
      </c>
      <c r="BO32" t="s">
        <v>3</v>
      </c>
      <c r="BP32">
        <v>0</v>
      </c>
      <c r="BQ32">
        <v>13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125</v>
      </c>
      <c r="CA32">
        <v>65</v>
      </c>
      <c r="CB32" t="s">
        <v>3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6"/>
        <v>824.7</v>
      </c>
      <c r="CQ32">
        <f>AC32</f>
        <v>824.7</v>
      </c>
      <c r="CR32">
        <f>AD32</f>
        <v>0</v>
      </c>
      <c r="CS32">
        <f t="shared" si="37"/>
        <v>0</v>
      </c>
      <c r="CT32">
        <f t="shared" si="38"/>
        <v>0</v>
      </c>
      <c r="CU32">
        <f t="shared" si="39"/>
        <v>0</v>
      </c>
      <c r="CV32">
        <f t="shared" si="40"/>
        <v>0</v>
      </c>
      <c r="CW32">
        <f t="shared" si="41"/>
        <v>0</v>
      </c>
      <c r="CX32">
        <f t="shared" si="42"/>
        <v>0</v>
      </c>
      <c r="CY32">
        <f t="shared" si="52"/>
        <v>0</v>
      </c>
      <c r="CZ32">
        <f t="shared" si="53"/>
        <v>0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17</v>
      </c>
      <c r="DW32" t="s">
        <v>17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50757123</v>
      </c>
      <c r="EF32">
        <v>13</v>
      </c>
      <c r="EG32" t="s">
        <v>38</v>
      </c>
      <c r="EH32">
        <v>0</v>
      </c>
      <c r="EI32" t="s">
        <v>3</v>
      </c>
      <c r="EJ32">
        <v>1</v>
      </c>
      <c r="EK32">
        <v>0</v>
      </c>
      <c r="EL32" t="s">
        <v>39</v>
      </c>
      <c r="EM32" t="s">
        <v>40</v>
      </c>
      <c r="EO32" t="s">
        <v>3</v>
      </c>
      <c r="EQ32">
        <v>0</v>
      </c>
      <c r="ER32">
        <v>824.69999999999993</v>
      </c>
      <c r="ES32">
        <v>824.69999999999993</v>
      </c>
      <c r="ET32">
        <v>0</v>
      </c>
      <c r="EU32">
        <v>0</v>
      </c>
      <c r="EV32">
        <v>0</v>
      </c>
      <c r="EW32">
        <v>0</v>
      </c>
      <c r="EX32">
        <v>0</v>
      </c>
      <c r="EZ32">
        <v>5</v>
      </c>
      <c r="FC32">
        <v>0</v>
      </c>
      <c r="FD32">
        <v>18</v>
      </c>
      <c r="FF32">
        <v>784.22</v>
      </c>
      <c r="FQ32">
        <v>0</v>
      </c>
      <c r="FR32">
        <f t="shared" si="43"/>
        <v>0</v>
      </c>
      <c r="FS32">
        <v>0</v>
      </c>
      <c r="FX32">
        <v>125</v>
      </c>
      <c r="FY32">
        <v>65</v>
      </c>
      <c r="GA32" t="s">
        <v>48</v>
      </c>
      <c r="GD32">
        <v>1</v>
      </c>
      <c r="GF32">
        <v>-1683809740</v>
      </c>
      <c r="GG32">
        <v>2</v>
      </c>
      <c r="GH32">
        <v>3</v>
      </c>
      <c r="GI32">
        <v>4</v>
      </c>
      <c r="GJ32">
        <v>0</v>
      </c>
      <c r="GK32">
        <v>0</v>
      </c>
      <c r="GL32">
        <f t="shared" si="44"/>
        <v>0</v>
      </c>
      <c r="GM32">
        <f t="shared" si="45"/>
        <v>824.7</v>
      </c>
      <c r="GN32">
        <f t="shared" si="46"/>
        <v>824.7</v>
      </c>
      <c r="GO32">
        <f t="shared" si="47"/>
        <v>0</v>
      </c>
      <c r="GP32">
        <f t="shared" si="48"/>
        <v>0</v>
      </c>
      <c r="GR32">
        <v>1</v>
      </c>
      <c r="GS32">
        <v>1</v>
      </c>
      <c r="GT32">
        <v>0</v>
      </c>
      <c r="GU32" t="s">
        <v>3</v>
      </c>
      <c r="GV32">
        <f t="shared" si="49"/>
        <v>0</v>
      </c>
      <c r="GW32">
        <v>1</v>
      </c>
      <c r="GX32">
        <f t="shared" si="50"/>
        <v>0</v>
      </c>
      <c r="HA32">
        <v>0</v>
      </c>
      <c r="HB32">
        <v>0</v>
      </c>
      <c r="HC32">
        <f t="shared" si="51"/>
        <v>0</v>
      </c>
      <c r="HE32" t="s">
        <v>35</v>
      </c>
      <c r="HF32" t="s">
        <v>42</v>
      </c>
      <c r="HG32">
        <f>ROUND(AC32*I32,2)</f>
        <v>824.7</v>
      </c>
      <c r="HM32" t="s">
        <v>3</v>
      </c>
      <c r="HN32" t="s">
        <v>3</v>
      </c>
      <c r="HO32" t="s">
        <v>3</v>
      </c>
      <c r="HP32" t="s">
        <v>3</v>
      </c>
      <c r="HQ32" t="s">
        <v>3</v>
      </c>
      <c r="IK32">
        <v>0</v>
      </c>
    </row>
    <row r="33" spans="1:245" x14ac:dyDescent="0.2">
      <c r="A33">
        <v>17</v>
      </c>
      <c r="B33">
        <v>1</v>
      </c>
      <c r="C33">
        <f>ROW(SmtRes!A27)</f>
        <v>27</v>
      </c>
      <c r="D33">
        <f>ROW(EtalonRes!A23)</f>
        <v>23</v>
      </c>
      <c r="E33" t="s">
        <v>49</v>
      </c>
      <c r="F33" t="s">
        <v>50</v>
      </c>
      <c r="G33" t="s">
        <v>51</v>
      </c>
      <c r="H33" t="s">
        <v>17</v>
      </c>
      <c r="I33">
        <v>3</v>
      </c>
      <c r="J33">
        <v>0</v>
      </c>
      <c r="K33">
        <v>3</v>
      </c>
      <c r="O33">
        <f t="shared" si="21"/>
        <v>2189.9899999999998</v>
      </c>
      <c r="P33">
        <f t="shared" si="22"/>
        <v>1118.6199999999999</v>
      </c>
      <c r="Q33">
        <f t="shared" si="23"/>
        <v>61.66</v>
      </c>
      <c r="R33">
        <f t="shared" si="24"/>
        <v>13.02</v>
      </c>
      <c r="S33">
        <f t="shared" si="25"/>
        <v>1009.71</v>
      </c>
      <c r="T33">
        <f t="shared" si="26"/>
        <v>0</v>
      </c>
      <c r="U33">
        <f t="shared" si="27"/>
        <v>3.3705000000000007</v>
      </c>
      <c r="V33">
        <f t="shared" si="28"/>
        <v>3.15E-2</v>
      </c>
      <c r="W33">
        <f t="shared" si="29"/>
        <v>0</v>
      </c>
      <c r="X33">
        <f t="shared" si="30"/>
        <v>1237.5</v>
      </c>
      <c r="Y33">
        <f t="shared" si="31"/>
        <v>736.37</v>
      </c>
      <c r="AA33">
        <v>51661419</v>
      </c>
      <c r="AB33">
        <f t="shared" si="32"/>
        <v>52.56</v>
      </c>
      <c r="AC33">
        <f t="shared" si="33"/>
        <v>40.93</v>
      </c>
      <c r="AD33">
        <f>ROUND(((((ET33*ROUND(1.05,7)))-((EU33*ROUND(1.05,7))))+AE33),2)</f>
        <v>1.55</v>
      </c>
      <c r="AE33">
        <f>ROUND(((EU33*ROUND(1.05,7))),2)</f>
        <v>0.13</v>
      </c>
      <c r="AF33">
        <f>ROUND(((EV33*ROUND(1.05,7))),2)</f>
        <v>10.08</v>
      </c>
      <c r="AG33">
        <f t="shared" si="34"/>
        <v>0</v>
      </c>
      <c r="AH33">
        <f>((EW33*ROUND(1.05,7)))</f>
        <v>1.1235000000000002</v>
      </c>
      <c r="AI33">
        <f>((EX33*ROUND(1.05,7)))</f>
        <v>1.0500000000000001E-2</v>
      </c>
      <c r="AJ33">
        <f t="shared" si="35"/>
        <v>0</v>
      </c>
      <c r="AK33">
        <v>52</v>
      </c>
      <c r="AL33">
        <v>40.93</v>
      </c>
      <c r="AM33">
        <v>1.47</v>
      </c>
      <c r="AN33">
        <v>0.12</v>
      </c>
      <c r="AO33">
        <v>9.6</v>
      </c>
      <c r="AP33">
        <v>0</v>
      </c>
      <c r="AQ33">
        <v>1.07</v>
      </c>
      <c r="AR33">
        <v>0.01</v>
      </c>
      <c r="AS33">
        <v>0</v>
      </c>
      <c r="AT33">
        <v>121</v>
      </c>
      <c r="AU33">
        <v>72</v>
      </c>
      <c r="AV33">
        <v>1</v>
      </c>
      <c r="AW33">
        <v>1</v>
      </c>
      <c r="AZ33">
        <v>1</v>
      </c>
      <c r="BA33">
        <v>33.39</v>
      </c>
      <c r="BB33">
        <v>13.26</v>
      </c>
      <c r="BC33">
        <v>9.11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1</v>
      </c>
      <c r="BJ33" t="s">
        <v>52</v>
      </c>
      <c r="BM33">
        <v>20001</v>
      </c>
      <c r="BN33">
        <v>0</v>
      </c>
      <c r="BO33" t="s">
        <v>3</v>
      </c>
      <c r="BP33">
        <v>0</v>
      </c>
      <c r="BQ33">
        <v>22</v>
      </c>
      <c r="BR33">
        <v>0</v>
      </c>
      <c r="BS33">
        <v>33.39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121</v>
      </c>
      <c r="CA33">
        <v>72</v>
      </c>
      <c r="CB33" t="s">
        <v>3</v>
      </c>
      <c r="CE33">
        <v>0</v>
      </c>
      <c r="CF33">
        <v>0</v>
      </c>
      <c r="CG33">
        <v>0</v>
      </c>
      <c r="CM33">
        <v>0</v>
      </c>
      <c r="CN33" t="s">
        <v>19</v>
      </c>
      <c r="CO33">
        <v>0</v>
      </c>
      <c r="CP33">
        <f t="shared" si="36"/>
        <v>2189.9899999999998</v>
      </c>
      <c r="CQ33">
        <f>AC33*BC33</f>
        <v>372.8723</v>
      </c>
      <c r="CR33">
        <f>AD33*BB33</f>
        <v>20.553000000000001</v>
      </c>
      <c r="CS33">
        <f t="shared" si="37"/>
        <v>4.3407</v>
      </c>
      <c r="CT33">
        <f t="shared" si="38"/>
        <v>336.57120000000003</v>
      </c>
      <c r="CU33">
        <f t="shared" si="39"/>
        <v>0</v>
      </c>
      <c r="CV33">
        <f t="shared" si="40"/>
        <v>1.1235000000000002</v>
      </c>
      <c r="CW33">
        <f t="shared" si="41"/>
        <v>1.0500000000000001E-2</v>
      </c>
      <c r="CX33">
        <f t="shared" si="42"/>
        <v>0</v>
      </c>
      <c r="CY33">
        <f t="shared" si="52"/>
        <v>1237.5033000000001</v>
      </c>
      <c r="CZ33">
        <f t="shared" si="53"/>
        <v>736.36559999999997</v>
      </c>
      <c r="DC33" t="s">
        <v>3</v>
      </c>
      <c r="DD33" t="s">
        <v>3</v>
      </c>
      <c r="DE33" t="s">
        <v>20</v>
      </c>
      <c r="DF33" t="s">
        <v>20</v>
      </c>
      <c r="DG33" t="s">
        <v>20</v>
      </c>
      <c r="DH33" t="s">
        <v>3</v>
      </c>
      <c r="DI33" t="s">
        <v>20</v>
      </c>
      <c r="DJ33" t="s">
        <v>20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1013</v>
      </c>
      <c r="DV33" t="s">
        <v>17</v>
      </c>
      <c r="DW33" t="s">
        <v>17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50757454</v>
      </c>
      <c r="EF33">
        <v>22</v>
      </c>
      <c r="EG33" t="s">
        <v>21</v>
      </c>
      <c r="EH33">
        <v>16</v>
      </c>
      <c r="EI33" t="s">
        <v>22</v>
      </c>
      <c r="EJ33">
        <v>1</v>
      </c>
      <c r="EK33">
        <v>20001</v>
      </c>
      <c r="EL33" t="s">
        <v>23</v>
      </c>
      <c r="EM33" t="s">
        <v>24</v>
      </c>
      <c r="EO33" t="s">
        <v>25</v>
      </c>
      <c r="EQ33">
        <v>131072</v>
      </c>
      <c r="ER33">
        <v>52</v>
      </c>
      <c r="ES33">
        <v>40.93</v>
      </c>
      <c r="ET33">
        <v>1.47</v>
      </c>
      <c r="EU33">
        <v>0.12</v>
      </c>
      <c r="EV33">
        <v>9.6</v>
      </c>
      <c r="EW33">
        <v>1.07</v>
      </c>
      <c r="EX33">
        <v>0.01</v>
      </c>
      <c r="EY33">
        <v>0</v>
      </c>
      <c r="FQ33">
        <v>0</v>
      </c>
      <c r="FR33">
        <f t="shared" si="43"/>
        <v>0</v>
      </c>
      <c r="FS33">
        <v>0</v>
      </c>
      <c r="FX33">
        <v>121</v>
      </c>
      <c r="FY33">
        <v>72</v>
      </c>
      <c r="GA33" t="s">
        <v>3</v>
      </c>
      <c r="GD33">
        <v>1</v>
      </c>
      <c r="GF33">
        <v>-476731723</v>
      </c>
      <c r="GG33">
        <v>2</v>
      </c>
      <c r="GH33">
        <v>1</v>
      </c>
      <c r="GI33">
        <v>4</v>
      </c>
      <c r="GJ33">
        <v>0</v>
      </c>
      <c r="GK33">
        <v>0</v>
      </c>
      <c r="GL33">
        <f t="shared" si="44"/>
        <v>0</v>
      </c>
      <c r="GM33">
        <f t="shared" si="45"/>
        <v>4163.8599999999997</v>
      </c>
      <c r="GN33">
        <f t="shared" si="46"/>
        <v>4163.8599999999997</v>
      </c>
      <c r="GO33">
        <f t="shared" si="47"/>
        <v>0</v>
      </c>
      <c r="GP33">
        <f t="shared" si="48"/>
        <v>0</v>
      </c>
      <c r="GR33">
        <v>0</v>
      </c>
      <c r="GS33">
        <v>3</v>
      </c>
      <c r="GT33">
        <v>0</v>
      </c>
      <c r="GU33" t="s">
        <v>3</v>
      </c>
      <c r="GV33">
        <f t="shared" si="49"/>
        <v>0</v>
      </c>
      <c r="GW33">
        <v>1</v>
      </c>
      <c r="GX33">
        <f t="shared" si="50"/>
        <v>0</v>
      </c>
      <c r="HA33">
        <v>0</v>
      </c>
      <c r="HB33">
        <v>0</v>
      </c>
      <c r="HC33">
        <f t="shared" si="51"/>
        <v>0</v>
      </c>
      <c r="HE33" t="s">
        <v>3</v>
      </c>
      <c r="HF33" t="s">
        <v>3</v>
      </c>
      <c r="HM33" t="s">
        <v>3</v>
      </c>
      <c r="HN33" t="s">
        <v>26</v>
      </c>
      <c r="HO33" t="s">
        <v>27</v>
      </c>
      <c r="HP33" t="s">
        <v>22</v>
      </c>
      <c r="HQ33" t="s">
        <v>22</v>
      </c>
      <c r="IK33">
        <v>0</v>
      </c>
    </row>
    <row r="34" spans="1:245" x14ac:dyDescent="0.2">
      <c r="A34">
        <v>18</v>
      </c>
      <c r="B34">
        <v>1</v>
      </c>
      <c r="C34">
        <v>21</v>
      </c>
      <c r="E34" t="s">
        <v>35</v>
      </c>
      <c r="F34" t="s">
        <v>53</v>
      </c>
      <c r="G34" t="s">
        <v>54</v>
      </c>
      <c r="H34" t="e">
        <f>'1.Ведомость'!#REF!</f>
        <v>#REF!</v>
      </c>
      <c r="I34">
        <f>I33*J34</f>
        <v>0.3</v>
      </c>
      <c r="J34">
        <v>9.9999999999999992E-2</v>
      </c>
      <c r="K34">
        <v>0.1</v>
      </c>
      <c r="O34">
        <f t="shared" si="21"/>
        <v>2.73</v>
      </c>
      <c r="P34">
        <f t="shared" si="22"/>
        <v>2.73</v>
      </c>
      <c r="Q34">
        <f t="shared" si="23"/>
        <v>0</v>
      </c>
      <c r="R34">
        <f t="shared" si="24"/>
        <v>0</v>
      </c>
      <c r="S34">
        <f t="shared" si="25"/>
        <v>0</v>
      </c>
      <c r="T34">
        <f t="shared" si="26"/>
        <v>0</v>
      </c>
      <c r="U34">
        <f t="shared" si="27"/>
        <v>0</v>
      </c>
      <c r="V34">
        <f t="shared" si="28"/>
        <v>0</v>
      </c>
      <c r="W34">
        <f t="shared" si="29"/>
        <v>0</v>
      </c>
      <c r="X34">
        <f t="shared" si="30"/>
        <v>0</v>
      </c>
      <c r="Y34">
        <f t="shared" si="31"/>
        <v>0</v>
      </c>
      <c r="AA34">
        <v>51661419</v>
      </c>
      <c r="AB34">
        <f t="shared" si="32"/>
        <v>1</v>
      </c>
      <c r="AC34">
        <f t="shared" si="33"/>
        <v>1</v>
      </c>
      <c r="AD34">
        <f>ROUND((((ET34)-(EU34))+AE34),2)</f>
        <v>0</v>
      </c>
      <c r="AE34">
        <f t="shared" ref="AE34:AF37" si="54">ROUND((EU34),2)</f>
        <v>0</v>
      </c>
      <c r="AF34">
        <f t="shared" si="54"/>
        <v>0</v>
      </c>
      <c r="AG34">
        <f t="shared" si="34"/>
        <v>0</v>
      </c>
      <c r="AH34">
        <f t="shared" ref="AH34:AI37" si="55">(EW34)</f>
        <v>0</v>
      </c>
      <c r="AI34">
        <f t="shared" si="55"/>
        <v>0</v>
      </c>
      <c r="AJ34">
        <f t="shared" si="35"/>
        <v>0</v>
      </c>
      <c r="AK34">
        <v>1</v>
      </c>
      <c r="AL34">
        <v>1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9.11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1</v>
      </c>
      <c r="BJ34" t="s">
        <v>56</v>
      </c>
      <c r="BM34">
        <v>500001</v>
      </c>
      <c r="BN34">
        <v>0</v>
      </c>
      <c r="BO34" t="s">
        <v>3</v>
      </c>
      <c r="BP34">
        <v>0</v>
      </c>
      <c r="BQ34">
        <v>8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0</v>
      </c>
      <c r="CA34">
        <v>0</v>
      </c>
      <c r="CB34" t="s">
        <v>3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36"/>
        <v>2.73</v>
      </c>
      <c r="CQ34">
        <f>AC34*BC34</f>
        <v>9.11</v>
      </c>
      <c r="CR34">
        <f>AD34*BB34</f>
        <v>0</v>
      </c>
      <c r="CS34">
        <f t="shared" si="37"/>
        <v>0</v>
      </c>
      <c r="CT34">
        <f t="shared" si="38"/>
        <v>0</v>
      </c>
      <c r="CU34">
        <f t="shared" si="39"/>
        <v>0</v>
      </c>
      <c r="CV34">
        <f t="shared" si="40"/>
        <v>0</v>
      </c>
      <c r="CW34">
        <f t="shared" si="41"/>
        <v>0</v>
      </c>
      <c r="CX34">
        <f t="shared" si="42"/>
        <v>0</v>
      </c>
      <c r="CY34">
        <f t="shared" si="52"/>
        <v>0</v>
      </c>
      <c r="CZ34">
        <f t="shared" si="53"/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1013</v>
      </c>
      <c r="DV34" t="s">
        <v>55</v>
      </c>
      <c r="DW34" t="s">
        <v>55</v>
      </c>
      <c r="DX34">
        <v>1</v>
      </c>
      <c r="DZ34" t="s">
        <v>3</v>
      </c>
      <c r="EA34" t="s">
        <v>3</v>
      </c>
      <c r="EB34" t="s">
        <v>3</v>
      </c>
      <c r="EC34" t="s">
        <v>3</v>
      </c>
      <c r="EE34">
        <v>50757674</v>
      </c>
      <c r="EF34">
        <v>8</v>
      </c>
      <c r="EG34" t="s">
        <v>57</v>
      </c>
      <c r="EH34">
        <v>0</v>
      </c>
      <c r="EI34" t="s">
        <v>3</v>
      </c>
      <c r="EJ34">
        <v>1</v>
      </c>
      <c r="EK34">
        <v>500001</v>
      </c>
      <c r="EL34" t="s">
        <v>58</v>
      </c>
      <c r="EM34" t="s">
        <v>59</v>
      </c>
      <c r="EO34" t="s">
        <v>3</v>
      </c>
      <c r="EQ34">
        <v>0</v>
      </c>
      <c r="ER34">
        <v>1</v>
      </c>
      <c r="ES34">
        <v>1</v>
      </c>
      <c r="ET34">
        <v>0</v>
      </c>
      <c r="EU34">
        <v>0</v>
      </c>
      <c r="EV34">
        <v>0</v>
      </c>
      <c r="EW34">
        <v>0</v>
      </c>
      <c r="EX34">
        <v>0</v>
      </c>
      <c r="FQ34">
        <v>0</v>
      </c>
      <c r="FR34">
        <f t="shared" si="43"/>
        <v>0</v>
      </c>
      <c r="FS34">
        <v>0</v>
      </c>
      <c r="FX34">
        <v>0</v>
      </c>
      <c r="FY34">
        <v>0</v>
      </c>
      <c r="GA34" t="s">
        <v>3</v>
      </c>
      <c r="GD34">
        <v>1</v>
      </c>
      <c r="GF34">
        <v>-1743999360</v>
      </c>
      <c r="GG34">
        <v>2</v>
      </c>
      <c r="GH34">
        <v>1</v>
      </c>
      <c r="GI34">
        <v>4</v>
      </c>
      <c r="GJ34">
        <v>0</v>
      </c>
      <c r="GK34">
        <v>0</v>
      </c>
      <c r="GL34">
        <f t="shared" si="44"/>
        <v>0</v>
      </c>
      <c r="GM34">
        <f t="shared" si="45"/>
        <v>2.73</v>
      </c>
      <c r="GN34">
        <f t="shared" si="46"/>
        <v>2.73</v>
      </c>
      <c r="GO34">
        <f t="shared" si="47"/>
        <v>0</v>
      </c>
      <c r="GP34">
        <f t="shared" si="48"/>
        <v>0</v>
      </c>
      <c r="GR34">
        <v>0</v>
      </c>
      <c r="GS34">
        <v>3</v>
      </c>
      <c r="GT34">
        <v>0</v>
      </c>
      <c r="GU34" t="s">
        <v>3</v>
      </c>
      <c r="GV34">
        <f t="shared" si="49"/>
        <v>0</v>
      </c>
      <c r="GW34">
        <v>1</v>
      </c>
      <c r="GX34">
        <f t="shared" si="50"/>
        <v>0</v>
      </c>
      <c r="HA34">
        <v>0</v>
      </c>
      <c r="HB34">
        <v>0</v>
      </c>
      <c r="HC34">
        <f t="shared" si="51"/>
        <v>0</v>
      </c>
      <c r="HE34" t="s">
        <v>3</v>
      </c>
      <c r="HF34" t="s">
        <v>3</v>
      </c>
      <c r="HM34" t="s">
        <v>3</v>
      </c>
      <c r="HN34" t="s">
        <v>3</v>
      </c>
      <c r="HO34" t="s">
        <v>3</v>
      </c>
      <c r="HP34" t="s">
        <v>3</v>
      </c>
      <c r="HQ34" t="s">
        <v>3</v>
      </c>
      <c r="IK34">
        <v>0</v>
      </c>
    </row>
    <row r="35" spans="1:245" x14ac:dyDescent="0.2">
      <c r="A35">
        <v>18</v>
      </c>
      <c r="B35">
        <v>1</v>
      </c>
      <c r="C35">
        <v>25</v>
      </c>
      <c r="E35" t="s">
        <v>60</v>
      </c>
      <c r="F35" t="s">
        <v>61</v>
      </c>
      <c r="G35" t="s">
        <v>62</v>
      </c>
      <c r="H35" t="e">
        <f>'1.Ведомость'!#REF!</f>
        <v>#REF!</v>
      </c>
      <c r="I35">
        <f>I33*J35</f>
        <v>-0.12</v>
      </c>
      <c r="J35">
        <v>-0.04</v>
      </c>
      <c r="K35">
        <v>-0.04</v>
      </c>
      <c r="O35">
        <f t="shared" si="21"/>
        <v>-1012.3</v>
      </c>
      <c r="P35">
        <f t="shared" si="22"/>
        <v>-1012.3</v>
      </c>
      <c r="Q35">
        <f t="shared" si="23"/>
        <v>0</v>
      </c>
      <c r="R35">
        <f t="shared" si="24"/>
        <v>0</v>
      </c>
      <c r="S35">
        <f t="shared" si="25"/>
        <v>0</v>
      </c>
      <c r="T35">
        <f t="shared" si="26"/>
        <v>0</v>
      </c>
      <c r="U35">
        <f t="shared" si="27"/>
        <v>0</v>
      </c>
      <c r="V35">
        <f t="shared" si="28"/>
        <v>0</v>
      </c>
      <c r="W35">
        <f t="shared" si="29"/>
        <v>0</v>
      </c>
      <c r="X35">
        <f t="shared" si="30"/>
        <v>0</v>
      </c>
      <c r="Y35">
        <f t="shared" si="31"/>
        <v>0</v>
      </c>
      <c r="AA35">
        <v>51661419</v>
      </c>
      <c r="AB35">
        <f t="shared" si="32"/>
        <v>926</v>
      </c>
      <c r="AC35">
        <f t="shared" si="33"/>
        <v>926</v>
      </c>
      <c r="AD35">
        <f>ROUND((((ET35)-(EU35))+AE35),2)</f>
        <v>0</v>
      </c>
      <c r="AE35">
        <f t="shared" si="54"/>
        <v>0</v>
      </c>
      <c r="AF35">
        <f t="shared" si="54"/>
        <v>0</v>
      </c>
      <c r="AG35">
        <f t="shared" si="34"/>
        <v>0</v>
      </c>
      <c r="AH35">
        <f t="shared" si="55"/>
        <v>0</v>
      </c>
      <c r="AI35">
        <f t="shared" si="55"/>
        <v>0</v>
      </c>
      <c r="AJ35">
        <f t="shared" si="35"/>
        <v>0</v>
      </c>
      <c r="AK35">
        <v>926</v>
      </c>
      <c r="AL35">
        <v>926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9.11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1</v>
      </c>
      <c r="BJ35" t="s">
        <v>64</v>
      </c>
      <c r="BM35">
        <v>500001</v>
      </c>
      <c r="BN35">
        <v>0</v>
      </c>
      <c r="BO35" t="s">
        <v>3</v>
      </c>
      <c r="BP35">
        <v>0</v>
      </c>
      <c r="BQ35">
        <v>8</v>
      </c>
      <c r="BR35">
        <v>1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0</v>
      </c>
      <c r="CA35">
        <v>0</v>
      </c>
      <c r="CB35" t="s">
        <v>3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6"/>
        <v>-1012.3</v>
      </c>
      <c r="CQ35">
        <f>AC35*BC35</f>
        <v>8435.8599999999988</v>
      </c>
      <c r="CR35">
        <f>AD35*BB35</f>
        <v>0</v>
      </c>
      <c r="CS35">
        <f t="shared" si="37"/>
        <v>0</v>
      </c>
      <c r="CT35">
        <f t="shared" si="38"/>
        <v>0</v>
      </c>
      <c r="CU35">
        <f t="shared" si="39"/>
        <v>0</v>
      </c>
      <c r="CV35">
        <f t="shared" si="40"/>
        <v>0</v>
      </c>
      <c r="CW35">
        <f t="shared" si="41"/>
        <v>0</v>
      </c>
      <c r="CX35">
        <f t="shared" si="42"/>
        <v>0</v>
      </c>
      <c r="CY35">
        <f t="shared" si="52"/>
        <v>0</v>
      </c>
      <c r="CZ35">
        <f t="shared" si="53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1005</v>
      </c>
      <c r="DV35" t="s">
        <v>63</v>
      </c>
      <c r="DW35" t="s">
        <v>63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50757674</v>
      </c>
      <c r="EF35">
        <v>8</v>
      </c>
      <c r="EG35" t="s">
        <v>57</v>
      </c>
      <c r="EH35">
        <v>0</v>
      </c>
      <c r="EI35" t="s">
        <v>3</v>
      </c>
      <c r="EJ35">
        <v>1</v>
      </c>
      <c r="EK35">
        <v>500001</v>
      </c>
      <c r="EL35" t="s">
        <v>58</v>
      </c>
      <c r="EM35" t="s">
        <v>59</v>
      </c>
      <c r="EO35" t="s">
        <v>3</v>
      </c>
      <c r="EQ35">
        <v>32768</v>
      </c>
      <c r="ER35">
        <v>926</v>
      </c>
      <c r="ES35">
        <v>926</v>
      </c>
      <c r="ET35">
        <v>0</v>
      </c>
      <c r="EU35">
        <v>0</v>
      </c>
      <c r="EV35">
        <v>0</v>
      </c>
      <c r="EW35">
        <v>0</v>
      </c>
      <c r="EX35">
        <v>0</v>
      </c>
      <c r="FQ35">
        <v>0</v>
      </c>
      <c r="FR35">
        <f t="shared" si="43"/>
        <v>0</v>
      </c>
      <c r="FS35">
        <v>0</v>
      </c>
      <c r="FX35">
        <v>0</v>
      </c>
      <c r="FY35">
        <v>0</v>
      </c>
      <c r="GA35" t="s">
        <v>3</v>
      </c>
      <c r="GD35">
        <v>1</v>
      </c>
      <c r="GF35">
        <v>-1896968330</v>
      </c>
      <c r="GG35">
        <v>2</v>
      </c>
      <c r="GH35">
        <v>1</v>
      </c>
      <c r="GI35">
        <v>4</v>
      </c>
      <c r="GJ35">
        <v>0</v>
      </c>
      <c r="GK35">
        <v>0</v>
      </c>
      <c r="GL35">
        <f t="shared" si="44"/>
        <v>0</v>
      </c>
      <c r="GM35">
        <f t="shared" si="45"/>
        <v>-1012.3</v>
      </c>
      <c r="GN35">
        <f t="shared" si="46"/>
        <v>-1012.3</v>
      </c>
      <c r="GO35">
        <f t="shared" si="47"/>
        <v>0</v>
      </c>
      <c r="GP35">
        <f t="shared" si="48"/>
        <v>0</v>
      </c>
      <c r="GR35">
        <v>0</v>
      </c>
      <c r="GS35">
        <v>3</v>
      </c>
      <c r="GT35">
        <v>0</v>
      </c>
      <c r="GU35" t="s">
        <v>3</v>
      </c>
      <c r="GV35">
        <f t="shared" si="49"/>
        <v>0</v>
      </c>
      <c r="GW35">
        <v>1</v>
      </c>
      <c r="GX35">
        <f t="shared" si="50"/>
        <v>0</v>
      </c>
      <c r="HA35">
        <v>0</v>
      </c>
      <c r="HB35">
        <v>0</v>
      </c>
      <c r="HC35">
        <f t="shared" si="51"/>
        <v>0</v>
      </c>
      <c r="HE35" t="s">
        <v>3</v>
      </c>
      <c r="HF35" t="s">
        <v>3</v>
      </c>
      <c r="HM35" t="s">
        <v>3</v>
      </c>
      <c r="HN35" t="s">
        <v>3</v>
      </c>
      <c r="HO35" t="s">
        <v>3</v>
      </c>
      <c r="HP35" t="s">
        <v>3</v>
      </c>
      <c r="HQ35" t="s">
        <v>3</v>
      </c>
      <c r="IK35">
        <v>0</v>
      </c>
    </row>
    <row r="36" spans="1:245" x14ac:dyDescent="0.2">
      <c r="A36">
        <v>18</v>
      </c>
      <c r="B36">
        <v>1</v>
      </c>
      <c r="C36">
        <v>26</v>
      </c>
      <c r="E36" t="s">
        <v>65</v>
      </c>
      <c r="F36" t="s">
        <v>29</v>
      </c>
      <c r="G36" t="s">
        <v>66</v>
      </c>
      <c r="H36" t="str">
        <f>'1.Ведомость'!C20</f>
        <v>ШТ</v>
      </c>
      <c r="I36">
        <f>I33*J36</f>
        <v>1</v>
      </c>
      <c r="J36">
        <v>0.33333333333333331</v>
      </c>
      <c r="K36">
        <v>0.33333332999999998</v>
      </c>
      <c r="O36">
        <f t="shared" si="21"/>
        <v>569.63</v>
      </c>
      <c r="P36">
        <f t="shared" si="22"/>
        <v>569.63</v>
      </c>
      <c r="Q36">
        <f t="shared" si="23"/>
        <v>0</v>
      </c>
      <c r="R36">
        <f t="shared" si="24"/>
        <v>0</v>
      </c>
      <c r="S36">
        <f t="shared" si="25"/>
        <v>0</v>
      </c>
      <c r="T36">
        <f t="shared" si="26"/>
        <v>0</v>
      </c>
      <c r="U36">
        <f t="shared" si="27"/>
        <v>0</v>
      </c>
      <c r="V36">
        <f t="shared" si="28"/>
        <v>0</v>
      </c>
      <c r="W36">
        <f t="shared" si="29"/>
        <v>0</v>
      </c>
      <c r="X36">
        <f t="shared" si="30"/>
        <v>0</v>
      </c>
      <c r="Y36">
        <f t="shared" si="31"/>
        <v>0</v>
      </c>
      <c r="AA36">
        <v>51661419</v>
      </c>
      <c r="AB36">
        <f t="shared" si="32"/>
        <v>569.63</v>
      </c>
      <c r="AC36">
        <f t="shared" si="33"/>
        <v>569.63</v>
      </c>
      <c r="AD36">
        <f>ROUND((((ET36)-(EU36))+AE36),2)</f>
        <v>0</v>
      </c>
      <c r="AE36">
        <f t="shared" si="54"/>
        <v>0</v>
      </c>
      <c r="AF36">
        <f t="shared" si="54"/>
        <v>0</v>
      </c>
      <c r="AG36">
        <f t="shared" si="34"/>
        <v>0</v>
      </c>
      <c r="AH36">
        <f t="shared" si="55"/>
        <v>0</v>
      </c>
      <c r="AI36">
        <f t="shared" si="55"/>
        <v>0</v>
      </c>
      <c r="AJ36">
        <f t="shared" si="35"/>
        <v>0</v>
      </c>
      <c r="AK36">
        <v>569.62999999999988</v>
      </c>
      <c r="AL36">
        <v>569.62999999999988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9.11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1</v>
      </c>
      <c r="BJ36" t="s">
        <v>67</v>
      </c>
      <c r="BM36">
        <v>500001</v>
      </c>
      <c r="BN36">
        <v>0</v>
      </c>
      <c r="BO36" t="s">
        <v>3</v>
      </c>
      <c r="BP36">
        <v>0</v>
      </c>
      <c r="BQ36">
        <v>8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0</v>
      </c>
      <c r="CA36">
        <v>0</v>
      </c>
      <c r="CB36" t="s">
        <v>3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36"/>
        <v>569.63</v>
      </c>
      <c r="CQ36">
        <f>AC36</f>
        <v>569.63</v>
      </c>
      <c r="CR36">
        <f>AD36</f>
        <v>0</v>
      </c>
      <c r="CS36">
        <f t="shared" si="37"/>
        <v>0</v>
      </c>
      <c r="CT36">
        <f t="shared" si="38"/>
        <v>0</v>
      </c>
      <c r="CU36">
        <f t="shared" si="39"/>
        <v>0</v>
      </c>
      <c r="CV36">
        <f t="shared" si="40"/>
        <v>0</v>
      </c>
      <c r="CW36">
        <f t="shared" si="41"/>
        <v>0</v>
      </c>
      <c r="CX36">
        <f t="shared" si="42"/>
        <v>0</v>
      </c>
      <c r="CY36">
        <f t="shared" si="52"/>
        <v>0</v>
      </c>
      <c r="CZ36">
        <f t="shared" si="53"/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17</v>
      </c>
      <c r="DW36" t="s">
        <v>17</v>
      </c>
      <c r="DX36">
        <v>1</v>
      </c>
      <c r="DZ36" t="s">
        <v>3</v>
      </c>
      <c r="EA36" t="s">
        <v>3</v>
      </c>
      <c r="EB36" t="s">
        <v>3</v>
      </c>
      <c r="EC36" t="s">
        <v>3</v>
      </c>
      <c r="EE36">
        <v>50757674</v>
      </c>
      <c r="EF36">
        <v>8</v>
      </c>
      <c r="EG36" t="s">
        <v>57</v>
      </c>
      <c r="EH36">
        <v>0</v>
      </c>
      <c r="EI36" t="s">
        <v>3</v>
      </c>
      <c r="EJ36">
        <v>1</v>
      </c>
      <c r="EK36">
        <v>500001</v>
      </c>
      <c r="EL36" t="s">
        <v>58</v>
      </c>
      <c r="EM36" t="s">
        <v>59</v>
      </c>
      <c r="EO36" t="s">
        <v>3</v>
      </c>
      <c r="EQ36">
        <v>0</v>
      </c>
      <c r="ER36">
        <v>541.66999999999996</v>
      </c>
      <c r="ES36">
        <v>569.62999999999988</v>
      </c>
      <c r="ET36">
        <v>0</v>
      </c>
      <c r="EU36">
        <v>0</v>
      </c>
      <c r="EV36">
        <v>0</v>
      </c>
      <c r="EW36">
        <v>0</v>
      </c>
      <c r="EX36">
        <v>0</v>
      </c>
      <c r="EZ36">
        <v>5</v>
      </c>
      <c r="FC36">
        <v>0</v>
      </c>
      <c r="FD36">
        <v>18</v>
      </c>
      <c r="FF36">
        <v>541.66999999999996</v>
      </c>
      <c r="FQ36">
        <v>0</v>
      </c>
      <c r="FR36">
        <f t="shared" si="43"/>
        <v>0</v>
      </c>
      <c r="FS36">
        <v>0</v>
      </c>
      <c r="FX36">
        <v>0</v>
      </c>
      <c r="FY36">
        <v>0</v>
      </c>
      <c r="GA36" t="s">
        <v>68</v>
      </c>
      <c r="GD36">
        <v>1</v>
      </c>
      <c r="GF36">
        <v>-263007541</v>
      </c>
      <c r="GG36">
        <v>2</v>
      </c>
      <c r="GH36">
        <v>3</v>
      </c>
      <c r="GI36">
        <v>4</v>
      </c>
      <c r="GJ36">
        <v>0</v>
      </c>
      <c r="GK36">
        <v>0</v>
      </c>
      <c r="GL36">
        <f t="shared" si="44"/>
        <v>0</v>
      </c>
      <c r="GM36">
        <f t="shared" si="45"/>
        <v>569.63</v>
      </c>
      <c r="GN36">
        <f t="shared" si="46"/>
        <v>569.63</v>
      </c>
      <c r="GO36">
        <f t="shared" si="47"/>
        <v>0</v>
      </c>
      <c r="GP36">
        <f t="shared" si="48"/>
        <v>0</v>
      </c>
      <c r="GR36">
        <v>1</v>
      </c>
      <c r="GS36">
        <v>1</v>
      </c>
      <c r="GT36">
        <v>0</v>
      </c>
      <c r="GU36" t="s">
        <v>3</v>
      </c>
      <c r="GV36">
        <f t="shared" si="49"/>
        <v>0</v>
      </c>
      <c r="GW36">
        <v>1</v>
      </c>
      <c r="GX36">
        <f t="shared" si="50"/>
        <v>0</v>
      </c>
      <c r="HA36">
        <v>0</v>
      </c>
      <c r="HB36">
        <v>0</v>
      </c>
      <c r="HC36">
        <f t="shared" si="51"/>
        <v>0</v>
      </c>
      <c r="HE36" t="s">
        <v>35</v>
      </c>
      <c r="HF36" t="s">
        <v>42</v>
      </c>
      <c r="HG36">
        <f>ROUND(AC36*I36,2)</f>
        <v>569.63</v>
      </c>
      <c r="HM36" t="s">
        <v>3</v>
      </c>
      <c r="HN36" t="s">
        <v>3</v>
      </c>
      <c r="HO36" t="s">
        <v>3</v>
      </c>
      <c r="HP36" t="s">
        <v>3</v>
      </c>
      <c r="HQ36" t="s">
        <v>3</v>
      </c>
      <c r="IK36">
        <v>0</v>
      </c>
    </row>
    <row r="37" spans="1:245" x14ac:dyDescent="0.2">
      <c r="A37">
        <v>18</v>
      </c>
      <c r="B37">
        <v>1</v>
      </c>
      <c r="C37">
        <v>27</v>
      </c>
      <c r="E37" t="s">
        <v>69</v>
      </c>
      <c r="F37" t="s">
        <v>29</v>
      </c>
      <c r="G37" t="s">
        <v>70</v>
      </c>
      <c r="H37" t="str">
        <f>'1.Ведомость'!C21</f>
        <v>ШТ</v>
      </c>
      <c r="I37">
        <f>I33*J37</f>
        <v>2</v>
      </c>
      <c r="J37">
        <v>0.66666666666666663</v>
      </c>
      <c r="K37">
        <v>0.66666667000000002</v>
      </c>
      <c r="O37">
        <f t="shared" si="21"/>
        <v>701.06</v>
      </c>
      <c r="P37">
        <f t="shared" si="22"/>
        <v>701.06</v>
      </c>
      <c r="Q37">
        <f t="shared" si="23"/>
        <v>0</v>
      </c>
      <c r="R37">
        <f t="shared" si="24"/>
        <v>0</v>
      </c>
      <c r="S37">
        <f t="shared" si="25"/>
        <v>0</v>
      </c>
      <c r="T37">
        <f t="shared" si="26"/>
        <v>0</v>
      </c>
      <c r="U37">
        <f t="shared" si="27"/>
        <v>0</v>
      </c>
      <c r="V37">
        <f t="shared" si="28"/>
        <v>0</v>
      </c>
      <c r="W37">
        <f t="shared" si="29"/>
        <v>0</v>
      </c>
      <c r="X37">
        <f t="shared" si="30"/>
        <v>0</v>
      </c>
      <c r="Y37">
        <f t="shared" si="31"/>
        <v>0</v>
      </c>
      <c r="AA37">
        <v>51661419</v>
      </c>
      <c r="AB37">
        <f t="shared" si="32"/>
        <v>350.53</v>
      </c>
      <c r="AC37">
        <f t="shared" si="33"/>
        <v>350.53</v>
      </c>
      <c r="AD37">
        <f>ROUND((((ET37)-(EU37))+AE37),2)</f>
        <v>0</v>
      </c>
      <c r="AE37">
        <f t="shared" si="54"/>
        <v>0</v>
      </c>
      <c r="AF37">
        <f t="shared" si="54"/>
        <v>0</v>
      </c>
      <c r="AG37">
        <f t="shared" si="34"/>
        <v>0</v>
      </c>
      <c r="AH37">
        <f t="shared" si="55"/>
        <v>0</v>
      </c>
      <c r="AI37">
        <f t="shared" si="55"/>
        <v>0</v>
      </c>
      <c r="AJ37">
        <f t="shared" si="35"/>
        <v>0</v>
      </c>
      <c r="AK37">
        <v>350.53</v>
      </c>
      <c r="AL37">
        <v>350.53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9.11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1</v>
      </c>
      <c r="BJ37" t="s">
        <v>71</v>
      </c>
      <c r="BM37">
        <v>500001</v>
      </c>
      <c r="BN37">
        <v>0</v>
      </c>
      <c r="BO37" t="s">
        <v>3</v>
      </c>
      <c r="BP37">
        <v>0</v>
      </c>
      <c r="BQ37">
        <v>8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0</v>
      </c>
      <c r="CA37">
        <v>0</v>
      </c>
      <c r="CB37" t="s">
        <v>3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36"/>
        <v>701.06</v>
      </c>
      <c r="CQ37">
        <f>AC37</f>
        <v>350.53</v>
      </c>
      <c r="CR37">
        <f>AD37</f>
        <v>0</v>
      </c>
      <c r="CS37">
        <f t="shared" si="37"/>
        <v>0</v>
      </c>
      <c r="CT37">
        <f t="shared" si="38"/>
        <v>0</v>
      </c>
      <c r="CU37">
        <f t="shared" si="39"/>
        <v>0</v>
      </c>
      <c r="CV37">
        <f t="shared" si="40"/>
        <v>0</v>
      </c>
      <c r="CW37">
        <f t="shared" si="41"/>
        <v>0</v>
      </c>
      <c r="CX37">
        <f t="shared" si="42"/>
        <v>0</v>
      </c>
      <c r="CY37">
        <f t="shared" si="52"/>
        <v>0</v>
      </c>
      <c r="CZ37">
        <f t="shared" si="53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1013</v>
      </c>
      <c r="DV37" t="s">
        <v>17</v>
      </c>
      <c r="DW37" t="s">
        <v>17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50757674</v>
      </c>
      <c r="EF37">
        <v>8</v>
      </c>
      <c r="EG37" t="s">
        <v>57</v>
      </c>
      <c r="EH37">
        <v>0</v>
      </c>
      <c r="EI37" t="s">
        <v>3</v>
      </c>
      <c r="EJ37">
        <v>1</v>
      </c>
      <c r="EK37">
        <v>500001</v>
      </c>
      <c r="EL37" t="s">
        <v>58</v>
      </c>
      <c r="EM37" t="s">
        <v>59</v>
      </c>
      <c r="EO37" t="s">
        <v>3</v>
      </c>
      <c r="EQ37">
        <v>0</v>
      </c>
      <c r="ER37">
        <v>333.33</v>
      </c>
      <c r="ES37">
        <v>350.53</v>
      </c>
      <c r="ET37">
        <v>0</v>
      </c>
      <c r="EU37">
        <v>0</v>
      </c>
      <c r="EV37">
        <v>0</v>
      </c>
      <c r="EW37">
        <v>0</v>
      </c>
      <c r="EX37">
        <v>0</v>
      </c>
      <c r="EZ37">
        <v>5</v>
      </c>
      <c r="FC37">
        <v>0</v>
      </c>
      <c r="FD37">
        <v>18</v>
      </c>
      <c r="FF37">
        <v>333.33</v>
      </c>
      <c r="FQ37">
        <v>0</v>
      </c>
      <c r="FR37">
        <f t="shared" si="43"/>
        <v>0</v>
      </c>
      <c r="FS37">
        <v>0</v>
      </c>
      <c r="FX37">
        <v>0</v>
      </c>
      <c r="FY37">
        <v>0</v>
      </c>
      <c r="GA37" t="s">
        <v>72</v>
      </c>
      <c r="GD37">
        <v>1</v>
      </c>
      <c r="GF37">
        <v>-1656222793</v>
      </c>
      <c r="GG37">
        <v>2</v>
      </c>
      <c r="GH37">
        <v>3</v>
      </c>
      <c r="GI37">
        <v>4</v>
      </c>
      <c r="GJ37">
        <v>0</v>
      </c>
      <c r="GK37">
        <v>0</v>
      </c>
      <c r="GL37">
        <f t="shared" si="44"/>
        <v>0</v>
      </c>
      <c r="GM37">
        <f t="shared" si="45"/>
        <v>701.06</v>
      </c>
      <c r="GN37">
        <f t="shared" si="46"/>
        <v>701.06</v>
      </c>
      <c r="GO37">
        <f t="shared" si="47"/>
        <v>0</v>
      </c>
      <c r="GP37">
        <f t="shared" si="48"/>
        <v>0</v>
      </c>
      <c r="GR37">
        <v>1</v>
      </c>
      <c r="GS37">
        <v>1</v>
      </c>
      <c r="GT37">
        <v>0</v>
      </c>
      <c r="GU37" t="s">
        <v>3</v>
      </c>
      <c r="GV37">
        <f t="shared" si="49"/>
        <v>0</v>
      </c>
      <c r="GW37">
        <v>1</v>
      </c>
      <c r="GX37">
        <f t="shared" si="50"/>
        <v>0</v>
      </c>
      <c r="HA37">
        <v>0</v>
      </c>
      <c r="HB37">
        <v>0</v>
      </c>
      <c r="HC37">
        <f t="shared" si="51"/>
        <v>0</v>
      </c>
      <c r="HE37" t="s">
        <v>35</v>
      </c>
      <c r="HF37" t="s">
        <v>42</v>
      </c>
      <c r="HG37">
        <f>ROUND(AC37*I37,2)</f>
        <v>701.06</v>
      </c>
      <c r="HM37" t="s">
        <v>3</v>
      </c>
      <c r="HN37" t="s">
        <v>3</v>
      </c>
      <c r="HO37" t="s">
        <v>3</v>
      </c>
      <c r="HP37" t="s">
        <v>3</v>
      </c>
      <c r="HQ37" t="s">
        <v>3</v>
      </c>
      <c r="IK37">
        <v>0</v>
      </c>
    </row>
    <row r="38" spans="1:245" x14ac:dyDescent="0.2">
      <c r="A38">
        <v>17</v>
      </c>
      <c r="B38">
        <v>1</v>
      </c>
      <c r="C38">
        <f>ROW(SmtRes!A39)</f>
        <v>39</v>
      </c>
      <c r="D38">
        <f>ROW(EtalonRes!A40)</f>
        <v>40</v>
      </c>
      <c r="E38" t="s">
        <v>73</v>
      </c>
      <c r="F38" t="s">
        <v>74</v>
      </c>
      <c r="G38" t="s">
        <v>75</v>
      </c>
      <c r="H38" t="s">
        <v>76</v>
      </c>
      <c r="I38">
        <v>8.3400000000000002E-2</v>
      </c>
      <c r="J38">
        <v>0</v>
      </c>
      <c r="K38">
        <v>8.3400000000000002E-2</v>
      </c>
      <c r="O38">
        <f t="shared" si="21"/>
        <v>4402.1400000000003</v>
      </c>
      <c r="P38">
        <f t="shared" si="22"/>
        <v>330.24</v>
      </c>
      <c r="Q38">
        <f t="shared" si="23"/>
        <v>136.36000000000001</v>
      </c>
      <c r="R38">
        <f t="shared" si="24"/>
        <v>43.36</v>
      </c>
      <c r="S38">
        <f t="shared" si="25"/>
        <v>3935.54</v>
      </c>
      <c r="T38">
        <f t="shared" si="26"/>
        <v>0</v>
      </c>
      <c r="U38">
        <f t="shared" si="27"/>
        <v>13.485780000000002</v>
      </c>
      <c r="V38">
        <f t="shared" si="28"/>
        <v>0.105084</v>
      </c>
      <c r="W38">
        <f t="shared" si="29"/>
        <v>0</v>
      </c>
      <c r="X38">
        <f t="shared" si="30"/>
        <v>4814.47</v>
      </c>
      <c r="Y38">
        <f t="shared" si="31"/>
        <v>2864.81</v>
      </c>
      <c r="AA38">
        <v>51661419</v>
      </c>
      <c r="AB38">
        <f t="shared" si="32"/>
        <v>1971.21</v>
      </c>
      <c r="AC38">
        <f t="shared" si="33"/>
        <v>434.65</v>
      </c>
      <c r="AD38">
        <f>ROUND(((((ET38*ROUND(1.05,7)))-((EU38*ROUND(1.05,7))))+AE38),2)</f>
        <v>123.3</v>
      </c>
      <c r="AE38">
        <f>ROUND(((EU38*ROUND(1.05,7))),2)</f>
        <v>15.57</v>
      </c>
      <c r="AF38">
        <f>ROUND(((EV38*ROUND(1.05,7))),2)</f>
        <v>1413.26</v>
      </c>
      <c r="AG38">
        <f t="shared" si="34"/>
        <v>0</v>
      </c>
      <c r="AH38">
        <f>((EW38*ROUND(1.05,7)))</f>
        <v>161.70000000000002</v>
      </c>
      <c r="AI38">
        <f>((EX38*ROUND(1.05,7)))</f>
        <v>1.26</v>
      </c>
      <c r="AJ38">
        <f t="shared" si="35"/>
        <v>0</v>
      </c>
      <c r="AK38">
        <v>1898.04</v>
      </c>
      <c r="AL38">
        <v>434.65</v>
      </c>
      <c r="AM38">
        <v>117.43</v>
      </c>
      <c r="AN38">
        <v>14.83</v>
      </c>
      <c r="AO38">
        <v>1345.96</v>
      </c>
      <c r="AP38">
        <v>0</v>
      </c>
      <c r="AQ38">
        <v>154</v>
      </c>
      <c r="AR38">
        <v>1.2</v>
      </c>
      <c r="AS38">
        <v>0</v>
      </c>
      <c r="AT38">
        <v>121</v>
      </c>
      <c r="AU38">
        <v>72</v>
      </c>
      <c r="AV38">
        <v>1</v>
      </c>
      <c r="AW38">
        <v>1</v>
      </c>
      <c r="AZ38">
        <v>1</v>
      </c>
      <c r="BA38">
        <v>33.39</v>
      </c>
      <c r="BB38">
        <v>13.26</v>
      </c>
      <c r="BC38">
        <v>9.11</v>
      </c>
      <c r="BD38" t="s">
        <v>3</v>
      </c>
      <c r="BE38" t="s">
        <v>3</v>
      </c>
      <c r="BF38" t="s">
        <v>3</v>
      </c>
      <c r="BG38" t="s">
        <v>3</v>
      </c>
      <c r="BH38">
        <v>0</v>
      </c>
      <c r="BI38">
        <v>1</v>
      </c>
      <c r="BJ38" t="s">
        <v>77</v>
      </c>
      <c r="BM38">
        <v>20001</v>
      </c>
      <c r="BN38">
        <v>0</v>
      </c>
      <c r="BO38" t="s">
        <v>3</v>
      </c>
      <c r="BP38">
        <v>0</v>
      </c>
      <c r="BQ38">
        <v>22</v>
      </c>
      <c r="BR38">
        <v>0</v>
      </c>
      <c r="BS38">
        <v>33.39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121</v>
      </c>
      <c r="CA38">
        <v>72</v>
      </c>
      <c r="CB38" t="s">
        <v>3</v>
      </c>
      <c r="CE38">
        <v>0</v>
      </c>
      <c r="CF38">
        <v>0</v>
      </c>
      <c r="CG38">
        <v>0</v>
      </c>
      <c r="CM38">
        <v>0</v>
      </c>
      <c r="CN38" t="s">
        <v>19</v>
      </c>
      <c r="CO38">
        <v>0</v>
      </c>
      <c r="CP38">
        <f t="shared" si="36"/>
        <v>4402.1400000000003</v>
      </c>
      <c r="CQ38">
        <f>AC38*BC38</f>
        <v>3959.6614999999997</v>
      </c>
      <c r="CR38">
        <f>AD38*BB38</f>
        <v>1634.9579999999999</v>
      </c>
      <c r="CS38">
        <f t="shared" si="37"/>
        <v>519.88229999999999</v>
      </c>
      <c r="CT38">
        <f t="shared" si="38"/>
        <v>47188.751400000001</v>
      </c>
      <c r="CU38">
        <f t="shared" si="39"/>
        <v>0</v>
      </c>
      <c r="CV38">
        <f t="shared" si="40"/>
        <v>161.70000000000002</v>
      </c>
      <c r="CW38">
        <f t="shared" si="41"/>
        <v>1.26</v>
      </c>
      <c r="CX38">
        <f t="shared" si="42"/>
        <v>0</v>
      </c>
      <c r="CY38">
        <f t="shared" si="52"/>
        <v>4814.4690000000001</v>
      </c>
      <c r="CZ38">
        <f t="shared" si="53"/>
        <v>2864.808</v>
      </c>
      <c r="DC38" t="s">
        <v>3</v>
      </c>
      <c r="DD38" t="s">
        <v>3</v>
      </c>
      <c r="DE38" t="s">
        <v>20</v>
      </c>
      <c r="DF38" t="s">
        <v>20</v>
      </c>
      <c r="DG38" t="s">
        <v>20</v>
      </c>
      <c r="DH38" t="s">
        <v>3</v>
      </c>
      <c r="DI38" t="s">
        <v>20</v>
      </c>
      <c r="DJ38" t="s">
        <v>20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1005</v>
      </c>
      <c r="DV38" t="s">
        <v>76</v>
      </c>
      <c r="DW38" t="s">
        <v>76</v>
      </c>
      <c r="DX38">
        <v>100</v>
      </c>
      <c r="DZ38" t="s">
        <v>3</v>
      </c>
      <c r="EA38" t="s">
        <v>3</v>
      </c>
      <c r="EB38" t="s">
        <v>3</v>
      </c>
      <c r="EC38" t="s">
        <v>3</v>
      </c>
      <c r="EE38">
        <v>50757454</v>
      </c>
      <c r="EF38">
        <v>22</v>
      </c>
      <c r="EG38" t="s">
        <v>21</v>
      </c>
      <c r="EH38">
        <v>16</v>
      </c>
      <c r="EI38" t="s">
        <v>22</v>
      </c>
      <c r="EJ38">
        <v>1</v>
      </c>
      <c r="EK38">
        <v>20001</v>
      </c>
      <c r="EL38" t="s">
        <v>23</v>
      </c>
      <c r="EM38" t="s">
        <v>24</v>
      </c>
      <c r="EO38" t="s">
        <v>25</v>
      </c>
      <c r="EQ38">
        <v>131072</v>
      </c>
      <c r="ER38">
        <v>1898.04</v>
      </c>
      <c r="ES38">
        <v>434.65</v>
      </c>
      <c r="ET38">
        <v>117.43</v>
      </c>
      <c r="EU38">
        <v>14.83</v>
      </c>
      <c r="EV38">
        <v>1345.96</v>
      </c>
      <c r="EW38">
        <v>154</v>
      </c>
      <c r="EX38">
        <v>1.2</v>
      </c>
      <c r="EY38">
        <v>0</v>
      </c>
      <c r="FQ38">
        <v>0</v>
      </c>
      <c r="FR38">
        <f t="shared" si="43"/>
        <v>0</v>
      </c>
      <c r="FS38">
        <v>0</v>
      </c>
      <c r="FX38">
        <v>121</v>
      </c>
      <c r="FY38">
        <v>72</v>
      </c>
      <c r="GA38" t="s">
        <v>3</v>
      </c>
      <c r="GD38">
        <v>1</v>
      </c>
      <c r="GF38">
        <v>1651361282</v>
      </c>
      <c r="GG38">
        <v>2</v>
      </c>
      <c r="GH38">
        <v>1</v>
      </c>
      <c r="GI38">
        <v>4</v>
      </c>
      <c r="GJ38">
        <v>0</v>
      </c>
      <c r="GK38">
        <v>0</v>
      </c>
      <c r="GL38">
        <f t="shared" si="44"/>
        <v>0</v>
      </c>
      <c r="GM38">
        <f t="shared" si="45"/>
        <v>12081.42</v>
      </c>
      <c r="GN38">
        <f t="shared" si="46"/>
        <v>12081.42</v>
      </c>
      <c r="GO38">
        <f t="shared" si="47"/>
        <v>0</v>
      </c>
      <c r="GP38">
        <f t="shared" si="48"/>
        <v>0</v>
      </c>
      <c r="GR38">
        <v>0</v>
      </c>
      <c r="GS38">
        <v>3</v>
      </c>
      <c r="GT38">
        <v>0</v>
      </c>
      <c r="GU38" t="s">
        <v>3</v>
      </c>
      <c r="GV38">
        <f t="shared" si="49"/>
        <v>0</v>
      </c>
      <c r="GW38">
        <v>1</v>
      </c>
      <c r="GX38">
        <f t="shared" si="50"/>
        <v>0</v>
      </c>
      <c r="HA38">
        <v>0</v>
      </c>
      <c r="HB38">
        <v>0</v>
      </c>
      <c r="HC38">
        <f t="shared" si="51"/>
        <v>0</v>
      </c>
      <c r="HE38" t="s">
        <v>3</v>
      </c>
      <c r="HF38" t="s">
        <v>3</v>
      </c>
      <c r="HM38" t="s">
        <v>3</v>
      </c>
      <c r="HN38" t="s">
        <v>26</v>
      </c>
      <c r="HO38" t="s">
        <v>27</v>
      </c>
      <c r="HP38" t="s">
        <v>22</v>
      </c>
      <c r="HQ38" t="s">
        <v>22</v>
      </c>
      <c r="IK38">
        <v>0</v>
      </c>
    </row>
    <row r="39" spans="1:245" x14ac:dyDescent="0.2">
      <c r="A39">
        <v>18</v>
      </c>
      <c r="B39">
        <v>1</v>
      </c>
      <c r="C39">
        <v>39</v>
      </c>
      <c r="E39" t="s">
        <v>78</v>
      </c>
      <c r="F39" t="s">
        <v>79</v>
      </c>
      <c r="G39" t="s">
        <v>80</v>
      </c>
      <c r="H39" t="str">
        <f>'1.Ведомость'!C23</f>
        <v>м2</v>
      </c>
      <c r="I39">
        <f>I38*J39</f>
        <v>8.34</v>
      </c>
      <c r="J39">
        <v>100</v>
      </c>
      <c r="K39">
        <v>100</v>
      </c>
      <c r="O39">
        <f t="shared" si="21"/>
        <v>7315.86</v>
      </c>
      <c r="P39">
        <f t="shared" si="22"/>
        <v>7315.86</v>
      </c>
      <c r="Q39">
        <f t="shared" si="23"/>
        <v>0</v>
      </c>
      <c r="R39">
        <f t="shared" si="24"/>
        <v>0</v>
      </c>
      <c r="S39">
        <f t="shared" si="25"/>
        <v>0</v>
      </c>
      <c r="T39">
        <f t="shared" si="26"/>
        <v>0</v>
      </c>
      <c r="U39">
        <f t="shared" si="27"/>
        <v>0</v>
      </c>
      <c r="V39">
        <f t="shared" si="28"/>
        <v>0</v>
      </c>
      <c r="W39">
        <f t="shared" si="29"/>
        <v>0</v>
      </c>
      <c r="X39">
        <f t="shared" si="30"/>
        <v>0</v>
      </c>
      <c r="Y39">
        <f t="shared" si="31"/>
        <v>0</v>
      </c>
      <c r="AA39">
        <v>51661419</v>
      </c>
      <c r="AB39">
        <f t="shared" si="32"/>
        <v>96.29</v>
      </c>
      <c r="AC39">
        <f t="shared" si="33"/>
        <v>96.29</v>
      </c>
      <c r="AD39">
        <f>ROUND((((ET39)-(EU39))+AE39),2)</f>
        <v>0</v>
      </c>
      <c r="AE39">
        <f>ROUND((EU39),2)</f>
        <v>0</v>
      </c>
      <c r="AF39">
        <f>ROUND((EV39),2)</f>
        <v>0</v>
      </c>
      <c r="AG39">
        <f t="shared" si="34"/>
        <v>0</v>
      </c>
      <c r="AH39">
        <f>(EW39)</f>
        <v>0</v>
      </c>
      <c r="AI39">
        <f>(EX39)</f>
        <v>0</v>
      </c>
      <c r="AJ39">
        <f t="shared" si="35"/>
        <v>0</v>
      </c>
      <c r="AK39">
        <v>96.29</v>
      </c>
      <c r="AL39">
        <v>96.29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9.11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1</v>
      </c>
      <c r="BJ39" t="s">
        <v>81</v>
      </c>
      <c r="BM39">
        <v>500001</v>
      </c>
      <c r="BN39">
        <v>0</v>
      </c>
      <c r="BO39" t="s">
        <v>3</v>
      </c>
      <c r="BP39">
        <v>0</v>
      </c>
      <c r="BQ39">
        <v>8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0</v>
      </c>
      <c r="CA39">
        <v>0</v>
      </c>
      <c r="CB39" t="s">
        <v>3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36"/>
        <v>7315.86</v>
      </c>
      <c r="CQ39">
        <f>AC39*BC39</f>
        <v>877.20190000000002</v>
      </c>
      <c r="CR39">
        <f>AD39*BB39</f>
        <v>0</v>
      </c>
      <c r="CS39">
        <f t="shared" si="37"/>
        <v>0</v>
      </c>
      <c r="CT39">
        <f t="shared" si="38"/>
        <v>0</v>
      </c>
      <c r="CU39">
        <f t="shared" si="39"/>
        <v>0</v>
      </c>
      <c r="CV39">
        <f t="shared" si="40"/>
        <v>0</v>
      </c>
      <c r="CW39">
        <f t="shared" si="41"/>
        <v>0</v>
      </c>
      <c r="CX39">
        <f t="shared" si="42"/>
        <v>0</v>
      </c>
      <c r="CY39">
        <f t="shared" si="52"/>
        <v>0</v>
      </c>
      <c r="CZ39">
        <f t="shared" si="53"/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1005</v>
      </c>
      <c r="DV39" t="s">
        <v>63</v>
      </c>
      <c r="DW39" t="s">
        <v>63</v>
      </c>
      <c r="DX39">
        <v>1</v>
      </c>
      <c r="DZ39" t="s">
        <v>3</v>
      </c>
      <c r="EA39" t="s">
        <v>3</v>
      </c>
      <c r="EB39" t="s">
        <v>3</v>
      </c>
      <c r="EC39" t="s">
        <v>3</v>
      </c>
      <c r="EE39">
        <v>50757674</v>
      </c>
      <c r="EF39">
        <v>8</v>
      </c>
      <c r="EG39" t="s">
        <v>57</v>
      </c>
      <c r="EH39">
        <v>0</v>
      </c>
      <c r="EI39" t="s">
        <v>3</v>
      </c>
      <c r="EJ39">
        <v>1</v>
      </c>
      <c r="EK39">
        <v>500001</v>
      </c>
      <c r="EL39" t="s">
        <v>58</v>
      </c>
      <c r="EM39" t="s">
        <v>59</v>
      </c>
      <c r="EO39" t="s">
        <v>3</v>
      </c>
      <c r="EQ39">
        <v>0</v>
      </c>
      <c r="ER39">
        <v>96.29</v>
      </c>
      <c r="ES39">
        <v>96.29</v>
      </c>
      <c r="ET39">
        <v>0</v>
      </c>
      <c r="EU39">
        <v>0</v>
      </c>
      <c r="EV39">
        <v>0</v>
      </c>
      <c r="EW39">
        <v>0</v>
      </c>
      <c r="EX39">
        <v>0</v>
      </c>
      <c r="FQ39">
        <v>0</v>
      </c>
      <c r="FR39">
        <f t="shared" si="43"/>
        <v>0</v>
      </c>
      <c r="FS39">
        <v>0</v>
      </c>
      <c r="FX39">
        <v>0</v>
      </c>
      <c r="FY39">
        <v>0</v>
      </c>
      <c r="GA39" t="s">
        <v>3</v>
      </c>
      <c r="GD39">
        <v>1</v>
      </c>
      <c r="GF39">
        <v>1911137992</v>
      </c>
      <c r="GG39">
        <v>2</v>
      </c>
      <c r="GH39">
        <v>1</v>
      </c>
      <c r="GI39">
        <v>4</v>
      </c>
      <c r="GJ39">
        <v>0</v>
      </c>
      <c r="GK39">
        <v>0</v>
      </c>
      <c r="GL39">
        <f t="shared" si="44"/>
        <v>0</v>
      </c>
      <c r="GM39">
        <f t="shared" si="45"/>
        <v>7315.86</v>
      </c>
      <c r="GN39">
        <f t="shared" si="46"/>
        <v>7315.86</v>
      </c>
      <c r="GO39">
        <f t="shared" si="47"/>
        <v>0</v>
      </c>
      <c r="GP39">
        <f t="shared" si="48"/>
        <v>0</v>
      </c>
      <c r="GR39">
        <v>0</v>
      </c>
      <c r="GS39">
        <v>3</v>
      </c>
      <c r="GT39">
        <v>0</v>
      </c>
      <c r="GU39" t="s">
        <v>3</v>
      </c>
      <c r="GV39">
        <f t="shared" si="49"/>
        <v>0</v>
      </c>
      <c r="GW39">
        <v>1</v>
      </c>
      <c r="GX39">
        <f t="shared" si="50"/>
        <v>0</v>
      </c>
      <c r="HA39">
        <v>0</v>
      </c>
      <c r="HB39">
        <v>0</v>
      </c>
      <c r="HC39">
        <f t="shared" si="51"/>
        <v>0</v>
      </c>
      <c r="HE39" t="s">
        <v>3</v>
      </c>
      <c r="HF39" t="s">
        <v>3</v>
      </c>
      <c r="HM39" t="s">
        <v>3</v>
      </c>
      <c r="HN39" t="s">
        <v>3</v>
      </c>
      <c r="HO39" t="s">
        <v>3</v>
      </c>
      <c r="HP39" t="s">
        <v>3</v>
      </c>
      <c r="HQ39" t="s">
        <v>3</v>
      </c>
      <c r="IK39">
        <v>0</v>
      </c>
    </row>
    <row r="40" spans="1:245" x14ac:dyDescent="0.2">
      <c r="A40">
        <v>17</v>
      </c>
      <c r="B40">
        <v>1</v>
      </c>
      <c r="C40">
        <f>ROW(SmtRes!A51)</f>
        <v>51</v>
      </c>
      <c r="D40">
        <f>ROW(EtalonRes!A56)</f>
        <v>56</v>
      </c>
      <c r="E40" t="s">
        <v>82</v>
      </c>
      <c r="F40" t="s">
        <v>83</v>
      </c>
      <c r="G40" t="s">
        <v>84</v>
      </c>
      <c r="H40" t="s">
        <v>76</v>
      </c>
      <c r="I40">
        <v>4.7999999999999996E-3</v>
      </c>
      <c r="J40">
        <v>0</v>
      </c>
      <c r="K40">
        <v>4.7999999999999996E-3</v>
      </c>
      <c r="O40">
        <f t="shared" si="21"/>
        <v>232.68</v>
      </c>
      <c r="P40">
        <f t="shared" si="22"/>
        <v>18.989999999999998</v>
      </c>
      <c r="Q40">
        <f t="shared" si="23"/>
        <v>6.3</v>
      </c>
      <c r="R40">
        <f t="shared" si="24"/>
        <v>1.96</v>
      </c>
      <c r="S40">
        <f t="shared" si="25"/>
        <v>207.39</v>
      </c>
      <c r="T40">
        <f t="shared" si="26"/>
        <v>0</v>
      </c>
      <c r="U40">
        <f t="shared" si="27"/>
        <v>0.71063999999999994</v>
      </c>
      <c r="V40">
        <f t="shared" si="28"/>
        <v>4.7375999999999998E-3</v>
      </c>
      <c r="W40">
        <f t="shared" si="29"/>
        <v>0</v>
      </c>
      <c r="X40">
        <f t="shared" si="30"/>
        <v>253.31</v>
      </c>
      <c r="Y40">
        <f t="shared" si="31"/>
        <v>150.72999999999999</v>
      </c>
      <c r="AA40">
        <v>51661419</v>
      </c>
      <c r="AB40">
        <f t="shared" si="32"/>
        <v>1827.16</v>
      </c>
      <c r="AC40">
        <f t="shared" si="33"/>
        <v>434.24</v>
      </c>
      <c r="AD40">
        <f>ROUND(((((ET40*ROUND(1.05,7)))-((EU40*ROUND(1.05,7))))+AE40),2)</f>
        <v>98.96</v>
      </c>
      <c r="AE40">
        <f>ROUND(((EU40*ROUND(1.05,7))),2)</f>
        <v>12.21</v>
      </c>
      <c r="AF40">
        <f>ROUND(((EV40*ROUND(1.05,7))),2)</f>
        <v>1293.96</v>
      </c>
      <c r="AG40">
        <f t="shared" si="34"/>
        <v>0</v>
      </c>
      <c r="AH40">
        <f>((EW40*ROUND(1.05,7)))</f>
        <v>148.05000000000001</v>
      </c>
      <c r="AI40">
        <f>((EX40*ROUND(1.05,7)))</f>
        <v>0.98699999999999999</v>
      </c>
      <c r="AJ40">
        <f t="shared" si="35"/>
        <v>0</v>
      </c>
      <c r="AK40">
        <v>1760.83</v>
      </c>
      <c r="AL40">
        <v>434.24</v>
      </c>
      <c r="AM40">
        <v>94.25</v>
      </c>
      <c r="AN40">
        <v>11.63</v>
      </c>
      <c r="AO40">
        <v>1232.3399999999999</v>
      </c>
      <c r="AP40">
        <v>0</v>
      </c>
      <c r="AQ40">
        <v>141</v>
      </c>
      <c r="AR40">
        <v>0.94</v>
      </c>
      <c r="AS40">
        <v>0</v>
      </c>
      <c r="AT40">
        <v>121</v>
      </c>
      <c r="AU40">
        <v>72</v>
      </c>
      <c r="AV40">
        <v>1</v>
      </c>
      <c r="AW40">
        <v>1</v>
      </c>
      <c r="AZ40">
        <v>1</v>
      </c>
      <c r="BA40">
        <v>33.39</v>
      </c>
      <c r="BB40">
        <v>13.26</v>
      </c>
      <c r="BC40">
        <v>9.11</v>
      </c>
      <c r="BD40" t="s">
        <v>3</v>
      </c>
      <c r="BE40" t="s">
        <v>3</v>
      </c>
      <c r="BF40" t="s">
        <v>3</v>
      </c>
      <c r="BG40" t="s">
        <v>3</v>
      </c>
      <c r="BH40">
        <v>0</v>
      </c>
      <c r="BI40">
        <v>1</v>
      </c>
      <c r="BJ40" t="s">
        <v>85</v>
      </c>
      <c r="BM40">
        <v>20001</v>
      </c>
      <c r="BN40">
        <v>0</v>
      </c>
      <c r="BO40" t="s">
        <v>3</v>
      </c>
      <c r="BP40">
        <v>0</v>
      </c>
      <c r="BQ40">
        <v>22</v>
      </c>
      <c r="BR40">
        <v>0</v>
      </c>
      <c r="BS40">
        <v>33.39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121</v>
      </c>
      <c r="CA40">
        <v>72</v>
      </c>
      <c r="CB40" t="s">
        <v>3</v>
      </c>
      <c r="CE40">
        <v>0</v>
      </c>
      <c r="CF40">
        <v>0</v>
      </c>
      <c r="CG40">
        <v>0</v>
      </c>
      <c r="CM40">
        <v>0</v>
      </c>
      <c r="CN40" t="s">
        <v>19</v>
      </c>
      <c r="CO40">
        <v>0</v>
      </c>
      <c r="CP40">
        <f t="shared" si="36"/>
        <v>232.67999999999998</v>
      </c>
      <c r="CQ40">
        <f>AC40*BC40</f>
        <v>3955.9263999999998</v>
      </c>
      <c r="CR40">
        <f>AD40*BB40</f>
        <v>1312.2095999999999</v>
      </c>
      <c r="CS40">
        <f t="shared" si="37"/>
        <v>407.69190000000003</v>
      </c>
      <c r="CT40">
        <f t="shared" si="38"/>
        <v>43205.324400000005</v>
      </c>
      <c r="CU40">
        <f t="shared" si="39"/>
        <v>0</v>
      </c>
      <c r="CV40">
        <f t="shared" si="40"/>
        <v>148.05000000000001</v>
      </c>
      <c r="CW40">
        <f t="shared" si="41"/>
        <v>0.98699999999999999</v>
      </c>
      <c r="CX40">
        <f t="shared" si="42"/>
        <v>0</v>
      </c>
      <c r="CY40">
        <f t="shared" si="52"/>
        <v>253.31349999999998</v>
      </c>
      <c r="CZ40">
        <f t="shared" si="53"/>
        <v>150.732</v>
      </c>
      <c r="DC40" t="s">
        <v>3</v>
      </c>
      <c r="DD40" t="s">
        <v>3</v>
      </c>
      <c r="DE40" t="s">
        <v>20</v>
      </c>
      <c r="DF40" t="s">
        <v>20</v>
      </c>
      <c r="DG40" t="s">
        <v>20</v>
      </c>
      <c r="DH40" t="s">
        <v>3</v>
      </c>
      <c r="DI40" t="s">
        <v>20</v>
      </c>
      <c r="DJ40" t="s">
        <v>20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1005</v>
      </c>
      <c r="DV40" t="s">
        <v>76</v>
      </c>
      <c r="DW40" t="s">
        <v>76</v>
      </c>
      <c r="DX40">
        <v>100</v>
      </c>
      <c r="DZ40" t="s">
        <v>3</v>
      </c>
      <c r="EA40" t="s">
        <v>3</v>
      </c>
      <c r="EB40" t="s">
        <v>3</v>
      </c>
      <c r="EC40" t="s">
        <v>3</v>
      </c>
      <c r="EE40">
        <v>50757454</v>
      </c>
      <c r="EF40">
        <v>22</v>
      </c>
      <c r="EG40" t="s">
        <v>21</v>
      </c>
      <c r="EH40">
        <v>16</v>
      </c>
      <c r="EI40" t="s">
        <v>22</v>
      </c>
      <c r="EJ40">
        <v>1</v>
      </c>
      <c r="EK40">
        <v>20001</v>
      </c>
      <c r="EL40" t="s">
        <v>23</v>
      </c>
      <c r="EM40" t="s">
        <v>24</v>
      </c>
      <c r="EO40" t="s">
        <v>25</v>
      </c>
      <c r="EQ40">
        <v>131072</v>
      </c>
      <c r="ER40">
        <v>1760.83</v>
      </c>
      <c r="ES40">
        <v>434.24</v>
      </c>
      <c r="ET40">
        <v>94.25</v>
      </c>
      <c r="EU40">
        <v>11.63</v>
      </c>
      <c r="EV40">
        <v>1232.3399999999999</v>
      </c>
      <c r="EW40">
        <v>141</v>
      </c>
      <c r="EX40">
        <v>0.94</v>
      </c>
      <c r="EY40">
        <v>0</v>
      </c>
      <c r="FQ40">
        <v>0</v>
      </c>
      <c r="FR40">
        <f t="shared" si="43"/>
        <v>0</v>
      </c>
      <c r="FS40">
        <v>0</v>
      </c>
      <c r="FX40">
        <v>121</v>
      </c>
      <c r="FY40">
        <v>72</v>
      </c>
      <c r="GA40" t="s">
        <v>3</v>
      </c>
      <c r="GD40">
        <v>1</v>
      </c>
      <c r="GF40">
        <v>2063072167</v>
      </c>
      <c r="GG40">
        <v>2</v>
      </c>
      <c r="GH40">
        <v>1</v>
      </c>
      <c r="GI40">
        <v>4</v>
      </c>
      <c r="GJ40">
        <v>0</v>
      </c>
      <c r="GK40">
        <v>0</v>
      </c>
      <c r="GL40">
        <f t="shared" si="44"/>
        <v>0</v>
      </c>
      <c r="GM40">
        <f t="shared" si="45"/>
        <v>636.72</v>
      </c>
      <c r="GN40">
        <f t="shared" si="46"/>
        <v>636.72</v>
      </c>
      <c r="GO40">
        <f t="shared" si="47"/>
        <v>0</v>
      </c>
      <c r="GP40">
        <f t="shared" si="48"/>
        <v>0</v>
      </c>
      <c r="GR40">
        <v>0</v>
      </c>
      <c r="GS40">
        <v>3</v>
      </c>
      <c r="GT40">
        <v>0</v>
      </c>
      <c r="GU40" t="s">
        <v>3</v>
      </c>
      <c r="GV40">
        <f t="shared" si="49"/>
        <v>0</v>
      </c>
      <c r="GW40">
        <v>1</v>
      </c>
      <c r="GX40">
        <f t="shared" si="50"/>
        <v>0</v>
      </c>
      <c r="HA40">
        <v>0</v>
      </c>
      <c r="HB40">
        <v>0</v>
      </c>
      <c r="HC40">
        <f t="shared" si="51"/>
        <v>0</v>
      </c>
      <c r="HE40" t="s">
        <v>3</v>
      </c>
      <c r="HF40" t="s">
        <v>3</v>
      </c>
      <c r="HM40" t="s">
        <v>3</v>
      </c>
      <c r="HN40" t="s">
        <v>26</v>
      </c>
      <c r="HO40" t="s">
        <v>27</v>
      </c>
      <c r="HP40" t="s">
        <v>22</v>
      </c>
      <c r="HQ40" t="s">
        <v>22</v>
      </c>
      <c r="IK40">
        <v>0</v>
      </c>
    </row>
    <row r="41" spans="1:245" x14ac:dyDescent="0.2">
      <c r="A41">
        <v>18</v>
      </c>
      <c r="B41">
        <v>1</v>
      </c>
      <c r="C41">
        <v>51</v>
      </c>
      <c r="E41" t="s">
        <v>86</v>
      </c>
      <c r="F41" t="s">
        <v>87</v>
      </c>
      <c r="G41" t="s">
        <v>88</v>
      </c>
      <c r="H41" t="str">
        <f>'1.Ведомость'!C25</f>
        <v>м2</v>
      </c>
      <c r="I41">
        <f>I40*J41</f>
        <v>0.48</v>
      </c>
      <c r="J41">
        <v>100</v>
      </c>
      <c r="K41">
        <v>100</v>
      </c>
      <c r="O41">
        <f t="shared" si="21"/>
        <v>662.22</v>
      </c>
      <c r="P41">
        <f t="shared" si="22"/>
        <v>662.22</v>
      </c>
      <c r="Q41">
        <f t="shared" si="23"/>
        <v>0</v>
      </c>
      <c r="R41">
        <f t="shared" si="24"/>
        <v>0</v>
      </c>
      <c r="S41">
        <f t="shared" si="25"/>
        <v>0</v>
      </c>
      <c r="T41">
        <f t="shared" si="26"/>
        <v>0</v>
      </c>
      <c r="U41">
        <f t="shared" si="27"/>
        <v>0</v>
      </c>
      <c r="V41">
        <f t="shared" si="28"/>
        <v>0</v>
      </c>
      <c r="W41">
        <f t="shared" si="29"/>
        <v>0</v>
      </c>
      <c r="X41">
        <f t="shared" si="30"/>
        <v>0</v>
      </c>
      <c r="Y41">
        <f t="shared" si="31"/>
        <v>0</v>
      </c>
      <c r="AA41">
        <v>51661419</v>
      </c>
      <c r="AB41">
        <f t="shared" si="32"/>
        <v>151.44</v>
      </c>
      <c r="AC41">
        <f t="shared" si="33"/>
        <v>151.44</v>
      </c>
      <c r="AD41">
        <f>ROUND((((ET41)-(EU41))+AE41),2)</f>
        <v>0</v>
      </c>
      <c r="AE41">
        <f>ROUND((EU41),2)</f>
        <v>0</v>
      </c>
      <c r="AF41">
        <f>ROUND((EV41),2)</f>
        <v>0</v>
      </c>
      <c r="AG41">
        <f t="shared" si="34"/>
        <v>0</v>
      </c>
      <c r="AH41">
        <f>(EW41)</f>
        <v>0</v>
      </c>
      <c r="AI41">
        <f>(EX41)</f>
        <v>0</v>
      </c>
      <c r="AJ41">
        <f t="shared" si="35"/>
        <v>0</v>
      </c>
      <c r="AK41">
        <v>151.44</v>
      </c>
      <c r="AL41">
        <v>151.44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9.11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1</v>
      </c>
      <c r="BJ41" t="s">
        <v>89</v>
      </c>
      <c r="BM41">
        <v>500001</v>
      </c>
      <c r="BN41">
        <v>0</v>
      </c>
      <c r="BO41" t="s">
        <v>3</v>
      </c>
      <c r="BP41">
        <v>0</v>
      </c>
      <c r="BQ41">
        <v>8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0</v>
      </c>
      <c r="CA41">
        <v>0</v>
      </c>
      <c r="CB41" t="s">
        <v>3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36"/>
        <v>662.22</v>
      </c>
      <c r="CQ41">
        <f>AC41*BC41</f>
        <v>1379.6183999999998</v>
      </c>
      <c r="CR41">
        <f>AD41*BB41</f>
        <v>0</v>
      </c>
      <c r="CS41">
        <f t="shared" si="37"/>
        <v>0</v>
      </c>
      <c r="CT41">
        <f t="shared" si="38"/>
        <v>0</v>
      </c>
      <c r="CU41">
        <f t="shared" si="39"/>
        <v>0</v>
      </c>
      <c r="CV41">
        <f t="shared" si="40"/>
        <v>0</v>
      </c>
      <c r="CW41">
        <f t="shared" si="41"/>
        <v>0</v>
      </c>
      <c r="CX41">
        <f t="shared" si="42"/>
        <v>0</v>
      </c>
      <c r="CY41">
        <f t="shared" si="52"/>
        <v>0</v>
      </c>
      <c r="CZ41">
        <f t="shared" si="53"/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1005</v>
      </c>
      <c r="DV41" t="s">
        <v>63</v>
      </c>
      <c r="DW41" t="s">
        <v>63</v>
      </c>
      <c r="DX41">
        <v>1</v>
      </c>
      <c r="DZ41" t="s">
        <v>3</v>
      </c>
      <c r="EA41" t="s">
        <v>3</v>
      </c>
      <c r="EB41" t="s">
        <v>3</v>
      </c>
      <c r="EC41" t="s">
        <v>3</v>
      </c>
      <c r="EE41">
        <v>50757674</v>
      </c>
      <c r="EF41">
        <v>8</v>
      </c>
      <c r="EG41" t="s">
        <v>57</v>
      </c>
      <c r="EH41">
        <v>0</v>
      </c>
      <c r="EI41" t="s">
        <v>3</v>
      </c>
      <c r="EJ41">
        <v>1</v>
      </c>
      <c r="EK41">
        <v>500001</v>
      </c>
      <c r="EL41" t="s">
        <v>58</v>
      </c>
      <c r="EM41" t="s">
        <v>59</v>
      </c>
      <c r="EO41" t="s">
        <v>3</v>
      </c>
      <c r="EQ41">
        <v>0</v>
      </c>
      <c r="ER41">
        <v>151.44</v>
      </c>
      <c r="ES41">
        <v>151.44</v>
      </c>
      <c r="ET41">
        <v>0</v>
      </c>
      <c r="EU41">
        <v>0</v>
      </c>
      <c r="EV41">
        <v>0</v>
      </c>
      <c r="EW41">
        <v>0</v>
      </c>
      <c r="EX41">
        <v>0</v>
      </c>
      <c r="FQ41">
        <v>0</v>
      </c>
      <c r="FR41">
        <f t="shared" si="43"/>
        <v>0</v>
      </c>
      <c r="FS41">
        <v>0</v>
      </c>
      <c r="FX41">
        <v>0</v>
      </c>
      <c r="FY41">
        <v>0</v>
      </c>
      <c r="GA41" t="s">
        <v>3</v>
      </c>
      <c r="GD41">
        <v>1</v>
      </c>
      <c r="GF41">
        <v>179590291</v>
      </c>
      <c r="GG41">
        <v>2</v>
      </c>
      <c r="GH41">
        <v>1</v>
      </c>
      <c r="GI41">
        <v>4</v>
      </c>
      <c r="GJ41">
        <v>0</v>
      </c>
      <c r="GK41">
        <v>0</v>
      </c>
      <c r="GL41">
        <f t="shared" si="44"/>
        <v>0</v>
      </c>
      <c r="GM41">
        <f t="shared" si="45"/>
        <v>662.22</v>
      </c>
      <c r="GN41">
        <f t="shared" si="46"/>
        <v>662.22</v>
      </c>
      <c r="GO41">
        <f t="shared" si="47"/>
        <v>0</v>
      </c>
      <c r="GP41">
        <f t="shared" si="48"/>
        <v>0</v>
      </c>
      <c r="GR41">
        <v>0</v>
      </c>
      <c r="GS41">
        <v>3</v>
      </c>
      <c r="GT41">
        <v>0</v>
      </c>
      <c r="GU41" t="s">
        <v>3</v>
      </c>
      <c r="GV41">
        <f t="shared" si="49"/>
        <v>0</v>
      </c>
      <c r="GW41">
        <v>1</v>
      </c>
      <c r="GX41">
        <f t="shared" si="50"/>
        <v>0</v>
      </c>
      <c r="HA41">
        <v>0</v>
      </c>
      <c r="HB41">
        <v>0</v>
      </c>
      <c r="HC41">
        <f t="shared" si="51"/>
        <v>0</v>
      </c>
      <c r="HE41" t="s">
        <v>3</v>
      </c>
      <c r="HF41" t="s">
        <v>3</v>
      </c>
      <c r="HM41" t="s">
        <v>3</v>
      </c>
      <c r="HN41" t="s">
        <v>3</v>
      </c>
      <c r="HO41" t="s">
        <v>3</v>
      </c>
      <c r="HP41" t="s">
        <v>3</v>
      </c>
      <c r="HQ41" t="s">
        <v>3</v>
      </c>
      <c r="IK41">
        <v>0</v>
      </c>
    </row>
    <row r="43" spans="1:245" x14ac:dyDescent="0.2">
      <c r="A43" s="2">
        <v>51</v>
      </c>
      <c r="B43" s="2">
        <f>B24</f>
        <v>1</v>
      </c>
      <c r="C43" s="2">
        <f>A24</f>
        <v>4</v>
      </c>
      <c r="D43" s="2">
        <f>ROW(A24)</f>
        <v>24</v>
      </c>
      <c r="E43" s="2"/>
      <c r="F43" s="2" t="str">
        <f>IF(F24&lt;&gt;"",F24,"")</f>
        <v/>
      </c>
      <c r="G43" s="2" t="str">
        <f>IF(G24&lt;&gt;"",G24,"")</f>
        <v>Система В1</v>
      </c>
      <c r="H43" s="2">
        <v>0</v>
      </c>
      <c r="I43" s="2"/>
      <c r="J43" s="2"/>
      <c r="K43" s="2"/>
      <c r="L43" s="2"/>
      <c r="M43" s="2"/>
      <c r="N43" s="2"/>
      <c r="O43" s="2">
        <f t="shared" ref="O43:T43" si="56">ROUND(AB43,2)</f>
        <v>24435.43</v>
      </c>
      <c r="P43" s="2">
        <f t="shared" si="56"/>
        <v>17414.46</v>
      </c>
      <c r="Q43" s="2">
        <f t="shared" si="56"/>
        <v>317.02999999999997</v>
      </c>
      <c r="R43" s="2">
        <f t="shared" si="56"/>
        <v>83.72</v>
      </c>
      <c r="S43" s="2">
        <f t="shared" si="56"/>
        <v>6703.94</v>
      </c>
      <c r="T43" s="2">
        <f t="shared" si="56"/>
        <v>0</v>
      </c>
      <c r="U43" s="2">
        <f>AH43</f>
        <v>22.480920000000005</v>
      </c>
      <c r="V43" s="2">
        <f>AI43</f>
        <v>0.20432159999999999</v>
      </c>
      <c r="W43" s="2">
        <f>ROUND(AJ43,2)</f>
        <v>0</v>
      </c>
      <c r="X43" s="2">
        <f>ROUND(AK43,2)</f>
        <v>8213.07</v>
      </c>
      <c r="Y43" s="2">
        <f>ROUND(AL43,2)</f>
        <v>4887.12</v>
      </c>
      <c r="Z43" s="2"/>
      <c r="AA43" s="2"/>
      <c r="AB43" s="2">
        <f>ROUND(SUMIF(AA28:AA41,"=51661419",O28:O41),2)</f>
        <v>24435.43</v>
      </c>
      <c r="AC43" s="2">
        <f>ROUND(SUMIF(AA28:AA41,"=51661419",P28:P41),2)</f>
        <v>17414.46</v>
      </c>
      <c r="AD43" s="2">
        <f>ROUND(SUMIF(AA28:AA41,"=51661419",Q28:Q41),2)</f>
        <v>317.02999999999997</v>
      </c>
      <c r="AE43" s="2">
        <f>ROUND(SUMIF(AA28:AA41,"=51661419",R28:R41),2)</f>
        <v>83.72</v>
      </c>
      <c r="AF43" s="2">
        <f>ROUND(SUMIF(AA28:AA41,"=51661419",S28:S41),2)</f>
        <v>6703.94</v>
      </c>
      <c r="AG43" s="2">
        <f>ROUND(SUMIF(AA28:AA41,"=51661419",T28:T41),2)</f>
        <v>0</v>
      </c>
      <c r="AH43" s="2">
        <f>SUMIF(AA28:AA41,"=51661419",U28:U41)</f>
        <v>22.480920000000005</v>
      </c>
      <c r="AI43" s="2">
        <f>SUMIF(AA28:AA41,"=51661419",V28:V41)</f>
        <v>0.20432159999999999</v>
      </c>
      <c r="AJ43" s="2">
        <f>ROUND(SUMIF(AA28:AA41,"=51661419",W28:W41),2)</f>
        <v>0</v>
      </c>
      <c r="AK43" s="2">
        <f>ROUND(SUMIF(AA28:AA41,"=51661419",X28:X41),2)</f>
        <v>8213.07</v>
      </c>
      <c r="AL43" s="2">
        <f>ROUND(SUMIF(AA28:AA41,"=51661419",Y28:Y41),2)</f>
        <v>4887.12</v>
      </c>
      <c r="AM43" s="2"/>
      <c r="AN43" s="2"/>
      <c r="AO43" s="2">
        <f t="shared" ref="AO43:BD43" si="57">ROUND(BX43,2)</f>
        <v>0</v>
      </c>
      <c r="AP43" s="2">
        <f t="shared" si="57"/>
        <v>6071.35</v>
      </c>
      <c r="AQ43" s="2">
        <f t="shared" si="57"/>
        <v>0</v>
      </c>
      <c r="AR43" s="2">
        <f t="shared" si="57"/>
        <v>37535.620000000003</v>
      </c>
      <c r="AS43" s="2">
        <f t="shared" si="57"/>
        <v>31464.27</v>
      </c>
      <c r="AT43" s="2">
        <f t="shared" si="57"/>
        <v>0</v>
      </c>
      <c r="AU43" s="2">
        <f t="shared" si="57"/>
        <v>0</v>
      </c>
      <c r="AV43" s="2">
        <f t="shared" si="57"/>
        <v>17414.46</v>
      </c>
      <c r="AW43" s="2">
        <f t="shared" si="57"/>
        <v>11343.11</v>
      </c>
      <c r="AX43" s="2">
        <f t="shared" si="57"/>
        <v>0</v>
      </c>
      <c r="AY43" s="2">
        <f t="shared" si="57"/>
        <v>11343.11</v>
      </c>
      <c r="AZ43" s="2">
        <f t="shared" si="57"/>
        <v>6071.35</v>
      </c>
      <c r="BA43" s="2">
        <f t="shared" si="57"/>
        <v>0</v>
      </c>
      <c r="BB43" s="2">
        <f t="shared" si="57"/>
        <v>0</v>
      </c>
      <c r="BC43" s="2">
        <f t="shared" si="57"/>
        <v>0</v>
      </c>
      <c r="BD43" s="2">
        <f t="shared" si="57"/>
        <v>0</v>
      </c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>
        <f>ROUND(SUMIF(AA28:AA41,"=51661419",FQ28:FQ41),2)</f>
        <v>0</v>
      </c>
      <c r="BY43" s="2">
        <f>ROUND(SUMIF(AA28:AA41,"=51661419",FR28:FR41),2)</f>
        <v>6071.35</v>
      </c>
      <c r="BZ43" s="2">
        <f>ROUND(SUMIF(AA28:AA41,"=51661419",GL28:GL41),2)</f>
        <v>0</v>
      </c>
      <c r="CA43" s="2">
        <f>ROUND(SUMIF(AA28:AA41,"=51661419",GM28:GM41),2)</f>
        <v>37535.620000000003</v>
      </c>
      <c r="CB43" s="2">
        <f>ROUND(SUMIF(AA28:AA41,"=51661419",GN28:GN41),2)</f>
        <v>31464.27</v>
      </c>
      <c r="CC43" s="2">
        <f>ROUND(SUMIF(AA28:AA41,"=51661419",GO28:GO41),2)</f>
        <v>0</v>
      </c>
      <c r="CD43" s="2">
        <f>ROUND(SUMIF(AA28:AA41,"=51661419",GP28:GP41),2)</f>
        <v>0</v>
      </c>
      <c r="CE43" s="2">
        <f>AC43-BX43</f>
        <v>17414.46</v>
      </c>
      <c r="CF43" s="2">
        <f>AC43-BY43</f>
        <v>11343.109999999999</v>
      </c>
      <c r="CG43" s="2">
        <f>BX43-BZ43</f>
        <v>0</v>
      </c>
      <c r="CH43" s="2">
        <f>AC43-BX43-BY43+BZ43</f>
        <v>11343.109999999999</v>
      </c>
      <c r="CI43" s="2">
        <f>BY43-BZ43</f>
        <v>6071.35</v>
      </c>
      <c r="CJ43" s="2">
        <f>ROUND(SUMIF(AA28:AA41,"=51661419",GX28:GX41),2)</f>
        <v>0</v>
      </c>
      <c r="CK43" s="2">
        <f>ROUND(SUMIF(AA28:AA41,"=51661419",GY28:GY41),2)</f>
        <v>0</v>
      </c>
      <c r="CL43" s="2">
        <f>ROUND(SUMIF(AA28:AA41,"=51661419",GZ28:GZ41),2)</f>
        <v>0</v>
      </c>
      <c r="CM43" s="2">
        <f>ROUND(SUMIF(AA28:AA41,"=51661419",HD28:HD41),2)</f>
        <v>0</v>
      </c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>
        <v>0</v>
      </c>
    </row>
    <row r="45" spans="1:245" x14ac:dyDescent="0.2">
      <c r="A45" s="4">
        <v>50</v>
      </c>
      <c r="B45" s="4">
        <v>0</v>
      </c>
      <c r="C45" s="4">
        <v>0</v>
      </c>
      <c r="D45" s="4">
        <v>1</v>
      </c>
      <c r="E45" s="4">
        <v>201</v>
      </c>
      <c r="F45" s="4">
        <f>ROUND(Source!O43,O45)</f>
        <v>24435.43</v>
      </c>
      <c r="G45" s="4" t="s">
        <v>90</v>
      </c>
      <c r="H45" s="4" t="s">
        <v>91</v>
      </c>
      <c r="I45" s="4"/>
      <c r="J45" s="4"/>
      <c r="K45" s="4">
        <v>201</v>
      </c>
      <c r="L45" s="4">
        <v>1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>
        <v>18364.080000000002</v>
      </c>
      <c r="X45" s="4">
        <v>1</v>
      </c>
      <c r="Y45" s="4">
        <v>18364.080000000002</v>
      </c>
      <c r="Z45" s="4"/>
      <c r="AA45" s="4"/>
      <c r="AB45" s="4"/>
    </row>
    <row r="46" spans="1:245" x14ac:dyDescent="0.2">
      <c r="A46" s="4">
        <v>50</v>
      </c>
      <c r="B46" s="4">
        <v>0</v>
      </c>
      <c r="C46" s="4">
        <v>0</v>
      </c>
      <c r="D46" s="4">
        <v>1</v>
      </c>
      <c r="E46" s="4">
        <v>202</v>
      </c>
      <c r="F46" s="4">
        <f>ROUND(Source!P43,O46)</f>
        <v>17414.46</v>
      </c>
      <c r="G46" s="4" t="s">
        <v>92</v>
      </c>
      <c r="H46" s="4" t="s">
        <v>93</v>
      </c>
      <c r="I46" s="4"/>
      <c r="J46" s="4"/>
      <c r="K46" s="4">
        <v>202</v>
      </c>
      <c r="L46" s="4">
        <v>2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>
        <v>17414.46</v>
      </c>
      <c r="X46" s="4">
        <v>1</v>
      </c>
      <c r="Y46" s="4">
        <v>17414.46</v>
      </c>
      <c r="Z46" s="4"/>
      <c r="AA46" s="4"/>
      <c r="AB46" s="4"/>
    </row>
    <row r="47" spans="1:245" x14ac:dyDescent="0.2">
      <c r="A47" s="4">
        <v>50</v>
      </c>
      <c r="B47" s="4">
        <v>0</v>
      </c>
      <c r="C47" s="4">
        <v>0</v>
      </c>
      <c r="D47" s="4">
        <v>1</v>
      </c>
      <c r="E47" s="4">
        <v>222</v>
      </c>
      <c r="F47" s="4">
        <f>ROUND(Source!AO43,O47)</f>
        <v>0</v>
      </c>
      <c r="G47" s="4" t="s">
        <v>94</v>
      </c>
      <c r="H47" s="4" t="s">
        <v>95</v>
      </c>
      <c r="I47" s="4"/>
      <c r="J47" s="4"/>
      <c r="K47" s="4">
        <v>222</v>
      </c>
      <c r="L47" s="4">
        <v>3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>
        <v>0</v>
      </c>
      <c r="X47" s="4">
        <v>1</v>
      </c>
      <c r="Y47" s="4">
        <v>0</v>
      </c>
      <c r="Z47" s="4"/>
      <c r="AA47" s="4"/>
      <c r="AB47" s="4"/>
    </row>
    <row r="48" spans="1:245" x14ac:dyDescent="0.2">
      <c r="A48" s="4">
        <v>50</v>
      </c>
      <c r="B48" s="4">
        <v>0</v>
      </c>
      <c r="C48" s="4">
        <v>0</v>
      </c>
      <c r="D48" s="4">
        <v>1</v>
      </c>
      <c r="E48" s="4">
        <v>225</v>
      </c>
      <c r="F48" s="4">
        <f>ROUND(Source!AV43,O48)</f>
        <v>17414.46</v>
      </c>
      <c r="G48" s="4" t="s">
        <v>96</v>
      </c>
      <c r="H48" s="4" t="s">
        <v>97</v>
      </c>
      <c r="I48" s="4"/>
      <c r="J48" s="4"/>
      <c r="K48" s="4">
        <v>225</v>
      </c>
      <c r="L48" s="4">
        <v>4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>
        <v>17414.46</v>
      </c>
      <c r="X48" s="4">
        <v>1</v>
      </c>
      <c r="Y48" s="4">
        <v>17414.46</v>
      </c>
      <c r="Z48" s="4"/>
      <c r="AA48" s="4"/>
      <c r="AB48" s="4"/>
    </row>
    <row r="49" spans="1:28" x14ac:dyDescent="0.2">
      <c r="A49" s="4">
        <v>50</v>
      </c>
      <c r="B49" s="4">
        <v>0</v>
      </c>
      <c r="C49" s="4">
        <v>0</v>
      </c>
      <c r="D49" s="4">
        <v>1</v>
      </c>
      <c r="E49" s="4">
        <v>226</v>
      </c>
      <c r="F49" s="4">
        <f>ROUND(Source!AW43,O49)</f>
        <v>11343.11</v>
      </c>
      <c r="G49" s="4" t="s">
        <v>98</v>
      </c>
      <c r="H49" s="4" t="s">
        <v>99</v>
      </c>
      <c r="I49" s="4"/>
      <c r="J49" s="4"/>
      <c r="K49" s="4">
        <v>226</v>
      </c>
      <c r="L49" s="4">
        <v>5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>
        <v>11343.11</v>
      </c>
      <c r="X49" s="4">
        <v>1</v>
      </c>
      <c r="Y49" s="4">
        <v>11343.11</v>
      </c>
      <c r="Z49" s="4"/>
      <c r="AA49" s="4"/>
      <c r="AB49" s="4"/>
    </row>
    <row r="50" spans="1:28" x14ac:dyDescent="0.2">
      <c r="A50" s="4">
        <v>50</v>
      </c>
      <c r="B50" s="4">
        <v>0</v>
      </c>
      <c r="C50" s="4">
        <v>0</v>
      </c>
      <c r="D50" s="4">
        <v>1</v>
      </c>
      <c r="E50" s="4">
        <v>227</v>
      </c>
      <c r="F50" s="4">
        <f>ROUND(Source!AX43,O50)</f>
        <v>0</v>
      </c>
      <c r="G50" s="4" t="s">
        <v>100</v>
      </c>
      <c r="H50" s="4" t="s">
        <v>101</v>
      </c>
      <c r="I50" s="4"/>
      <c r="J50" s="4"/>
      <c r="K50" s="4">
        <v>227</v>
      </c>
      <c r="L50" s="4">
        <v>6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>
        <v>0</v>
      </c>
      <c r="X50" s="4">
        <v>1</v>
      </c>
      <c r="Y50" s="4">
        <v>0</v>
      </c>
      <c r="Z50" s="4"/>
      <c r="AA50" s="4"/>
      <c r="AB50" s="4"/>
    </row>
    <row r="51" spans="1:28" x14ac:dyDescent="0.2">
      <c r="A51" s="4">
        <v>50</v>
      </c>
      <c r="B51" s="4">
        <v>0</v>
      </c>
      <c r="C51" s="4">
        <v>0</v>
      </c>
      <c r="D51" s="4">
        <v>1</v>
      </c>
      <c r="E51" s="4">
        <v>228</v>
      </c>
      <c r="F51" s="4">
        <f>ROUND(Source!AY43,O51)</f>
        <v>11343.11</v>
      </c>
      <c r="G51" s="4" t="s">
        <v>102</v>
      </c>
      <c r="H51" s="4" t="s">
        <v>103</v>
      </c>
      <c r="I51" s="4"/>
      <c r="J51" s="4"/>
      <c r="K51" s="4">
        <v>228</v>
      </c>
      <c r="L51" s="4">
        <v>7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>
        <v>11343.11</v>
      </c>
      <c r="X51" s="4">
        <v>1</v>
      </c>
      <c r="Y51" s="4">
        <v>11343.11</v>
      </c>
      <c r="Z51" s="4"/>
      <c r="AA51" s="4"/>
      <c r="AB51" s="4"/>
    </row>
    <row r="52" spans="1:28" x14ac:dyDescent="0.2">
      <c r="A52" s="4">
        <v>50</v>
      </c>
      <c r="B52" s="4">
        <v>0</v>
      </c>
      <c r="C52" s="4">
        <v>0</v>
      </c>
      <c r="D52" s="4">
        <v>1</v>
      </c>
      <c r="E52" s="4">
        <v>216</v>
      </c>
      <c r="F52" s="4">
        <f>ROUND(Source!AP43,O52)</f>
        <v>6071.35</v>
      </c>
      <c r="G52" s="4" t="s">
        <v>104</v>
      </c>
      <c r="H52" s="4" t="s">
        <v>105</v>
      </c>
      <c r="I52" s="4"/>
      <c r="J52" s="4"/>
      <c r="K52" s="4">
        <v>216</v>
      </c>
      <c r="L52" s="4">
        <v>8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>
        <v>6071.35</v>
      </c>
      <c r="X52" s="4">
        <v>1</v>
      </c>
      <c r="Y52" s="4">
        <v>6071.35</v>
      </c>
      <c r="Z52" s="4"/>
      <c r="AA52" s="4"/>
      <c r="AB52" s="4"/>
    </row>
    <row r="53" spans="1:28" x14ac:dyDescent="0.2">
      <c r="A53" s="4">
        <v>50</v>
      </c>
      <c r="B53" s="4">
        <v>0</v>
      </c>
      <c r="C53" s="4">
        <v>0</v>
      </c>
      <c r="D53" s="4">
        <v>1</v>
      </c>
      <c r="E53" s="4">
        <v>223</v>
      </c>
      <c r="F53" s="4">
        <f>ROUND(Source!AQ43,O53)</f>
        <v>0</v>
      </c>
      <c r="G53" s="4" t="s">
        <v>106</v>
      </c>
      <c r="H53" s="4" t="s">
        <v>107</v>
      </c>
      <c r="I53" s="4"/>
      <c r="J53" s="4"/>
      <c r="K53" s="4">
        <v>223</v>
      </c>
      <c r="L53" s="4">
        <v>9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>
        <v>0</v>
      </c>
      <c r="X53" s="4">
        <v>1</v>
      </c>
      <c r="Y53" s="4">
        <v>0</v>
      </c>
      <c r="Z53" s="4"/>
      <c r="AA53" s="4"/>
      <c r="AB53" s="4"/>
    </row>
    <row r="54" spans="1:28" x14ac:dyDescent="0.2">
      <c r="A54" s="4">
        <v>50</v>
      </c>
      <c r="B54" s="4">
        <v>0</v>
      </c>
      <c r="C54" s="4">
        <v>0</v>
      </c>
      <c r="D54" s="4">
        <v>1</v>
      </c>
      <c r="E54" s="4">
        <v>229</v>
      </c>
      <c r="F54" s="4">
        <f>ROUND(Source!AZ43,O54)</f>
        <v>6071.35</v>
      </c>
      <c r="G54" s="4" t="s">
        <v>108</v>
      </c>
      <c r="H54" s="4" t="s">
        <v>109</v>
      </c>
      <c r="I54" s="4"/>
      <c r="J54" s="4"/>
      <c r="K54" s="4">
        <v>229</v>
      </c>
      <c r="L54" s="4">
        <v>10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>
        <v>6071.35</v>
      </c>
      <c r="X54" s="4">
        <v>1</v>
      </c>
      <c r="Y54" s="4">
        <v>6071.35</v>
      </c>
      <c r="Z54" s="4"/>
      <c r="AA54" s="4"/>
      <c r="AB54" s="4"/>
    </row>
    <row r="55" spans="1:28" x14ac:dyDescent="0.2">
      <c r="A55" s="4">
        <v>50</v>
      </c>
      <c r="B55" s="4">
        <v>0</v>
      </c>
      <c r="C55" s="4">
        <v>0</v>
      </c>
      <c r="D55" s="4">
        <v>1</v>
      </c>
      <c r="E55" s="4">
        <v>203</v>
      </c>
      <c r="F55" s="4">
        <f>ROUND(Source!Q43,O55)</f>
        <v>317.02999999999997</v>
      </c>
      <c r="G55" s="4" t="s">
        <v>110</v>
      </c>
      <c r="H55" s="4" t="s">
        <v>111</v>
      </c>
      <c r="I55" s="4"/>
      <c r="J55" s="4"/>
      <c r="K55" s="4">
        <v>203</v>
      </c>
      <c r="L55" s="4">
        <v>11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>
        <v>317.03000000000003</v>
      </c>
      <c r="X55" s="4">
        <v>1</v>
      </c>
      <c r="Y55" s="4">
        <v>317.03000000000003</v>
      </c>
      <c r="Z55" s="4"/>
      <c r="AA55" s="4"/>
      <c r="AB55" s="4"/>
    </row>
    <row r="56" spans="1:28" x14ac:dyDescent="0.2">
      <c r="A56" s="4">
        <v>50</v>
      </c>
      <c r="B56" s="4">
        <v>0</v>
      </c>
      <c r="C56" s="4">
        <v>0</v>
      </c>
      <c r="D56" s="4">
        <v>1</v>
      </c>
      <c r="E56" s="4">
        <v>231</v>
      </c>
      <c r="F56" s="4">
        <f>ROUND(Source!BB43,O56)</f>
        <v>0</v>
      </c>
      <c r="G56" s="4" t="s">
        <v>112</v>
      </c>
      <c r="H56" s="4" t="s">
        <v>113</v>
      </c>
      <c r="I56" s="4"/>
      <c r="J56" s="4"/>
      <c r="K56" s="4">
        <v>231</v>
      </c>
      <c r="L56" s="4">
        <v>12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>
        <v>0</v>
      </c>
      <c r="X56" s="4">
        <v>1</v>
      </c>
      <c r="Y56" s="4">
        <v>0</v>
      </c>
      <c r="Z56" s="4"/>
      <c r="AA56" s="4"/>
      <c r="AB56" s="4"/>
    </row>
    <row r="57" spans="1:28" x14ac:dyDescent="0.2">
      <c r="A57" s="4">
        <v>50</v>
      </c>
      <c r="B57" s="4">
        <v>0</v>
      </c>
      <c r="C57" s="4">
        <v>0</v>
      </c>
      <c r="D57" s="4">
        <v>1</v>
      </c>
      <c r="E57" s="4">
        <v>204</v>
      </c>
      <c r="F57" s="4">
        <f>ROUND(Source!R43,O57)</f>
        <v>83.72</v>
      </c>
      <c r="G57" s="4" t="s">
        <v>114</v>
      </c>
      <c r="H57" s="4" t="s">
        <v>115</v>
      </c>
      <c r="I57" s="4"/>
      <c r="J57" s="4"/>
      <c r="K57" s="4">
        <v>204</v>
      </c>
      <c r="L57" s="4">
        <v>13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>
        <v>83.719999999999985</v>
      </c>
      <c r="X57" s="4">
        <v>1</v>
      </c>
      <c r="Y57" s="4">
        <v>83.719999999999985</v>
      </c>
      <c r="Z57" s="4"/>
      <c r="AA57" s="4"/>
      <c r="AB57" s="4"/>
    </row>
    <row r="58" spans="1:28" x14ac:dyDescent="0.2">
      <c r="A58" s="4">
        <v>50</v>
      </c>
      <c r="B58" s="4">
        <v>0</v>
      </c>
      <c r="C58" s="4">
        <v>0</v>
      </c>
      <c r="D58" s="4">
        <v>1</v>
      </c>
      <c r="E58" s="4">
        <v>205</v>
      </c>
      <c r="F58" s="4">
        <f>ROUND(Source!S43,O58)</f>
        <v>6703.94</v>
      </c>
      <c r="G58" s="4" t="s">
        <v>116</v>
      </c>
      <c r="H58" s="4" t="s">
        <v>117</v>
      </c>
      <c r="I58" s="4"/>
      <c r="J58" s="4"/>
      <c r="K58" s="4">
        <v>205</v>
      </c>
      <c r="L58" s="4">
        <v>14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>
        <v>6703.9400000000005</v>
      </c>
      <c r="X58" s="4">
        <v>1</v>
      </c>
      <c r="Y58" s="4">
        <v>6703.9400000000005</v>
      </c>
      <c r="Z58" s="4"/>
      <c r="AA58" s="4"/>
      <c r="AB58" s="4"/>
    </row>
    <row r="59" spans="1:28" x14ac:dyDescent="0.2">
      <c r="A59" s="4">
        <v>50</v>
      </c>
      <c r="B59" s="4">
        <v>0</v>
      </c>
      <c r="C59" s="4">
        <v>0</v>
      </c>
      <c r="D59" s="4">
        <v>1</v>
      </c>
      <c r="E59" s="4">
        <v>232</v>
      </c>
      <c r="F59" s="4">
        <f>ROUND(Source!BC43,O59)</f>
        <v>0</v>
      </c>
      <c r="G59" s="4" t="s">
        <v>118</v>
      </c>
      <c r="H59" s="4" t="s">
        <v>119</v>
      </c>
      <c r="I59" s="4"/>
      <c r="J59" s="4"/>
      <c r="K59" s="4">
        <v>232</v>
      </c>
      <c r="L59" s="4">
        <v>15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>
        <v>0</v>
      </c>
      <c r="X59" s="4">
        <v>1</v>
      </c>
      <c r="Y59" s="4">
        <v>0</v>
      </c>
      <c r="Z59" s="4"/>
      <c r="AA59" s="4"/>
      <c r="AB59" s="4"/>
    </row>
    <row r="60" spans="1:28" x14ac:dyDescent="0.2">
      <c r="A60" s="4">
        <v>50</v>
      </c>
      <c r="B60" s="4">
        <v>0</v>
      </c>
      <c r="C60" s="4">
        <v>0</v>
      </c>
      <c r="D60" s="4">
        <v>1</v>
      </c>
      <c r="E60" s="4">
        <v>214</v>
      </c>
      <c r="F60" s="4">
        <f>ROUND(Source!AS43,O60)</f>
        <v>31464.27</v>
      </c>
      <c r="G60" s="4" t="s">
        <v>120</v>
      </c>
      <c r="H60" s="4" t="s">
        <v>121</v>
      </c>
      <c r="I60" s="4"/>
      <c r="J60" s="4"/>
      <c r="K60" s="4">
        <v>214</v>
      </c>
      <c r="L60" s="4">
        <v>16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>
        <v>31464.27</v>
      </c>
      <c r="X60" s="4">
        <v>1</v>
      </c>
      <c r="Y60" s="4">
        <v>31464.27</v>
      </c>
      <c r="Z60" s="4"/>
      <c r="AA60" s="4"/>
      <c r="AB60" s="4"/>
    </row>
    <row r="61" spans="1:28" x14ac:dyDescent="0.2">
      <c r="A61" s="4">
        <v>50</v>
      </c>
      <c r="B61" s="4">
        <v>0</v>
      </c>
      <c r="C61" s="4">
        <v>0</v>
      </c>
      <c r="D61" s="4">
        <v>1</v>
      </c>
      <c r="E61" s="4">
        <v>215</v>
      </c>
      <c r="F61" s="4">
        <f>ROUND(Source!AT43,O61)</f>
        <v>0</v>
      </c>
      <c r="G61" s="4" t="s">
        <v>122</v>
      </c>
      <c r="H61" s="4" t="s">
        <v>123</v>
      </c>
      <c r="I61" s="4"/>
      <c r="J61" s="4"/>
      <c r="K61" s="4">
        <v>215</v>
      </c>
      <c r="L61" s="4">
        <v>17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>
        <v>0</v>
      </c>
      <c r="X61" s="4">
        <v>1</v>
      </c>
      <c r="Y61" s="4">
        <v>0</v>
      </c>
      <c r="Z61" s="4"/>
      <c r="AA61" s="4"/>
      <c r="AB61" s="4"/>
    </row>
    <row r="62" spans="1:28" x14ac:dyDescent="0.2">
      <c r="A62" s="4">
        <v>50</v>
      </c>
      <c r="B62" s="4">
        <v>0</v>
      </c>
      <c r="C62" s="4">
        <v>0</v>
      </c>
      <c r="D62" s="4">
        <v>1</v>
      </c>
      <c r="E62" s="4">
        <v>217</v>
      </c>
      <c r="F62" s="4">
        <f>ROUND(Source!AU43,O62)</f>
        <v>0</v>
      </c>
      <c r="G62" s="4" t="s">
        <v>124</v>
      </c>
      <c r="H62" s="4" t="s">
        <v>125</v>
      </c>
      <c r="I62" s="4"/>
      <c r="J62" s="4"/>
      <c r="K62" s="4">
        <v>217</v>
      </c>
      <c r="L62" s="4">
        <v>18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>
        <v>0</v>
      </c>
      <c r="X62" s="4">
        <v>1</v>
      </c>
      <c r="Y62" s="4">
        <v>0</v>
      </c>
      <c r="Z62" s="4"/>
      <c r="AA62" s="4"/>
      <c r="AB62" s="4"/>
    </row>
    <row r="63" spans="1:28" x14ac:dyDescent="0.2">
      <c r="A63" s="4">
        <v>50</v>
      </c>
      <c r="B63" s="4">
        <v>0</v>
      </c>
      <c r="C63" s="4">
        <v>0</v>
      </c>
      <c r="D63" s="4">
        <v>1</v>
      </c>
      <c r="E63" s="4">
        <v>230</v>
      </c>
      <c r="F63" s="4">
        <f>ROUND(Source!BA43,O63)</f>
        <v>0</v>
      </c>
      <c r="G63" s="4" t="s">
        <v>126</v>
      </c>
      <c r="H63" s="4" t="s">
        <v>127</v>
      </c>
      <c r="I63" s="4"/>
      <c r="J63" s="4"/>
      <c r="K63" s="4">
        <v>230</v>
      </c>
      <c r="L63" s="4">
        <v>19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>
        <v>0</v>
      </c>
      <c r="X63" s="4">
        <v>1</v>
      </c>
      <c r="Y63" s="4">
        <v>0</v>
      </c>
      <c r="Z63" s="4"/>
      <c r="AA63" s="4"/>
      <c r="AB63" s="4"/>
    </row>
    <row r="64" spans="1:28" x14ac:dyDescent="0.2">
      <c r="A64" s="4">
        <v>50</v>
      </c>
      <c r="B64" s="4">
        <v>0</v>
      </c>
      <c r="C64" s="4">
        <v>0</v>
      </c>
      <c r="D64" s="4">
        <v>1</v>
      </c>
      <c r="E64" s="4">
        <v>206</v>
      </c>
      <c r="F64" s="4">
        <f>ROUND(Source!T43,O64)</f>
        <v>0</v>
      </c>
      <c r="G64" s="4" t="s">
        <v>128</v>
      </c>
      <c r="H64" s="4" t="s">
        <v>129</v>
      </c>
      <c r="I64" s="4"/>
      <c r="J64" s="4"/>
      <c r="K64" s="4">
        <v>206</v>
      </c>
      <c r="L64" s="4">
        <v>20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>
        <v>0</v>
      </c>
      <c r="X64" s="4">
        <v>1</v>
      </c>
      <c r="Y64" s="4">
        <v>0</v>
      </c>
      <c r="Z64" s="4"/>
      <c r="AA64" s="4"/>
      <c r="AB64" s="4"/>
    </row>
    <row r="65" spans="1:245" x14ac:dyDescent="0.2">
      <c r="A65" s="4">
        <v>50</v>
      </c>
      <c r="B65" s="4">
        <v>0</v>
      </c>
      <c r="C65" s="4">
        <v>0</v>
      </c>
      <c r="D65" s="4">
        <v>1</v>
      </c>
      <c r="E65" s="4">
        <v>207</v>
      </c>
      <c r="F65" s="4">
        <f>Source!U43</f>
        <v>22.480920000000005</v>
      </c>
      <c r="G65" s="4" t="s">
        <v>130</v>
      </c>
      <c r="H65" s="4" t="s">
        <v>131</v>
      </c>
      <c r="I65" s="4"/>
      <c r="J65" s="4"/>
      <c r="K65" s="4">
        <v>207</v>
      </c>
      <c r="L65" s="4">
        <v>21</v>
      </c>
      <c r="M65" s="4">
        <v>3</v>
      </c>
      <c r="N65" s="4" t="s">
        <v>3</v>
      </c>
      <c r="O65" s="4">
        <v>-1</v>
      </c>
      <c r="P65" s="4"/>
      <c r="Q65" s="4"/>
      <c r="R65" s="4"/>
      <c r="S65" s="4"/>
      <c r="T65" s="4"/>
      <c r="U65" s="4"/>
      <c r="V65" s="4"/>
      <c r="W65" s="4">
        <v>22.480920000000001</v>
      </c>
      <c r="X65" s="4">
        <v>1</v>
      </c>
      <c r="Y65" s="4">
        <v>22.480920000000001</v>
      </c>
      <c r="Z65" s="4"/>
      <c r="AA65" s="4"/>
      <c r="AB65" s="4"/>
    </row>
    <row r="66" spans="1:245" x14ac:dyDescent="0.2">
      <c r="A66" s="4">
        <v>50</v>
      </c>
      <c r="B66" s="4">
        <v>0</v>
      </c>
      <c r="C66" s="4">
        <v>0</v>
      </c>
      <c r="D66" s="4">
        <v>1</v>
      </c>
      <c r="E66" s="4">
        <v>208</v>
      </c>
      <c r="F66" s="4">
        <f>Source!V43</f>
        <v>0.20432159999999999</v>
      </c>
      <c r="G66" s="4" t="s">
        <v>132</v>
      </c>
      <c r="H66" s="4" t="s">
        <v>133</v>
      </c>
      <c r="I66" s="4"/>
      <c r="J66" s="4"/>
      <c r="K66" s="4">
        <v>208</v>
      </c>
      <c r="L66" s="4">
        <v>22</v>
      </c>
      <c r="M66" s="4">
        <v>3</v>
      </c>
      <c r="N66" s="4" t="s">
        <v>3</v>
      </c>
      <c r="O66" s="4">
        <v>-1</v>
      </c>
      <c r="P66" s="4"/>
      <c r="Q66" s="4"/>
      <c r="R66" s="4"/>
      <c r="S66" s="4"/>
      <c r="T66" s="4"/>
      <c r="U66" s="4"/>
      <c r="V66" s="4"/>
      <c r="W66" s="4">
        <v>0.20432159999999999</v>
      </c>
      <c r="X66" s="4">
        <v>1</v>
      </c>
      <c r="Y66" s="4">
        <v>0.20432159999999999</v>
      </c>
      <c r="Z66" s="4"/>
      <c r="AA66" s="4"/>
      <c r="AB66" s="4"/>
    </row>
    <row r="67" spans="1:245" x14ac:dyDescent="0.2">
      <c r="A67" s="4">
        <v>50</v>
      </c>
      <c r="B67" s="4">
        <v>0</v>
      </c>
      <c r="C67" s="4">
        <v>0</v>
      </c>
      <c r="D67" s="4">
        <v>1</v>
      </c>
      <c r="E67" s="4">
        <v>209</v>
      </c>
      <c r="F67" s="4">
        <f>ROUND(Source!W43,O67)</f>
        <v>0</v>
      </c>
      <c r="G67" s="4" t="s">
        <v>134</v>
      </c>
      <c r="H67" s="4" t="s">
        <v>135</v>
      </c>
      <c r="I67" s="4"/>
      <c r="J67" s="4"/>
      <c r="K67" s="4">
        <v>209</v>
      </c>
      <c r="L67" s="4">
        <v>23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>
        <v>0</v>
      </c>
      <c r="X67" s="4">
        <v>1</v>
      </c>
      <c r="Y67" s="4">
        <v>0</v>
      </c>
      <c r="Z67" s="4"/>
      <c r="AA67" s="4"/>
      <c r="AB67" s="4"/>
    </row>
    <row r="68" spans="1:245" x14ac:dyDescent="0.2">
      <c r="A68" s="4">
        <v>50</v>
      </c>
      <c r="B68" s="4">
        <v>0</v>
      </c>
      <c r="C68" s="4">
        <v>0</v>
      </c>
      <c r="D68" s="4">
        <v>1</v>
      </c>
      <c r="E68" s="4">
        <v>233</v>
      </c>
      <c r="F68" s="4">
        <f>ROUND(Source!BD43,O68)</f>
        <v>0</v>
      </c>
      <c r="G68" s="4" t="s">
        <v>136</v>
      </c>
      <c r="H68" s="4" t="s">
        <v>137</v>
      </c>
      <c r="I68" s="4"/>
      <c r="J68" s="4"/>
      <c r="K68" s="4">
        <v>233</v>
      </c>
      <c r="L68" s="4">
        <v>24</v>
      </c>
      <c r="M68" s="4">
        <v>3</v>
      </c>
      <c r="N68" s="4" t="s">
        <v>3</v>
      </c>
      <c r="O68" s="4">
        <v>2</v>
      </c>
      <c r="P68" s="4"/>
      <c r="Q68" s="4"/>
      <c r="R68" s="4"/>
      <c r="S68" s="4"/>
      <c r="T68" s="4"/>
      <c r="U68" s="4"/>
      <c r="V68" s="4"/>
      <c r="W68" s="4">
        <v>0</v>
      </c>
      <c r="X68" s="4">
        <v>1</v>
      </c>
      <c r="Y68" s="4">
        <v>0</v>
      </c>
      <c r="Z68" s="4"/>
      <c r="AA68" s="4"/>
      <c r="AB68" s="4"/>
    </row>
    <row r="69" spans="1:245" x14ac:dyDescent="0.2">
      <c r="A69" s="4">
        <v>50</v>
      </c>
      <c r="B69" s="4">
        <v>0</v>
      </c>
      <c r="C69" s="4">
        <v>0</v>
      </c>
      <c r="D69" s="4">
        <v>1</v>
      </c>
      <c r="E69" s="4">
        <v>210</v>
      </c>
      <c r="F69" s="4">
        <f>ROUND(Source!X43,O69)</f>
        <v>8213.07</v>
      </c>
      <c r="G69" s="4" t="s">
        <v>138</v>
      </c>
      <c r="H69" s="4" t="s">
        <v>139</v>
      </c>
      <c r="I69" s="4"/>
      <c r="J69" s="4"/>
      <c r="K69" s="4">
        <v>210</v>
      </c>
      <c r="L69" s="4">
        <v>25</v>
      </c>
      <c r="M69" s="4">
        <v>3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>
        <v>8213.07</v>
      </c>
      <c r="X69" s="4">
        <v>1</v>
      </c>
      <c r="Y69" s="4">
        <v>8213.07</v>
      </c>
      <c r="Z69" s="4"/>
      <c r="AA69" s="4"/>
      <c r="AB69" s="4"/>
    </row>
    <row r="70" spans="1:245" x14ac:dyDescent="0.2">
      <c r="A70" s="4">
        <v>50</v>
      </c>
      <c r="B70" s="4">
        <v>0</v>
      </c>
      <c r="C70" s="4">
        <v>0</v>
      </c>
      <c r="D70" s="4">
        <v>1</v>
      </c>
      <c r="E70" s="4">
        <v>211</v>
      </c>
      <c r="F70" s="4">
        <f>ROUND(Source!Y43,O70)</f>
        <v>4887.12</v>
      </c>
      <c r="G70" s="4" t="s">
        <v>140</v>
      </c>
      <c r="H70" s="4" t="s">
        <v>141</v>
      </c>
      <c r="I70" s="4"/>
      <c r="J70" s="4"/>
      <c r="K70" s="4">
        <v>211</v>
      </c>
      <c r="L70" s="4">
        <v>26</v>
      </c>
      <c r="M70" s="4">
        <v>3</v>
      </c>
      <c r="N70" s="4" t="s">
        <v>3</v>
      </c>
      <c r="O70" s="4">
        <v>2</v>
      </c>
      <c r="P70" s="4"/>
      <c r="Q70" s="4"/>
      <c r="R70" s="4"/>
      <c r="S70" s="4"/>
      <c r="T70" s="4"/>
      <c r="U70" s="4"/>
      <c r="V70" s="4"/>
      <c r="W70" s="4">
        <v>4887.12</v>
      </c>
      <c r="X70" s="4">
        <v>1</v>
      </c>
      <c r="Y70" s="4">
        <v>4887.12</v>
      </c>
      <c r="Z70" s="4"/>
      <c r="AA70" s="4"/>
      <c r="AB70" s="4"/>
    </row>
    <row r="71" spans="1:245" x14ac:dyDescent="0.2">
      <c r="A71" s="4">
        <v>50</v>
      </c>
      <c r="B71" s="4">
        <v>0</v>
      </c>
      <c r="C71" s="4">
        <v>0</v>
      </c>
      <c r="D71" s="4">
        <v>1</v>
      </c>
      <c r="E71" s="4">
        <v>224</v>
      </c>
      <c r="F71" s="4">
        <f>ROUND(Source!AR43,O71)</f>
        <v>37535.620000000003</v>
      </c>
      <c r="G71" s="4" t="s">
        <v>142</v>
      </c>
      <c r="H71" s="4" t="s">
        <v>143</v>
      </c>
      <c r="I71" s="4"/>
      <c r="J71" s="4"/>
      <c r="K71" s="4">
        <v>224</v>
      </c>
      <c r="L71" s="4">
        <v>27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>
        <v>37535.620000000003</v>
      </c>
      <c r="X71" s="4">
        <v>1</v>
      </c>
      <c r="Y71" s="4">
        <v>37535.620000000003</v>
      </c>
      <c r="Z71" s="4"/>
      <c r="AA71" s="4"/>
      <c r="AB71" s="4"/>
    </row>
    <row r="73" spans="1:245" x14ac:dyDescent="0.2">
      <c r="A73" s="1">
        <v>4</v>
      </c>
      <c r="B73" s="1">
        <v>1</v>
      </c>
      <c r="C73" s="1"/>
      <c r="D73" s="1">
        <f>ROW(A110)</f>
        <v>110</v>
      </c>
      <c r="E73" s="1"/>
      <c r="F73" s="1" t="s">
        <v>3</v>
      </c>
      <c r="G73" s="1" t="s">
        <v>144</v>
      </c>
      <c r="H73" s="1" t="s">
        <v>3</v>
      </c>
      <c r="I73" s="1">
        <v>0</v>
      </c>
      <c r="J73" s="1"/>
      <c r="K73" s="1">
        <v>-1</v>
      </c>
      <c r="L73" s="1"/>
      <c r="M73" s="1" t="s">
        <v>3</v>
      </c>
      <c r="N73" s="1"/>
      <c r="O73" s="1"/>
      <c r="P73" s="1"/>
      <c r="Q73" s="1"/>
      <c r="R73" s="1"/>
      <c r="S73" s="1">
        <v>0</v>
      </c>
      <c r="T73" s="1"/>
      <c r="U73" s="1" t="s">
        <v>3</v>
      </c>
      <c r="V73" s="1">
        <v>0</v>
      </c>
      <c r="W73" s="1"/>
      <c r="X73" s="1"/>
      <c r="Y73" s="1"/>
      <c r="Z73" s="1"/>
      <c r="AA73" s="1"/>
      <c r="AB73" s="1" t="s">
        <v>3</v>
      </c>
      <c r="AC73" s="1" t="s">
        <v>3</v>
      </c>
      <c r="AD73" s="1" t="s">
        <v>3</v>
      </c>
      <c r="AE73" s="1" t="s">
        <v>3</v>
      </c>
      <c r="AF73" s="1" t="s">
        <v>3</v>
      </c>
      <c r="AG73" s="1" t="s">
        <v>3</v>
      </c>
      <c r="AH73" s="1"/>
      <c r="AI73" s="1"/>
      <c r="AJ73" s="1"/>
      <c r="AK73" s="1"/>
      <c r="AL73" s="1"/>
      <c r="AM73" s="1"/>
      <c r="AN73" s="1"/>
      <c r="AO73" s="1"/>
      <c r="AP73" s="1" t="s">
        <v>3</v>
      </c>
      <c r="AQ73" s="1" t="s">
        <v>3</v>
      </c>
      <c r="AR73" s="1" t="s">
        <v>3</v>
      </c>
      <c r="AS73" s="1"/>
      <c r="AT73" s="1"/>
      <c r="AU73" s="1"/>
      <c r="AV73" s="1"/>
      <c r="AW73" s="1"/>
      <c r="AX73" s="1"/>
      <c r="AY73" s="1"/>
      <c r="AZ73" s="1" t="s">
        <v>3</v>
      </c>
      <c r="BA73" s="1"/>
      <c r="BB73" s="1" t="s">
        <v>3</v>
      </c>
      <c r="BC73" s="1" t="s">
        <v>3</v>
      </c>
      <c r="BD73" s="1" t="s">
        <v>3</v>
      </c>
      <c r="BE73" s="1" t="s">
        <v>3</v>
      </c>
      <c r="BF73" s="1" t="s">
        <v>3</v>
      </c>
      <c r="BG73" s="1" t="s">
        <v>3</v>
      </c>
      <c r="BH73" s="1" t="s">
        <v>3</v>
      </c>
      <c r="BI73" s="1" t="s">
        <v>3</v>
      </c>
      <c r="BJ73" s="1" t="s">
        <v>3</v>
      </c>
      <c r="BK73" s="1" t="s">
        <v>3</v>
      </c>
      <c r="BL73" s="1" t="s">
        <v>3</v>
      </c>
      <c r="BM73" s="1" t="s">
        <v>3</v>
      </c>
      <c r="BN73" s="1" t="s">
        <v>3</v>
      </c>
      <c r="BO73" s="1" t="s">
        <v>3</v>
      </c>
      <c r="BP73" s="1" t="s">
        <v>3</v>
      </c>
      <c r="BQ73" s="1"/>
      <c r="BR73" s="1"/>
      <c r="BS73" s="1"/>
      <c r="BT73" s="1"/>
      <c r="BU73" s="1"/>
      <c r="BV73" s="1"/>
      <c r="BW73" s="1"/>
      <c r="BX73" s="1">
        <v>0</v>
      </c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>
        <v>0</v>
      </c>
    </row>
    <row r="75" spans="1:245" x14ac:dyDescent="0.2">
      <c r="A75" s="2">
        <v>52</v>
      </c>
      <c r="B75" s="2">
        <f t="shared" ref="B75:G75" si="58">B110</f>
        <v>1</v>
      </c>
      <c r="C75" s="2">
        <f t="shared" si="58"/>
        <v>4</v>
      </c>
      <c r="D75" s="2">
        <f t="shared" si="58"/>
        <v>73</v>
      </c>
      <c r="E75" s="2">
        <f t="shared" si="58"/>
        <v>0</v>
      </c>
      <c r="F75" s="2" t="str">
        <f t="shared" si="58"/>
        <v/>
      </c>
      <c r="G75" s="2" t="str">
        <f t="shared" si="58"/>
        <v>Система В2</v>
      </c>
      <c r="H75" s="2"/>
      <c r="I75" s="2"/>
      <c r="J75" s="2"/>
      <c r="K75" s="2"/>
      <c r="L75" s="2"/>
      <c r="M75" s="2"/>
      <c r="N75" s="2"/>
      <c r="O75" s="2">
        <f t="shared" ref="O75:AT75" si="59">O110</f>
        <v>118423.52</v>
      </c>
      <c r="P75" s="2">
        <f t="shared" si="59"/>
        <v>86560.72</v>
      </c>
      <c r="Q75" s="2">
        <f t="shared" si="59"/>
        <v>2620.8000000000002</v>
      </c>
      <c r="R75" s="2">
        <f t="shared" si="59"/>
        <v>907.04</v>
      </c>
      <c r="S75" s="2">
        <f t="shared" si="59"/>
        <v>29242</v>
      </c>
      <c r="T75" s="2">
        <f t="shared" si="59"/>
        <v>0</v>
      </c>
      <c r="U75" s="2">
        <f t="shared" si="59"/>
        <v>96.822415000000007</v>
      </c>
      <c r="V75" s="2">
        <f t="shared" si="59"/>
        <v>2.3115509000000003</v>
      </c>
      <c r="W75" s="2">
        <f t="shared" si="59"/>
        <v>0</v>
      </c>
      <c r="X75" s="2">
        <f t="shared" si="59"/>
        <v>34614.559999999998</v>
      </c>
      <c r="Y75" s="2">
        <f t="shared" si="59"/>
        <v>20385.71</v>
      </c>
      <c r="Z75" s="2">
        <f t="shared" si="59"/>
        <v>0</v>
      </c>
      <c r="AA75" s="2">
        <f t="shared" si="59"/>
        <v>0</v>
      </c>
      <c r="AB75" s="2">
        <f t="shared" si="59"/>
        <v>118423.52</v>
      </c>
      <c r="AC75" s="2">
        <f t="shared" si="59"/>
        <v>86560.72</v>
      </c>
      <c r="AD75" s="2">
        <f t="shared" si="59"/>
        <v>2620.8000000000002</v>
      </c>
      <c r="AE75" s="2">
        <f t="shared" si="59"/>
        <v>907.04</v>
      </c>
      <c r="AF75" s="2">
        <f t="shared" si="59"/>
        <v>29242</v>
      </c>
      <c r="AG75" s="2">
        <f t="shared" si="59"/>
        <v>0</v>
      </c>
      <c r="AH75" s="2">
        <f t="shared" si="59"/>
        <v>96.822415000000007</v>
      </c>
      <c r="AI75" s="2">
        <f t="shared" si="59"/>
        <v>2.3115509000000003</v>
      </c>
      <c r="AJ75" s="2">
        <f t="shared" si="59"/>
        <v>0</v>
      </c>
      <c r="AK75" s="2">
        <f t="shared" si="59"/>
        <v>34614.559999999998</v>
      </c>
      <c r="AL75" s="2">
        <f t="shared" si="59"/>
        <v>20385.71</v>
      </c>
      <c r="AM75" s="2">
        <f t="shared" si="59"/>
        <v>0</v>
      </c>
      <c r="AN75" s="2">
        <f t="shared" si="59"/>
        <v>0</v>
      </c>
      <c r="AO75" s="2">
        <f t="shared" si="59"/>
        <v>0</v>
      </c>
      <c r="AP75" s="2">
        <f t="shared" si="59"/>
        <v>14604.24</v>
      </c>
      <c r="AQ75" s="2">
        <f t="shared" si="59"/>
        <v>0</v>
      </c>
      <c r="AR75" s="2">
        <f t="shared" si="59"/>
        <v>173423.79</v>
      </c>
      <c r="AS75" s="2">
        <f t="shared" si="59"/>
        <v>158819.54999999999</v>
      </c>
      <c r="AT75" s="2">
        <f t="shared" si="59"/>
        <v>0</v>
      </c>
      <c r="AU75" s="2">
        <f t="shared" ref="AU75:BZ75" si="60">AU110</f>
        <v>0</v>
      </c>
      <c r="AV75" s="2">
        <f t="shared" si="60"/>
        <v>86560.72</v>
      </c>
      <c r="AW75" s="2">
        <f t="shared" si="60"/>
        <v>71956.479999999996</v>
      </c>
      <c r="AX75" s="2">
        <f t="shared" si="60"/>
        <v>0</v>
      </c>
      <c r="AY75" s="2">
        <f t="shared" si="60"/>
        <v>71956.479999999996</v>
      </c>
      <c r="AZ75" s="2">
        <f t="shared" si="60"/>
        <v>14604.24</v>
      </c>
      <c r="BA75" s="2">
        <f t="shared" si="60"/>
        <v>0</v>
      </c>
      <c r="BB75" s="2">
        <f t="shared" si="60"/>
        <v>0</v>
      </c>
      <c r="BC75" s="2">
        <f t="shared" si="60"/>
        <v>0</v>
      </c>
      <c r="BD75" s="2">
        <f t="shared" si="60"/>
        <v>0</v>
      </c>
      <c r="BE75" s="2">
        <f t="shared" si="60"/>
        <v>0</v>
      </c>
      <c r="BF75" s="2">
        <f t="shared" si="60"/>
        <v>0</v>
      </c>
      <c r="BG75" s="2">
        <f t="shared" si="60"/>
        <v>0</v>
      </c>
      <c r="BH75" s="2">
        <f t="shared" si="60"/>
        <v>0</v>
      </c>
      <c r="BI75" s="2">
        <f t="shared" si="60"/>
        <v>0</v>
      </c>
      <c r="BJ75" s="2">
        <f t="shared" si="60"/>
        <v>0</v>
      </c>
      <c r="BK75" s="2">
        <f t="shared" si="60"/>
        <v>0</v>
      </c>
      <c r="BL75" s="2">
        <f t="shared" si="60"/>
        <v>0</v>
      </c>
      <c r="BM75" s="2">
        <f t="shared" si="60"/>
        <v>0</v>
      </c>
      <c r="BN75" s="2">
        <f t="shared" si="60"/>
        <v>0</v>
      </c>
      <c r="BO75" s="2">
        <f t="shared" si="60"/>
        <v>0</v>
      </c>
      <c r="BP75" s="2">
        <f t="shared" si="60"/>
        <v>0</v>
      </c>
      <c r="BQ75" s="2">
        <f t="shared" si="60"/>
        <v>0</v>
      </c>
      <c r="BR75" s="2">
        <f t="shared" si="60"/>
        <v>0</v>
      </c>
      <c r="BS75" s="2">
        <f t="shared" si="60"/>
        <v>0</v>
      </c>
      <c r="BT75" s="2">
        <f t="shared" si="60"/>
        <v>0</v>
      </c>
      <c r="BU75" s="2">
        <f t="shared" si="60"/>
        <v>0</v>
      </c>
      <c r="BV75" s="2">
        <f t="shared" si="60"/>
        <v>0</v>
      </c>
      <c r="BW75" s="2">
        <f t="shared" si="60"/>
        <v>0</v>
      </c>
      <c r="BX75" s="2">
        <f t="shared" si="60"/>
        <v>0</v>
      </c>
      <c r="BY75" s="2">
        <f t="shared" si="60"/>
        <v>14604.24</v>
      </c>
      <c r="BZ75" s="2">
        <f t="shared" si="60"/>
        <v>0</v>
      </c>
      <c r="CA75" s="2">
        <f t="shared" ref="CA75:DF75" si="61">CA110</f>
        <v>173423.79</v>
      </c>
      <c r="CB75" s="2">
        <f t="shared" si="61"/>
        <v>158819.54999999999</v>
      </c>
      <c r="CC75" s="2">
        <f t="shared" si="61"/>
        <v>0</v>
      </c>
      <c r="CD75" s="2">
        <f t="shared" si="61"/>
        <v>0</v>
      </c>
      <c r="CE75" s="2">
        <f t="shared" si="61"/>
        <v>86560.72</v>
      </c>
      <c r="CF75" s="2">
        <f t="shared" si="61"/>
        <v>71956.479999999996</v>
      </c>
      <c r="CG75" s="2">
        <f t="shared" si="61"/>
        <v>0</v>
      </c>
      <c r="CH75" s="2">
        <f t="shared" si="61"/>
        <v>71956.479999999996</v>
      </c>
      <c r="CI75" s="2">
        <f t="shared" si="61"/>
        <v>14604.24</v>
      </c>
      <c r="CJ75" s="2">
        <f t="shared" si="61"/>
        <v>0</v>
      </c>
      <c r="CK75" s="2">
        <f t="shared" si="61"/>
        <v>0</v>
      </c>
      <c r="CL75" s="2">
        <f t="shared" si="61"/>
        <v>0</v>
      </c>
      <c r="CM75" s="2">
        <f t="shared" si="61"/>
        <v>0</v>
      </c>
      <c r="CN75" s="2">
        <f t="shared" si="61"/>
        <v>0</v>
      </c>
      <c r="CO75" s="2">
        <f t="shared" si="61"/>
        <v>0</v>
      </c>
      <c r="CP75" s="2">
        <f t="shared" si="61"/>
        <v>0</v>
      </c>
      <c r="CQ75" s="2">
        <f t="shared" si="61"/>
        <v>0</v>
      </c>
      <c r="CR75" s="2">
        <f t="shared" si="61"/>
        <v>0</v>
      </c>
      <c r="CS75" s="2">
        <f t="shared" si="61"/>
        <v>0</v>
      </c>
      <c r="CT75" s="2">
        <f t="shared" si="61"/>
        <v>0</v>
      </c>
      <c r="CU75" s="2">
        <f t="shared" si="61"/>
        <v>0</v>
      </c>
      <c r="CV75" s="2">
        <f t="shared" si="61"/>
        <v>0</v>
      </c>
      <c r="CW75" s="2">
        <f t="shared" si="61"/>
        <v>0</v>
      </c>
      <c r="CX75" s="2">
        <f t="shared" si="61"/>
        <v>0</v>
      </c>
      <c r="CY75" s="2">
        <f t="shared" si="61"/>
        <v>0</v>
      </c>
      <c r="CZ75" s="2">
        <f t="shared" si="61"/>
        <v>0</v>
      </c>
      <c r="DA75" s="2">
        <f t="shared" si="61"/>
        <v>0</v>
      </c>
      <c r="DB75" s="2">
        <f t="shared" si="61"/>
        <v>0</v>
      </c>
      <c r="DC75" s="2">
        <f t="shared" si="61"/>
        <v>0</v>
      </c>
      <c r="DD75" s="2">
        <f t="shared" si="61"/>
        <v>0</v>
      </c>
      <c r="DE75" s="2">
        <f t="shared" si="61"/>
        <v>0</v>
      </c>
      <c r="DF75" s="2">
        <f t="shared" si="61"/>
        <v>0</v>
      </c>
      <c r="DG75" s="3">
        <f t="shared" ref="DG75:EL75" si="62">DG110</f>
        <v>0</v>
      </c>
      <c r="DH75" s="3">
        <f t="shared" si="62"/>
        <v>0</v>
      </c>
      <c r="DI75" s="3">
        <f t="shared" si="62"/>
        <v>0</v>
      </c>
      <c r="DJ75" s="3">
        <f t="shared" si="62"/>
        <v>0</v>
      </c>
      <c r="DK75" s="3">
        <f t="shared" si="62"/>
        <v>0</v>
      </c>
      <c r="DL75" s="3">
        <f t="shared" si="62"/>
        <v>0</v>
      </c>
      <c r="DM75" s="3">
        <f t="shared" si="62"/>
        <v>0</v>
      </c>
      <c r="DN75" s="3">
        <f t="shared" si="62"/>
        <v>0</v>
      </c>
      <c r="DO75" s="3">
        <f t="shared" si="62"/>
        <v>0</v>
      </c>
      <c r="DP75" s="3">
        <f t="shared" si="62"/>
        <v>0</v>
      </c>
      <c r="DQ75" s="3">
        <f t="shared" si="62"/>
        <v>0</v>
      </c>
      <c r="DR75" s="3">
        <f t="shared" si="62"/>
        <v>0</v>
      </c>
      <c r="DS75" s="3">
        <f t="shared" si="62"/>
        <v>0</v>
      </c>
      <c r="DT75" s="3">
        <f t="shared" si="62"/>
        <v>0</v>
      </c>
      <c r="DU75" s="3">
        <f t="shared" si="62"/>
        <v>0</v>
      </c>
      <c r="DV75" s="3">
        <f t="shared" si="62"/>
        <v>0</v>
      </c>
      <c r="DW75" s="3">
        <f t="shared" si="62"/>
        <v>0</v>
      </c>
      <c r="DX75" s="3">
        <f t="shared" si="62"/>
        <v>0</v>
      </c>
      <c r="DY75" s="3">
        <f t="shared" si="62"/>
        <v>0</v>
      </c>
      <c r="DZ75" s="3">
        <f t="shared" si="62"/>
        <v>0</v>
      </c>
      <c r="EA75" s="3">
        <f t="shared" si="62"/>
        <v>0</v>
      </c>
      <c r="EB75" s="3">
        <f t="shared" si="62"/>
        <v>0</v>
      </c>
      <c r="EC75" s="3">
        <f t="shared" si="62"/>
        <v>0</v>
      </c>
      <c r="ED75" s="3">
        <f t="shared" si="62"/>
        <v>0</v>
      </c>
      <c r="EE75" s="3">
        <f t="shared" si="62"/>
        <v>0</v>
      </c>
      <c r="EF75" s="3">
        <f t="shared" si="62"/>
        <v>0</v>
      </c>
      <c r="EG75" s="3">
        <f t="shared" si="62"/>
        <v>0</v>
      </c>
      <c r="EH75" s="3">
        <f t="shared" si="62"/>
        <v>0</v>
      </c>
      <c r="EI75" s="3">
        <f t="shared" si="62"/>
        <v>0</v>
      </c>
      <c r="EJ75" s="3">
        <f t="shared" si="62"/>
        <v>0</v>
      </c>
      <c r="EK75" s="3">
        <f t="shared" si="62"/>
        <v>0</v>
      </c>
      <c r="EL75" s="3">
        <f t="shared" si="62"/>
        <v>0</v>
      </c>
      <c r="EM75" s="3">
        <f t="shared" ref="EM75:FR75" si="63">EM110</f>
        <v>0</v>
      </c>
      <c r="EN75" s="3">
        <f t="shared" si="63"/>
        <v>0</v>
      </c>
      <c r="EO75" s="3">
        <f t="shared" si="63"/>
        <v>0</v>
      </c>
      <c r="EP75" s="3">
        <f t="shared" si="63"/>
        <v>0</v>
      </c>
      <c r="EQ75" s="3">
        <f t="shared" si="63"/>
        <v>0</v>
      </c>
      <c r="ER75" s="3">
        <f t="shared" si="63"/>
        <v>0</v>
      </c>
      <c r="ES75" s="3">
        <f t="shared" si="63"/>
        <v>0</v>
      </c>
      <c r="ET75" s="3">
        <f t="shared" si="63"/>
        <v>0</v>
      </c>
      <c r="EU75" s="3">
        <f t="shared" si="63"/>
        <v>0</v>
      </c>
      <c r="EV75" s="3">
        <f t="shared" si="63"/>
        <v>0</v>
      </c>
      <c r="EW75" s="3">
        <f t="shared" si="63"/>
        <v>0</v>
      </c>
      <c r="EX75" s="3">
        <f t="shared" si="63"/>
        <v>0</v>
      </c>
      <c r="EY75" s="3">
        <f t="shared" si="63"/>
        <v>0</v>
      </c>
      <c r="EZ75" s="3">
        <f t="shared" si="63"/>
        <v>0</v>
      </c>
      <c r="FA75" s="3">
        <f t="shared" si="63"/>
        <v>0</v>
      </c>
      <c r="FB75" s="3">
        <f t="shared" si="63"/>
        <v>0</v>
      </c>
      <c r="FC75" s="3">
        <f t="shared" si="63"/>
        <v>0</v>
      </c>
      <c r="FD75" s="3">
        <f t="shared" si="63"/>
        <v>0</v>
      </c>
      <c r="FE75" s="3">
        <f t="shared" si="63"/>
        <v>0</v>
      </c>
      <c r="FF75" s="3">
        <f t="shared" si="63"/>
        <v>0</v>
      </c>
      <c r="FG75" s="3">
        <f t="shared" si="63"/>
        <v>0</v>
      </c>
      <c r="FH75" s="3">
        <f t="shared" si="63"/>
        <v>0</v>
      </c>
      <c r="FI75" s="3">
        <f t="shared" si="63"/>
        <v>0</v>
      </c>
      <c r="FJ75" s="3">
        <f t="shared" si="63"/>
        <v>0</v>
      </c>
      <c r="FK75" s="3">
        <f t="shared" si="63"/>
        <v>0</v>
      </c>
      <c r="FL75" s="3">
        <f t="shared" si="63"/>
        <v>0</v>
      </c>
      <c r="FM75" s="3">
        <f t="shared" si="63"/>
        <v>0</v>
      </c>
      <c r="FN75" s="3">
        <f t="shared" si="63"/>
        <v>0</v>
      </c>
      <c r="FO75" s="3">
        <f t="shared" si="63"/>
        <v>0</v>
      </c>
      <c r="FP75" s="3">
        <f t="shared" si="63"/>
        <v>0</v>
      </c>
      <c r="FQ75" s="3">
        <f t="shared" si="63"/>
        <v>0</v>
      </c>
      <c r="FR75" s="3">
        <f t="shared" si="63"/>
        <v>0</v>
      </c>
      <c r="FS75" s="3">
        <f t="shared" ref="FS75:GX75" si="64">FS110</f>
        <v>0</v>
      </c>
      <c r="FT75" s="3">
        <f t="shared" si="64"/>
        <v>0</v>
      </c>
      <c r="FU75" s="3">
        <f t="shared" si="64"/>
        <v>0</v>
      </c>
      <c r="FV75" s="3">
        <f t="shared" si="64"/>
        <v>0</v>
      </c>
      <c r="FW75" s="3">
        <f t="shared" si="64"/>
        <v>0</v>
      </c>
      <c r="FX75" s="3">
        <f t="shared" si="64"/>
        <v>0</v>
      </c>
      <c r="FY75" s="3">
        <f t="shared" si="64"/>
        <v>0</v>
      </c>
      <c r="FZ75" s="3">
        <f t="shared" si="64"/>
        <v>0</v>
      </c>
      <c r="GA75" s="3">
        <f t="shared" si="64"/>
        <v>0</v>
      </c>
      <c r="GB75" s="3">
        <f t="shared" si="64"/>
        <v>0</v>
      </c>
      <c r="GC75" s="3">
        <f t="shared" si="64"/>
        <v>0</v>
      </c>
      <c r="GD75" s="3">
        <f t="shared" si="64"/>
        <v>0</v>
      </c>
      <c r="GE75" s="3">
        <f t="shared" si="64"/>
        <v>0</v>
      </c>
      <c r="GF75" s="3">
        <f t="shared" si="64"/>
        <v>0</v>
      </c>
      <c r="GG75" s="3">
        <f t="shared" si="64"/>
        <v>0</v>
      </c>
      <c r="GH75" s="3">
        <f t="shared" si="64"/>
        <v>0</v>
      </c>
      <c r="GI75" s="3">
        <f t="shared" si="64"/>
        <v>0</v>
      </c>
      <c r="GJ75" s="3">
        <f t="shared" si="64"/>
        <v>0</v>
      </c>
      <c r="GK75" s="3">
        <f t="shared" si="64"/>
        <v>0</v>
      </c>
      <c r="GL75" s="3">
        <f t="shared" si="64"/>
        <v>0</v>
      </c>
      <c r="GM75" s="3">
        <f t="shared" si="64"/>
        <v>0</v>
      </c>
      <c r="GN75" s="3">
        <f t="shared" si="64"/>
        <v>0</v>
      </c>
      <c r="GO75" s="3">
        <f t="shared" si="64"/>
        <v>0</v>
      </c>
      <c r="GP75" s="3">
        <f t="shared" si="64"/>
        <v>0</v>
      </c>
      <c r="GQ75" s="3">
        <f t="shared" si="64"/>
        <v>0</v>
      </c>
      <c r="GR75" s="3">
        <f t="shared" si="64"/>
        <v>0</v>
      </c>
      <c r="GS75" s="3">
        <f t="shared" si="64"/>
        <v>0</v>
      </c>
      <c r="GT75" s="3">
        <f t="shared" si="64"/>
        <v>0</v>
      </c>
      <c r="GU75" s="3">
        <f t="shared" si="64"/>
        <v>0</v>
      </c>
      <c r="GV75" s="3">
        <f t="shared" si="64"/>
        <v>0</v>
      </c>
      <c r="GW75" s="3">
        <f t="shared" si="64"/>
        <v>0</v>
      </c>
      <c r="GX75" s="3">
        <f t="shared" si="64"/>
        <v>0</v>
      </c>
    </row>
    <row r="77" spans="1:245" x14ac:dyDescent="0.2">
      <c r="A77">
        <v>17</v>
      </c>
      <c r="B77">
        <v>1</v>
      </c>
      <c r="C77">
        <f>ROW(SmtRes!A60)</f>
        <v>60</v>
      </c>
      <c r="D77">
        <f>ROW(EtalonRes!A63)</f>
        <v>63</v>
      </c>
      <c r="E77" t="s">
        <v>145</v>
      </c>
      <c r="F77" t="s">
        <v>15</v>
      </c>
      <c r="G77" t="s">
        <v>16</v>
      </c>
      <c r="H77" t="s">
        <v>17</v>
      </c>
      <c r="I77">
        <v>1</v>
      </c>
      <c r="J77">
        <v>0</v>
      </c>
      <c r="K77">
        <v>1</v>
      </c>
      <c r="O77">
        <f t="shared" ref="O77:O108" si="65">ROUND(CP77,2)</f>
        <v>1341.74</v>
      </c>
      <c r="P77">
        <f t="shared" ref="P77:P108" si="66">ROUND(CQ77*I77,2)</f>
        <v>18.489999999999998</v>
      </c>
      <c r="Q77">
        <f t="shared" ref="Q77:Q108" si="67">ROUND(CR77*I77,2)</f>
        <v>92.16</v>
      </c>
      <c r="R77">
        <f t="shared" ref="R77:R108" si="68">ROUND(CS77*I77,2)</f>
        <v>21.04</v>
      </c>
      <c r="S77">
        <f t="shared" ref="S77:S108" si="69">ROUND(CT77*I77,2)</f>
        <v>1231.0899999999999</v>
      </c>
      <c r="T77">
        <f t="shared" ref="T77:T108" si="70">ROUND(CU77*I77,2)</f>
        <v>0</v>
      </c>
      <c r="U77">
        <f t="shared" ref="U77:U108" si="71">CV77*I77</f>
        <v>3.8325</v>
      </c>
      <c r="V77">
        <f t="shared" ref="V77:V108" si="72">CW77*I77</f>
        <v>5.2500000000000005E-2</v>
      </c>
      <c r="W77">
        <f t="shared" ref="W77:W108" si="73">ROUND(CX77*I77,2)</f>
        <v>0</v>
      </c>
      <c r="X77">
        <f t="shared" ref="X77:X108" si="74">ROUND(CY77,2)</f>
        <v>1515.08</v>
      </c>
      <c r="Y77">
        <f t="shared" ref="Y77:Y108" si="75">ROUND(CZ77,2)</f>
        <v>901.53</v>
      </c>
      <c r="AA77">
        <v>51661419</v>
      </c>
      <c r="AB77">
        <f t="shared" ref="AB77:AB108" si="76">ROUND((AC77+AD77+AF77),2)</f>
        <v>45.85</v>
      </c>
      <c r="AC77">
        <f t="shared" ref="AC77:AC108" si="77">ROUND((ES77),2)</f>
        <v>2.0299999999999998</v>
      </c>
      <c r="AD77">
        <f>ROUND(((((ET77*ROUND(1.05,7)))-((EU77*ROUND(1.05,7))))+AE77),2)</f>
        <v>6.95</v>
      </c>
      <c r="AE77">
        <f>ROUND(((EU77*ROUND(1.05,7))),2)</f>
        <v>0.63</v>
      </c>
      <c r="AF77">
        <f>ROUND(((EV77*ROUND(1.05,7))),2)</f>
        <v>36.869999999999997</v>
      </c>
      <c r="AG77">
        <f t="shared" ref="AG77:AG108" si="78">ROUND((AP77),2)</f>
        <v>0</v>
      </c>
      <c r="AH77">
        <f>((EW77*ROUND(1.05,7)))</f>
        <v>3.8325</v>
      </c>
      <c r="AI77">
        <f>((EX77*ROUND(1.05,7)))</f>
        <v>5.2500000000000005E-2</v>
      </c>
      <c r="AJ77">
        <f t="shared" ref="AJ77:AJ108" si="79">(AS77)</f>
        <v>0</v>
      </c>
      <c r="AK77">
        <v>43.76</v>
      </c>
      <c r="AL77">
        <v>2.0299999999999998</v>
      </c>
      <c r="AM77">
        <v>6.62</v>
      </c>
      <c r="AN77">
        <v>0.6</v>
      </c>
      <c r="AO77">
        <v>35.11</v>
      </c>
      <c r="AP77">
        <v>0</v>
      </c>
      <c r="AQ77">
        <v>3.65</v>
      </c>
      <c r="AR77">
        <v>0.05</v>
      </c>
      <c r="AS77">
        <v>0</v>
      </c>
      <c r="AT77">
        <v>121</v>
      </c>
      <c r="AU77">
        <v>72</v>
      </c>
      <c r="AV77">
        <v>1</v>
      </c>
      <c r="AW77">
        <v>1</v>
      </c>
      <c r="AZ77">
        <v>1</v>
      </c>
      <c r="BA77">
        <v>33.39</v>
      </c>
      <c r="BB77">
        <v>13.26</v>
      </c>
      <c r="BC77">
        <v>9.11</v>
      </c>
      <c r="BD77" t="s">
        <v>3</v>
      </c>
      <c r="BE77" t="s">
        <v>3</v>
      </c>
      <c r="BF77" t="s">
        <v>3</v>
      </c>
      <c r="BG77" t="s">
        <v>3</v>
      </c>
      <c r="BH77">
        <v>0</v>
      </c>
      <c r="BI77">
        <v>1</v>
      </c>
      <c r="BJ77" t="s">
        <v>18</v>
      </c>
      <c r="BM77">
        <v>20001</v>
      </c>
      <c r="BN77">
        <v>0</v>
      </c>
      <c r="BO77" t="s">
        <v>3</v>
      </c>
      <c r="BP77">
        <v>0</v>
      </c>
      <c r="BQ77">
        <v>22</v>
      </c>
      <c r="BR77">
        <v>0</v>
      </c>
      <c r="BS77">
        <v>33.39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121</v>
      </c>
      <c r="CA77">
        <v>72</v>
      </c>
      <c r="CB77" t="s">
        <v>3</v>
      </c>
      <c r="CE77">
        <v>0</v>
      </c>
      <c r="CF77">
        <v>0</v>
      </c>
      <c r="CG77">
        <v>0</v>
      </c>
      <c r="CM77">
        <v>0</v>
      </c>
      <c r="CN77" t="s">
        <v>19</v>
      </c>
      <c r="CO77">
        <v>0</v>
      </c>
      <c r="CP77">
        <f t="shared" ref="CP77:CP108" si="80">(P77+Q77+S77)</f>
        <v>1341.74</v>
      </c>
      <c r="CQ77">
        <f>AC77*BC77</f>
        <v>18.493299999999998</v>
      </c>
      <c r="CR77">
        <f>AD77*BB77</f>
        <v>92.156999999999996</v>
      </c>
      <c r="CS77">
        <f t="shared" ref="CS77:CS108" si="81">AE77*BS77</f>
        <v>21.035700000000002</v>
      </c>
      <c r="CT77">
        <f t="shared" ref="CT77:CT108" si="82">AF77*BA77</f>
        <v>1231.0892999999999</v>
      </c>
      <c r="CU77">
        <f t="shared" ref="CU77:CU108" si="83">AG77</f>
        <v>0</v>
      </c>
      <c r="CV77">
        <f t="shared" ref="CV77:CV108" si="84">AH77</f>
        <v>3.8325</v>
      </c>
      <c r="CW77">
        <f t="shared" ref="CW77:CW108" si="85">AI77</f>
        <v>5.2500000000000005E-2</v>
      </c>
      <c r="CX77">
        <f t="shared" ref="CX77:CX108" si="86">AJ77</f>
        <v>0</v>
      </c>
      <c r="CY77">
        <f>(((S77+R77)*AT77)/100)</f>
        <v>1515.0772999999999</v>
      </c>
      <c r="CZ77">
        <f>(((S77+R77)*AU77)/100)</f>
        <v>901.53359999999986</v>
      </c>
      <c r="DC77" t="s">
        <v>3</v>
      </c>
      <c r="DD77" t="s">
        <v>3</v>
      </c>
      <c r="DE77" t="s">
        <v>20</v>
      </c>
      <c r="DF77" t="s">
        <v>20</v>
      </c>
      <c r="DG77" t="s">
        <v>20</v>
      </c>
      <c r="DH77" t="s">
        <v>3</v>
      </c>
      <c r="DI77" t="s">
        <v>20</v>
      </c>
      <c r="DJ77" t="s">
        <v>20</v>
      </c>
      <c r="DK77" t="s">
        <v>3</v>
      </c>
      <c r="DL77" t="s">
        <v>3</v>
      </c>
      <c r="DM77" t="s">
        <v>3</v>
      </c>
      <c r="DN77">
        <v>0</v>
      </c>
      <c r="DO77">
        <v>0</v>
      </c>
      <c r="DP77">
        <v>1</v>
      </c>
      <c r="DQ77">
        <v>1</v>
      </c>
      <c r="DU77">
        <v>1013</v>
      </c>
      <c r="DV77" t="s">
        <v>17</v>
      </c>
      <c r="DW77" t="s">
        <v>17</v>
      </c>
      <c r="DX77">
        <v>1</v>
      </c>
      <c r="DZ77" t="s">
        <v>3</v>
      </c>
      <c r="EA77" t="s">
        <v>3</v>
      </c>
      <c r="EB77" t="s">
        <v>3</v>
      </c>
      <c r="EC77" t="s">
        <v>3</v>
      </c>
      <c r="EE77">
        <v>50757454</v>
      </c>
      <c r="EF77">
        <v>22</v>
      </c>
      <c r="EG77" t="s">
        <v>21</v>
      </c>
      <c r="EH77">
        <v>16</v>
      </c>
      <c r="EI77" t="s">
        <v>22</v>
      </c>
      <c r="EJ77">
        <v>1</v>
      </c>
      <c r="EK77">
        <v>20001</v>
      </c>
      <c r="EL77" t="s">
        <v>23</v>
      </c>
      <c r="EM77" t="s">
        <v>24</v>
      </c>
      <c r="EO77" t="s">
        <v>25</v>
      </c>
      <c r="EQ77">
        <v>131072</v>
      </c>
      <c r="ER77">
        <v>43.76</v>
      </c>
      <c r="ES77">
        <v>2.0299999999999998</v>
      </c>
      <c r="ET77">
        <v>6.62</v>
      </c>
      <c r="EU77">
        <v>0.6</v>
      </c>
      <c r="EV77">
        <v>35.11</v>
      </c>
      <c r="EW77">
        <v>3.65</v>
      </c>
      <c r="EX77">
        <v>0.05</v>
      </c>
      <c r="EY77">
        <v>0</v>
      </c>
      <c r="FQ77">
        <v>0</v>
      </c>
      <c r="FR77">
        <f t="shared" ref="FR77:FR108" si="87">ROUND(IF(BI77=3,GM77,0),2)</f>
        <v>0</v>
      </c>
      <c r="FS77">
        <v>0</v>
      </c>
      <c r="FX77">
        <v>121</v>
      </c>
      <c r="FY77">
        <v>72</v>
      </c>
      <c r="GA77" t="s">
        <v>3</v>
      </c>
      <c r="GD77">
        <v>1</v>
      </c>
      <c r="GF77">
        <v>-2090890730</v>
      </c>
      <c r="GG77">
        <v>2</v>
      </c>
      <c r="GH77">
        <v>1</v>
      </c>
      <c r="GI77">
        <v>4</v>
      </c>
      <c r="GJ77">
        <v>0</v>
      </c>
      <c r="GK77">
        <v>0</v>
      </c>
      <c r="GL77">
        <f t="shared" ref="GL77:GL108" si="88">ROUND(IF(AND(BH77=3,BI77=3,FS77&lt;&gt;0),P77,0),2)</f>
        <v>0</v>
      </c>
      <c r="GM77">
        <f t="shared" ref="GM77:GM108" si="89">ROUND(O77+X77+Y77,2)+GX77</f>
        <v>3758.35</v>
      </c>
      <c r="GN77">
        <f t="shared" ref="GN77:GN108" si="90">IF(OR(BI77=0,BI77=1),GM77,0)</f>
        <v>3758.35</v>
      </c>
      <c r="GO77">
        <f t="shared" ref="GO77:GO108" si="91">IF(BI77=2,GM77,0)</f>
        <v>0</v>
      </c>
      <c r="GP77">
        <f t="shared" ref="GP77:GP108" si="92">IF(BI77=4,GM77+GX77,0)</f>
        <v>0</v>
      </c>
      <c r="GR77">
        <v>0</v>
      </c>
      <c r="GS77">
        <v>3</v>
      </c>
      <c r="GT77">
        <v>0</v>
      </c>
      <c r="GU77" t="s">
        <v>3</v>
      </c>
      <c r="GV77">
        <f t="shared" ref="GV77:GV108" si="93">ROUND((GT77),2)</f>
        <v>0</v>
      </c>
      <c r="GW77">
        <v>1</v>
      </c>
      <c r="GX77">
        <f t="shared" ref="GX77:GX108" si="94">ROUND(HC77*I77,2)</f>
        <v>0</v>
      </c>
      <c r="HA77">
        <v>0</v>
      </c>
      <c r="HB77">
        <v>0</v>
      </c>
      <c r="HC77">
        <f t="shared" ref="HC77:HC108" si="95">GV77*GW77</f>
        <v>0</v>
      </c>
      <c r="HE77" t="s">
        <v>3</v>
      </c>
      <c r="HF77" t="s">
        <v>3</v>
      </c>
      <c r="HM77" t="s">
        <v>3</v>
      </c>
      <c r="HN77" t="s">
        <v>26</v>
      </c>
      <c r="HO77" t="s">
        <v>27</v>
      </c>
      <c r="HP77" t="s">
        <v>22</v>
      </c>
      <c r="HQ77" t="s">
        <v>22</v>
      </c>
      <c r="IK77">
        <v>0</v>
      </c>
    </row>
    <row r="78" spans="1:245" x14ac:dyDescent="0.2">
      <c r="A78">
        <v>18</v>
      </c>
      <c r="B78">
        <v>1</v>
      </c>
      <c r="C78">
        <v>59</v>
      </c>
      <c r="E78" t="s">
        <v>146</v>
      </c>
      <c r="F78" t="s">
        <v>29</v>
      </c>
      <c r="G78" t="s">
        <v>147</v>
      </c>
      <c r="H78" t="str">
        <f>'1.Ведомость'!C28</f>
        <v>КОМПЛ</v>
      </c>
      <c r="I78">
        <f>I77*J78</f>
        <v>1</v>
      </c>
      <c r="J78">
        <v>1</v>
      </c>
      <c r="K78">
        <v>1</v>
      </c>
      <c r="O78">
        <f t="shared" si="65"/>
        <v>7981.7</v>
      </c>
      <c r="P78">
        <f t="shared" si="66"/>
        <v>7981.7</v>
      </c>
      <c r="Q78">
        <f t="shared" si="67"/>
        <v>0</v>
      </c>
      <c r="R78">
        <f t="shared" si="68"/>
        <v>0</v>
      </c>
      <c r="S78">
        <f t="shared" si="69"/>
        <v>0</v>
      </c>
      <c r="T78">
        <f t="shared" si="70"/>
        <v>0</v>
      </c>
      <c r="U78">
        <f t="shared" si="71"/>
        <v>0</v>
      </c>
      <c r="V78">
        <f t="shared" si="72"/>
        <v>0</v>
      </c>
      <c r="W78">
        <f t="shared" si="73"/>
        <v>0</v>
      </c>
      <c r="X78">
        <f t="shared" si="74"/>
        <v>0</v>
      </c>
      <c r="Y78">
        <f t="shared" si="75"/>
        <v>0</v>
      </c>
      <c r="AA78">
        <v>51661419</v>
      </c>
      <c r="AB78">
        <f t="shared" si="76"/>
        <v>7981.7</v>
      </c>
      <c r="AC78">
        <f t="shared" si="77"/>
        <v>7981.7</v>
      </c>
      <c r="AD78">
        <f>ROUND((ET78),2)</f>
        <v>0</v>
      </c>
      <c r="AE78">
        <f>ROUND((EU78),2)</f>
        <v>0</v>
      </c>
      <c r="AF78">
        <f>ROUND((EV78),2)</f>
        <v>0</v>
      </c>
      <c r="AG78">
        <f t="shared" si="78"/>
        <v>0</v>
      </c>
      <c r="AH78">
        <f>(EW78)</f>
        <v>0</v>
      </c>
      <c r="AI78">
        <f>(EX78)</f>
        <v>0</v>
      </c>
      <c r="AJ78">
        <f t="shared" si="79"/>
        <v>0</v>
      </c>
      <c r="AK78">
        <v>7981.7</v>
      </c>
      <c r="AL78">
        <v>7981.7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1</v>
      </c>
      <c r="AW78">
        <v>1</v>
      </c>
      <c r="AZ78">
        <v>1</v>
      </c>
      <c r="BA78">
        <v>1</v>
      </c>
      <c r="BB78">
        <v>1</v>
      </c>
      <c r="BC78">
        <v>6.13</v>
      </c>
      <c r="BD78" t="s">
        <v>3</v>
      </c>
      <c r="BE78" t="s">
        <v>3</v>
      </c>
      <c r="BF78" t="s">
        <v>3</v>
      </c>
      <c r="BG78" t="s">
        <v>3</v>
      </c>
      <c r="BH78">
        <v>3</v>
      </c>
      <c r="BI78">
        <v>3</v>
      </c>
      <c r="BJ78" t="s">
        <v>3</v>
      </c>
      <c r="BM78">
        <v>902</v>
      </c>
      <c r="BN78">
        <v>0</v>
      </c>
      <c r="BO78" t="s">
        <v>3</v>
      </c>
      <c r="BP78">
        <v>0</v>
      </c>
      <c r="BQ78">
        <v>92</v>
      </c>
      <c r="BR78">
        <v>0</v>
      </c>
      <c r="BS78">
        <v>1</v>
      </c>
      <c r="BT78">
        <v>1</v>
      </c>
      <c r="BU78">
        <v>1</v>
      </c>
      <c r="BV78">
        <v>1</v>
      </c>
      <c r="BW78">
        <v>1</v>
      </c>
      <c r="BX78">
        <v>1</v>
      </c>
      <c r="BY78" t="s">
        <v>3</v>
      </c>
      <c r="BZ78">
        <v>0</v>
      </c>
      <c r="CA78">
        <v>0</v>
      </c>
      <c r="CB78" t="s">
        <v>3</v>
      </c>
      <c r="CE78">
        <v>0</v>
      </c>
      <c r="CF78">
        <v>0</v>
      </c>
      <c r="CG78">
        <v>0</v>
      </c>
      <c r="CM78">
        <v>0</v>
      </c>
      <c r="CN78" t="s">
        <v>3</v>
      </c>
      <c r="CO78">
        <v>0</v>
      </c>
      <c r="CP78">
        <f t="shared" si="80"/>
        <v>7981.7</v>
      </c>
      <c r="CQ78">
        <f>AC78</f>
        <v>7981.7</v>
      </c>
      <c r="CR78">
        <f>AD78</f>
        <v>0</v>
      </c>
      <c r="CS78">
        <f t="shared" si="81"/>
        <v>0</v>
      </c>
      <c r="CT78">
        <f t="shared" si="82"/>
        <v>0</v>
      </c>
      <c r="CU78">
        <f t="shared" si="83"/>
        <v>0</v>
      </c>
      <c r="CV78">
        <f t="shared" si="84"/>
        <v>0</v>
      </c>
      <c r="CW78">
        <f t="shared" si="85"/>
        <v>0</v>
      </c>
      <c r="CX78">
        <f t="shared" si="86"/>
        <v>0</v>
      </c>
      <c r="CY78">
        <f>0</f>
        <v>0</v>
      </c>
      <c r="CZ78">
        <f>0</f>
        <v>0</v>
      </c>
      <c r="DC78" t="s">
        <v>3</v>
      </c>
      <c r="DD78" t="s">
        <v>3</v>
      </c>
      <c r="DE78" t="s">
        <v>3</v>
      </c>
      <c r="DF78" t="s">
        <v>3</v>
      </c>
      <c r="DG78" t="s">
        <v>3</v>
      </c>
      <c r="DH78" t="s">
        <v>3</v>
      </c>
      <c r="DI78" t="s">
        <v>3</v>
      </c>
      <c r="DJ78" t="s">
        <v>3</v>
      </c>
      <c r="DK78" t="s">
        <v>3</v>
      </c>
      <c r="DL78" t="s">
        <v>3</v>
      </c>
      <c r="DM78" t="s">
        <v>3</v>
      </c>
      <c r="DN78">
        <v>0</v>
      </c>
      <c r="DO78">
        <v>0</v>
      </c>
      <c r="DP78">
        <v>1</v>
      </c>
      <c r="DQ78">
        <v>1</v>
      </c>
      <c r="DU78">
        <v>1013</v>
      </c>
      <c r="DV78" t="s">
        <v>31</v>
      </c>
      <c r="DW78" t="s">
        <v>31</v>
      </c>
      <c r="DX78">
        <v>1</v>
      </c>
      <c r="DZ78" t="s">
        <v>3</v>
      </c>
      <c r="EA78" t="s">
        <v>3</v>
      </c>
      <c r="EB78" t="s">
        <v>3</v>
      </c>
      <c r="EC78" t="s">
        <v>3</v>
      </c>
      <c r="EE78">
        <v>50757270</v>
      </c>
      <c r="EF78">
        <v>92</v>
      </c>
      <c r="EG78" t="s">
        <v>32</v>
      </c>
      <c r="EH78">
        <v>0</v>
      </c>
      <c r="EI78" t="s">
        <v>3</v>
      </c>
      <c r="EJ78">
        <v>3</v>
      </c>
      <c r="EK78">
        <v>902</v>
      </c>
      <c r="EL78" t="s">
        <v>32</v>
      </c>
      <c r="EM78" t="s">
        <v>33</v>
      </c>
      <c r="EO78" t="s">
        <v>3</v>
      </c>
      <c r="EQ78">
        <v>0</v>
      </c>
      <c r="ER78">
        <v>7981.7</v>
      </c>
      <c r="ES78">
        <v>7981.7</v>
      </c>
      <c r="ET78">
        <v>0</v>
      </c>
      <c r="EU78">
        <v>0</v>
      </c>
      <c r="EV78">
        <v>0</v>
      </c>
      <c r="EW78">
        <v>0</v>
      </c>
      <c r="EX78">
        <v>0</v>
      </c>
      <c r="EZ78">
        <v>5</v>
      </c>
      <c r="FC78">
        <v>0</v>
      </c>
      <c r="FD78">
        <v>18</v>
      </c>
      <c r="FF78">
        <v>7649.91</v>
      </c>
      <c r="FQ78">
        <v>0</v>
      </c>
      <c r="FR78">
        <f t="shared" si="87"/>
        <v>7981.7</v>
      </c>
      <c r="FS78">
        <v>0</v>
      </c>
      <c r="FX78">
        <v>0</v>
      </c>
      <c r="FY78">
        <v>0</v>
      </c>
      <c r="GA78" t="s">
        <v>148</v>
      </c>
      <c r="GD78">
        <v>1</v>
      </c>
      <c r="GF78">
        <v>495993585</v>
      </c>
      <c r="GG78">
        <v>2</v>
      </c>
      <c r="GH78">
        <v>3</v>
      </c>
      <c r="GI78">
        <v>4</v>
      </c>
      <c r="GJ78">
        <v>0</v>
      </c>
      <c r="GK78">
        <v>0</v>
      </c>
      <c r="GL78">
        <f t="shared" si="88"/>
        <v>0</v>
      </c>
      <c r="GM78">
        <f t="shared" si="89"/>
        <v>7981.7</v>
      </c>
      <c r="GN78">
        <f t="shared" si="90"/>
        <v>0</v>
      </c>
      <c r="GO78">
        <f t="shared" si="91"/>
        <v>0</v>
      </c>
      <c r="GP78">
        <f t="shared" si="92"/>
        <v>0</v>
      </c>
      <c r="GR78">
        <v>1</v>
      </c>
      <c r="GS78">
        <v>1</v>
      </c>
      <c r="GT78">
        <v>0</v>
      </c>
      <c r="GU78" t="s">
        <v>3</v>
      </c>
      <c r="GV78">
        <f t="shared" si="93"/>
        <v>0</v>
      </c>
      <c r="GW78">
        <v>1</v>
      </c>
      <c r="GX78">
        <f t="shared" si="94"/>
        <v>0</v>
      </c>
      <c r="HA78">
        <v>0</v>
      </c>
      <c r="HB78">
        <v>0</v>
      </c>
      <c r="HC78">
        <f t="shared" si="95"/>
        <v>0</v>
      </c>
      <c r="HE78" t="s">
        <v>35</v>
      </c>
      <c r="HF78" t="s">
        <v>36</v>
      </c>
      <c r="HH78">
        <f>ROUND(AC78*I78,2)</f>
        <v>7981.7</v>
      </c>
      <c r="HM78" t="s">
        <v>3</v>
      </c>
      <c r="HN78" t="s">
        <v>3</v>
      </c>
      <c r="HO78" t="s">
        <v>3</v>
      </c>
      <c r="HP78" t="s">
        <v>3</v>
      </c>
      <c r="HQ78" t="s">
        <v>3</v>
      </c>
      <c r="IK78">
        <v>0</v>
      </c>
    </row>
    <row r="79" spans="1:245" x14ac:dyDescent="0.2">
      <c r="A79">
        <v>18</v>
      </c>
      <c r="B79">
        <v>1</v>
      </c>
      <c r="C79">
        <v>60</v>
      </c>
      <c r="E79" t="s">
        <v>149</v>
      </c>
      <c r="F79" t="s">
        <v>29</v>
      </c>
      <c r="G79" t="s">
        <v>150</v>
      </c>
      <c r="H79" t="str">
        <f>'1.Ведомость'!C29</f>
        <v>ШТ</v>
      </c>
      <c r="I79">
        <f>I77*J79</f>
        <v>2</v>
      </c>
      <c r="J79">
        <v>2</v>
      </c>
      <c r="K79">
        <v>2</v>
      </c>
      <c r="O79">
        <f t="shared" si="65"/>
        <v>938.56</v>
      </c>
      <c r="P79">
        <f t="shared" si="66"/>
        <v>938.56</v>
      </c>
      <c r="Q79">
        <f t="shared" si="67"/>
        <v>0</v>
      </c>
      <c r="R79">
        <f t="shared" si="68"/>
        <v>0</v>
      </c>
      <c r="S79">
        <f t="shared" si="69"/>
        <v>0</v>
      </c>
      <c r="T79">
        <f t="shared" si="70"/>
        <v>0</v>
      </c>
      <c r="U79">
        <f t="shared" si="71"/>
        <v>0</v>
      </c>
      <c r="V79">
        <f t="shared" si="72"/>
        <v>0</v>
      </c>
      <c r="W79">
        <f t="shared" si="73"/>
        <v>0</v>
      </c>
      <c r="X79">
        <f t="shared" si="74"/>
        <v>0</v>
      </c>
      <c r="Y79">
        <f t="shared" si="75"/>
        <v>0</v>
      </c>
      <c r="AA79">
        <v>51661419</v>
      </c>
      <c r="AB79">
        <f t="shared" si="76"/>
        <v>469.28</v>
      </c>
      <c r="AC79">
        <f t="shared" si="77"/>
        <v>469.28</v>
      </c>
      <c r="AD79">
        <f>ROUND((((ET79)-(EU79))+AE79),2)</f>
        <v>0</v>
      </c>
      <c r="AE79">
        <f>ROUND((EU79),2)</f>
        <v>0</v>
      </c>
      <c r="AF79">
        <f>ROUND((EV79),2)</f>
        <v>0</v>
      </c>
      <c r="AG79">
        <f t="shared" si="78"/>
        <v>0</v>
      </c>
      <c r="AH79">
        <f>(EW79)</f>
        <v>0</v>
      </c>
      <c r="AI79">
        <f>(EX79)</f>
        <v>0</v>
      </c>
      <c r="AJ79">
        <f t="shared" si="79"/>
        <v>0</v>
      </c>
      <c r="AK79">
        <v>469.28</v>
      </c>
      <c r="AL79">
        <v>469.28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125</v>
      </c>
      <c r="AU79">
        <v>65</v>
      </c>
      <c r="AV79">
        <v>1</v>
      </c>
      <c r="AW79">
        <v>1</v>
      </c>
      <c r="AZ79">
        <v>1</v>
      </c>
      <c r="BA79">
        <v>1</v>
      </c>
      <c r="BB79">
        <v>1</v>
      </c>
      <c r="BC79">
        <v>9.11</v>
      </c>
      <c r="BD79" t="s">
        <v>3</v>
      </c>
      <c r="BE79" t="s">
        <v>3</v>
      </c>
      <c r="BF79" t="s">
        <v>3</v>
      </c>
      <c r="BG79" t="s">
        <v>3</v>
      </c>
      <c r="BH79">
        <v>3</v>
      </c>
      <c r="BI79">
        <v>1</v>
      </c>
      <c r="BJ79" t="s">
        <v>3</v>
      </c>
      <c r="BM79">
        <v>0</v>
      </c>
      <c r="BN79">
        <v>0</v>
      </c>
      <c r="BO79" t="s">
        <v>3</v>
      </c>
      <c r="BP79">
        <v>0</v>
      </c>
      <c r="BQ79">
        <v>13</v>
      </c>
      <c r="BR79">
        <v>0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125</v>
      </c>
      <c r="CA79">
        <v>65</v>
      </c>
      <c r="CB79" t="s">
        <v>3</v>
      </c>
      <c r="CE79">
        <v>0</v>
      </c>
      <c r="CF79">
        <v>0</v>
      </c>
      <c r="CG79">
        <v>0</v>
      </c>
      <c r="CM79">
        <v>0</v>
      </c>
      <c r="CN79" t="s">
        <v>3</v>
      </c>
      <c r="CO79">
        <v>0</v>
      </c>
      <c r="CP79">
        <f t="shared" si="80"/>
        <v>938.56</v>
      </c>
      <c r="CQ79">
        <f>AC79</f>
        <v>469.28</v>
      </c>
      <c r="CR79">
        <f>AD79</f>
        <v>0</v>
      </c>
      <c r="CS79">
        <f t="shared" si="81"/>
        <v>0</v>
      </c>
      <c r="CT79">
        <f t="shared" si="82"/>
        <v>0</v>
      </c>
      <c r="CU79">
        <f t="shared" si="83"/>
        <v>0</v>
      </c>
      <c r="CV79">
        <f t="shared" si="84"/>
        <v>0</v>
      </c>
      <c r="CW79">
        <f t="shared" si="85"/>
        <v>0</v>
      </c>
      <c r="CX79">
        <f t="shared" si="86"/>
        <v>0</v>
      </c>
      <c r="CY79">
        <f t="shared" ref="CY79:CY93" si="96">(((S79+R79)*AT79)/100)</f>
        <v>0</v>
      </c>
      <c r="CZ79">
        <f t="shared" ref="CZ79:CZ93" si="97">(((S79+R79)*AU79)/100)</f>
        <v>0</v>
      </c>
      <c r="DC79" t="s">
        <v>3</v>
      </c>
      <c r="DD79" t="s">
        <v>3</v>
      </c>
      <c r="DE79" t="s">
        <v>3</v>
      </c>
      <c r="DF79" t="s">
        <v>3</v>
      </c>
      <c r="DG79" t="s">
        <v>3</v>
      </c>
      <c r="DH79" t="s">
        <v>3</v>
      </c>
      <c r="DI79" t="s">
        <v>3</v>
      </c>
      <c r="DJ79" t="s">
        <v>3</v>
      </c>
      <c r="DK79" t="s">
        <v>3</v>
      </c>
      <c r="DL79" t="s">
        <v>3</v>
      </c>
      <c r="DM79" t="s">
        <v>3</v>
      </c>
      <c r="DN79">
        <v>0</v>
      </c>
      <c r="DO79">
        <v>0</v>
      </c>
      <c r="DP79">
        <v>1</v>
      </c>
      <c r="DQ79">
        <v>1</v>
      </c>
      <c r="DU79">
        <v>1013</v>
      </c>
      <c r="DV79" t="s">
        <v>17</v>
      </c>
      <c r="DW79" t="s">
        <v>17</v>
      </c>
      <c r="DX79">
        <v>1</v>
      </c>
      <c r="DZ79" t="s">
        <v>3</v>
      </c>
      <c r="EA79" t="s">
        <v>3</v>
      </c>
      <c r="EB79" t="s">
        <v>3</v>
      </c>
      <c r="EC79" t="s">
        <v>3</v>
      </c>
      <c r="EE79">
        <v>50757123</v>
      </c>
      <c r="EF79">
        <v>13</v>
      </c>
      <c r="EG79" t="s">
        <v>38</v>
      </c>
      <c r="EH79">
        <v>0</v>
      </c>
      <c r="EI79" t="s">
        <v>3</v>
      </c>
      <c r="EJ79">
        <v>1</v>
      </c>
      <c r="EK79">
        <v>0</v>
      </c>
      <c r="EL79" t="s">
        <v>39</v>
      </c>
      <c r="EM79" t="s">
        <v>40</v>
      </c>
      <c r="EO79" t="s">
        <v>3</v>
      </c>
      <c r="EQ79">
        <v>0</v>
      </c>
      <c r="ER79">
        <v>469.28</v>
      </c>
      <c r="ES79">
        <v>469.28</v>
      </c>
      <c r="ET79">
        <v>0</v>
      </c>
      <c r="EU79">
        <v>0</v>
      </c>
      <c r="EV79">
        <v>0</v>
      </c>
      <c r="EW79">
        <v>0</v>
      </c>
      <c r="EX79">
        <v>0</v>
      </c>
      <c r="EZ79">
        <v>5</v>
      </c>
      <c r="FC79">
        <v>0</v>
      </c>
      <c r="FD79">
        <v>18</v>
      </c>
      <c r="FF79">
        <v>446.25</v>
      </c>
      <c r="FQ79">
        <v>0</v>
      </c>
      <c r="FR79">
        <f t="shared" si="87"/>
        <v>0</v>
      </c>
      <c r="FS79">
        <v>0</v>
      </c>
      <c r="FX79">
        <v>125</v>
      </c>
      <c r="FY79">
        <v>65</v>
      </c>
      <c r="GA79" t="s">
        <v>151</v>
      </c>
      <c r="GD79">
        <v>1</v>
      </c>
      <c r="GF79">
        <v>-2069769123</v>
      </c>
      <c r="GG79">
        <v>2</v>
      </c>
      <c r="GH79">
        <v>3</v>
      </c>
      <c r="GI79">
        <v>4</v>
      </c>
      <c r="GJ79">
        <v>0</v>
      </c>
      <c r="GK79">
        <v>0</v>
      </c>
      <c r="GL79">
        <f t="shared" si="88"/>
        <v>0</v>
      </c>
      <c r="GM79">
        <f t="shared" si="89"/>
        <v>938.56</v>
      </c>
      <c r="GN79">
        <f t="shared" si="90"/>
        <v>938.56</v>
      </c>
      <c r="GO79">
        <f t="shared" si="91"/>
        <v>0</v>
      </c>
      <c r="GP79">
        <f t="shared" si="92"/>
        <v>0</v>
      </c>
      <c r="GR79">
        <v>1</v>
      </c>
      <c r="GS79">
        <v>1</v>
      </c>
      <c r="GT79">
        <v>0</v>
      </c>
      <c r="GU79" t="s">
        <v>3</v>
      </c>
      <c r="GV79">
        <f t="shared" si="93"/>
        <v>0</v>
      </c>
      <c r="GW79">
        <v>1</v>
      </c>
      <c r="GX79">
        <f t="shared" si="94"/>
        <v>0</v>
      </c>
      <c r="HA79">
        <v>0</v>
      </c>
      <c r="HB79">
        <v>0</v>
      </c>
      <c r="HC79">
        <f t="shared" si="95"/>
        <v>0</v>
      </c>
      <c r="HE79" t="s">
        <v>35</v>
      </c>
      <c r="HF79" t="s">
        <v>42</v>
      </c>
      <c r="HG79">
        <f>ROUND(AC79*I79,2)</f>
        <v>938.56</v>
      </c>
      <c r="HM79" t="s">
        <v>3</v>
      </c>
      <c r="HN79" t="s">
        <v>3</v>
      </c>
      <c r="HO79" t="s">
        <v>3</v>
      </c>
      <c r="HP79" t="s">
        <v>3</v>
      </c>
      <c r="HQ79" t="s">
        <v>3</v>
      </c>
      <c r="IK79">
        <v>0</v>
      </c>
    </row>
    <row r="80" spans="1:245" x14ac:dyDescent="0.2">
      <c r="A80">
        <v>17</v>
      </c>
      <c r="B80">
        <v>1</v>
      </c>
      <c r="C80">
        <f>ROW(SmtRes!A67)</f>
        <v>67</v>
      </c>
      <c r="D80">
        <f>ROW(EtalonRes!A70)</f>
        <v>70</v>
      </c>
      <c r="E80" t="s">
        <v>152</v>
      </c>
      <c r="F80" t="s">
        <v>43</v>
      </c>
      <c r="G80" t="s">
        <v>44</v>
      </c>
      <c r="H80" t="s">
        <v>17</v>
      </c>
      <c r="I80">
        <v>1</v>
      </c>
      <c r="J80">
        <v>0</v>
      </c>
      <c r="K80">
        <v>1</v>
      </c>
      <c r="O80">
        <f t="shared" si="65"/>
        <v>408.99</v>
      </c>
      <c r="P80">
        <f t="shared" si="66"/>
        <v>68.23</v>
      </c>
      <c r="Q80">
        <f t="shared" si="67"/>
        <v>20.55</v>
      </c>
      <c r="R80">
        <f t="shared" si="68"/>
        <v>4.34</v>
      </c>
      <c r="S80">
        <f t="shared" si="69"/>
        <v>320.20999999999998</v>
      </c>
      <c r="T80">
        <f t="shared" si="70"/>
        <v>0</v>
      </c>
      <c r="U80">
        <f t="shared" si="71"/>
        <v>1.0815000000000001</v>
      </c>
      <c r="V80">
        <f t="shared" si="72"/>
        <v>1.0500000000000001E-2</v>
      </c>
      <c r="W80">
        <f t="shared" si="73"/>
        <v>0</v>
      </c>
      <c r="X80">
        <f t="shared" si="74"/>
        <v>392.71</v>
      </c>
      <c r="Y80">
        <f t="shared" si="75"/>
        <v>233.68</v>
      </c>
      <c r="AA80">
        <v>51661419</v>
      </c>
      <c r="AB80">
        <f t="shared" si="76"/>
        <v>18.63</v>
      </c>
      <c r="AC80">
        <f t="shared" si="77"/>
        <v>7.49</v>
      </c>
      <c r="AD80">
        <f>ROUND(((((ET80*ROUND(1.05,7)))-((EU80*ROUND(1.05,7))))+AE80),2)</f>
        <v>1.55</v>
      </c>
      <c r="AE80">
        <f>ROUND(((EU80*ROUND(1.05,7))),2)</f>
        <v>0.13</v>
      </c>
      <c r="AF80">
        <f>ROUND(((EV80*ROUND(1.05,7))),2)</f>
        <v>9.59</v>
      </c>
      <c r="AG80">
        <f t="shared" si="78"/>
        <v>0</v>
      </c>
      <c r="AH80">
        <f>((EW80*ROUND(1.05,7)))</f>
        <v>1.0815000000000001</v>
      </c>
      <c r="AI80">
        <f>((EX80*ROUND(1.05,7)))</f>
        <v>1.0500000000000001E-2</v>
      </c>
      <c r="AJ80">
        <f t="shared" si="79"/>
        <v>0</v>
      </c>
      <c r="AK80">
        <v>18.09</v>
      </c>
      <c r="AL80">
        <v>7.49</v>
      </c>
      <c r="AM80">
        <v>1.47</v>
      </c>
      <c r="AN80">
        <v>0.12</v>
      </c>
      <c r="AO80">
        <v>9.1300000000000008</v>
      </c>
      <c r="AP80">
        <v>0</v>
      </c>
      <c r="AQ80">
        <v>1.03</v>
      </c>
      <c r="AR80">
        <v>0.01</v>
      </c>
      <c r="AS80">
        <v>0</v>
      </c>
      <c r="AT80">
        <v>121</v>
      </c>
      <c r="AU80">
        <v>72</v>
      </c>
      <c r="AV80">
        <v>1</v>
      </c>
      <c r="AW80">
        <v>1</v>
      </c>
      <c r="AZ80">
        <v>1</v>
      </c>
      <c r="BA80">
        <v>33.39</v>
      </c>
      <c r="BB80">
        <v>13.26</v>
      </c>
      <c r="BC80">
        <v>9.11</v>
      </c>
      <c r="BD80" t="s">
        <v>3</v>
      </c>
      <c r="BE80" t="s">
        <v>3</v>
      </c>
      <c r="BF80" t="s">
        <v>3</v>
      </c>
      <c r="BG80" t="s">
        <v>3</v>
      </c>
      <c r="BH80">
        <v>0</v>
      </c>
      <c r="BI80">
        <v>1</v>
      </c>
      <c r="BJ80" t="s">
        <v>45</v>
      </c>
      <c r="BM80">
        <v>20001</v>
      </c>
      <c r="BN80">
        <v>0</v>
      </c>
      <c r="BO80" t="s">
        <v>3</v>
      </c>
      <c r="BP80">
        <v>0</v>
      </c>
      <c r="BQ80">
        <v>22</v>
      </c>
      <c r="BR80">
        <v>0</v>
      </c>
      <c r="BS80">
        <v>33.39</v>
      </c>
      <c r="BT80">
        <v>1</v>
      </c>
      <c r="BU80">
        <v>1</v>
      </c>
      <c r="BV80">
        <v>1</v>
      </c>
      <c r="BW80">
        <v>1</v>
      </c>
      <c r="BX80">
        <v>1</v>
      </c>
      <c r="BY80" t="s">
        <v>3</v>
      </c>
      <c r="BZ80">
        <v>121</v>
      </c>
      <c r="CA80">
        <v>72</v>
      </c>
      <c r="CB80" t="s">
        <v>3</v>
      </c>
      <c r="CE80">
        <v>0</v>
      </c>
      <c r="CF80">
        <v>0</v>
      </c>
      <c r="CG80">
        <v>0</v>
      </c>
      <c r="CM80">
        <v>0</v>
      </c>
      <c r="CN80" t="s">
        <v>19</v>
      </c>
      <c r="CO80">
        <v>0</v>
      </c>
      <c r="CP80">
        <f t="shared" si="80"/>
        <v>408.99</v>
      </c>
      <c r="CQ80">
        <f>AC80*BC80</f>
        <v>68.233899999999991</v>
      </c>
      <c r="CR80">
        <f>AD80*BB80</f>
        <v>20.553000000000001</v>
      </c>
      <c r="CS80">
        <f t="shared" si="81"/>
        <v>4.3407</v>
      </c>
      <c r="CT80">
        <f t="shared" si="82"/>
        <v>320.21010000000001</v>
      </c>
      <c r="CU80">
        <f t="shared" si="83"/>
        <v>0</v>
      </c>
      <c r="CV80">
        <f t="shared" si="84"/>
        <v>1.0815000000000001</v>
      </c>
      <c r="CW80">
        <f t="shared" si="85"/>
        <v>1.0500000000000001E-2</v>
      </c>
      <c r="CX80">
        <f t="shared" si="86"/>
        <v>0</v>
      </c>
      <c r="CY80">
        <f t="shared" si="96"/>
        <v>392.70549999999997</v>
      </c>
      <c r="CZ80">
        <f t="shared" si="97"/>
        <v>233.67599999999999</v>
      </c>
      <c r="DC80" t="s">
        <v>3</v>
      </c>
      <c r="DD80" t="s">
        <v>3</v>
      </c>
      <c r="DE80" t="s">
        <v>20</v>
      </c>
      <c r="DF80" t="s">
        <v>20</v>
      </c>
      <c r="DG80" t="s">
        <v>20</v>
      </c>
      <c r="DH80" t="s">
        <v>3</v>
      </c>
      <c r="DI80" t="s">
        <v>20</v>
      </c>
      <c r="DJ80" t="s">
        <v>20</v>
      </c>
      <c r="DK80" t="s">
        <v>3</v>
      </c>
      <c r="DL80" t="s">
        <v>3</v>
      </c>
      <c r="DM80" t="s">
        <v>3</v>
      </c>
      <c r="DN80">
        <v>0</v>
      </c>
      <c r="DO80">
        <v>0</v>
      </c>
      <c r="DP80">
        <v>1</v>
      </c>
      <c r="DQ80">
        <v>1</v>
      </c>
      <c r="DU80">
        <v>1013</v>
      </c>
      <c r="DV80" t="s">
        <v>17</v>
      </c>
      <c r="DW80" t="s">
        <v>17</v>
      </c>
      <c r="DX80">
        <v>1</v>
      </c>
      <c r="DZ80" t="s">
        <v>3</v>
      </c>
      <c r="EA80" t="s">
        <v>3</v>
      </c>
      <c r="EB80" t="s">
        <v>3</v>
      </c>
      <c r="EC80" t="s">
        <v>3</v>
      </c>
      <c r="EE80">
        <v>50757454</v>
      </c>
      <c r="EF80">
        <v>22</v>
      </c>
      <c r="EG80" t="s">
        <v>21</v>
      </c>
      <c r="EH80">
        <v>16</v>
      </c>
      <c r="EI80" t="s">
        <v>22</v>
      </c>
      <c r="EJ80">
        <v>1</v>
      </c>
      <c r="EK80">
        <v>20001</v>
      </c>
      <c r="EL80" t="s">
        <v>23</v>
      </c>
      <c r="EM80" t="s">
        <v>24</v>
      </c>
      <c r="EO80" t="s">
        <v>25</v>
      </c>
      <c r="EQ80">
        <v>131072</v>
      </c>
      <c r="ER80">
        <v>18.09</v>
      </c>
      <c r="ES80">
        <v>7.49</v>
      </c>
      <c r="ET80">
        <v>1.47</v>
      </c>
      <c r="EU80">
        <v>0.12</v>
      </c>
      <c r="EV80">
        <v>9.1300000000000008</v>
      </c>
      <c r="EW80">
        <v>1.03</v>
      </c>
      <c r="EX80">
        <v>0.01</v>
      </c>
      <c r="EY80">
        <v>0</v>
      </c>
      <c r="FQ80">
        <v>0</v>
      </c>
      <c r="FR80">
        <f t="shared" si="87"/>
        <v>0</v>
      </c>
      <c r="FS80">
        <v>0</v>
      </c>
      <c r="FX80">
        <v>121</v>
      </c>
      <c r="FY80">
        <v>72</v>
      </c>
      <c r="GA80" t="s">
        <v>3</v>
      </c>
      <c r="GD80">
        <v>1</v>
      </c>
      <c r="GF80">
        <v>1015029812</v>
      </c>
      <c r="GG80">
        <v>2</v>
      </c>
      <c r="GH80">
        <v>1</v>
      </c>
      <c r="GI80">
        <v>4</v>
      </c>
      <c r="GJ80">
        <v>0</v>
      </c>
      <c r="GK80">
        <v>0</v>
      </c>
      <c r="GL80">
        <f t="shared" si="88"/>
        <v>0</v>
      </c>
      <c r="GM80">
        <f t="shared" si="89"/>
        <v>1035.3800000000001</v>
      </c>
      <c r="GN80">
        <f t="shared" si="90"/>
        <v>1035.3800000000001</v>
      </c>
      <c r="GO80">
        <f t="shared" si="91"/>
        <v>0</v>
      </c>
      <c r="GP80">
        <f t="shared" si="92"/>
        <v>0</v>
      </c>
      <c r="GR80">
        <v>0</v>
      </c>
      <c r="GS80">
        <v>3</v>
      </c>
      <c r="GT80">
        <v>0</v>
      </c>
      <c r="GU80" t="s">
        <v>3</v>
      </c>
      <c r="GV80">
        <f t="shared" si="93"/>
        <v>0</v>
      </c>
      <c r="GW80">
        <v>1</v>
      </c>
      <c r="GX80">
        <f t="shared" si="94"/>
        <v>0</v>
      </c>
      <c r="HA80">
        <v>0</v>
      </c>
      <c r="HB80">
        <v>0</v>
      </c>
      <c r="HC80">
        <f t="shared" si="95"/>
        <v>0</v>
      </c>
      <c r="HE80" t="s">
        <v>3</v>
      </c>
      <c r="HF80" t="s">
        <v>3</v>
      </c>
      <c r="HM80" t="s">
        <v>3</v>
      </c>
      <c r="HN80" t="s">
        <v>26</v>
      </c>
      <c r="HO80" t="s">
        <v>27</v>
      </c>
      <c r="HP80" t="s">
        <v>22</v>
      </c>
      <c r="HQ80" t="s">
        <v>22</v>
      </c>
      <c r="IK80">
        <v>0</v>
      </c>
    </row>
    <row r="81" spans="1:245" x14ac:dyDescent="0.2">
      <c r="A81">
        <v>18</v>
      </c>
      <c r="B81">
        <v>1</v>
      </c>
      <c r="C81">
        <v>67</v>
      </c>
      <c r="E81" t="s">
        <v>153</v>
      </c>
      <c r="F81" t="s">
        <v>29</v>
      </c>
      <c r="G81" t="s">
        <v>154</v>
      </c>
      <c r="H81" t="str">
        <f>'1.Ведомость'!C31</f>
        <v>ШТ</v>
      </c>
      <c r="I81">
        <f>I80*J81</f>
        <v>1</v>
      </c>
      <c r="J81">
        <v>1</v>
      </c>
      <c r="K81">
        <v>1</v>
      </c>
      <c r="O81">
        <f t="shared" si="65"/>
        <v>1200.83</v>
      </c>
      <c r="P81">
        <f t="shared" si="66"/>
        <v>1200.83</v>
      </c>
      <c r="Q81">
        <f t="shared" si="67"/>
        <v>0</v>
      </c>
      <c r="R81">
        <f t="shared" si="68"/>
        <v>0</v>
      </c>
      <c r="S81">
        <f t="shared" si="69"/>
        <v>0</v>
      </c>
      <c r="T81">
        <f t="shared" si="70"/>
        <v>0</v>
      </c>
      <c r="U81">
        <f t="shared" si="71"/>
        <v>0</v>
      </c>
      <c r="V81">
        <f t="shared" si="72"/>
        <v>0</v>
      </c>
      <c r="W81">
        <f t="shared" si="73"/>
        <v>0</v>
      </c>
      <c r="X81">
        <f t="shared" si="74"/>
        <v>0</v>
      </c>
      <c r="Y81">
        <f t="shared" si="75"/>
        <v>0</v>
      </c>
      <c r="AA81">
        <v>51661419</v>
      </c>
      <c r="AB81">
        <f t="shared" si="76"/>
        <v>1200.83</v>
      </c>
      <c r="AC81">
        <f t="shared" si="77"/>
        <v>1200.83</v>
      </c>
      <c r="AD81">
        <f>ROUND((((ET81)-(EU81))+AE81),2)</f>
        <v>0</v>
      </c>
      <c r="AE81">
        <f>ROUND((EU81),2)</f>
        <v>0</v>
      </c>
      <c r="AF81">
        <f>ROUND((EV81),2)</f>
        <v>0</v>
      </c>
      <c r="AG81">
        <f t="shared" si="78"/>
        <v>0</v>
      </c>
      <c r="AH81">
        <f>(EW81)</f>
        <v>0</v>
      </c>
      <c r="AI81">
        <f>(EX81)</f>
        <v>0</v>
      </c>
      <c r="AJ81">
        <f t="shared" si="79"/>
        <v>0</v>
      </c>
      <c r="AK81">
        <v>1200.8300000000002</v>
      </c>
      <c r="AL81">
        <v>1200.8300000000002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125</v>
      </c>
      <c r="AU81">
        <v>65</v>
      </c>
      <c r="AV81">
        <v>1</v>
      </c>
      <c r="AW81">
        <v>1</v>
      </c>
      <c r="AZ81">
        <v>1</v>
      </c>
      <c r="BA81">
        <v>1</v>
      </c>
      <c r="BB81">
        <v>1</v>
      </c>
      <c r="BC81">
        <v>9.11</v>
      </c>
      <c r="BD81" t="s">
        <v>3</v>
      </c>
      <c r="BE81" t="s">
        <v>3</v>
      </c>
      <c r="BF81" t="s">
        <v>3</v>
      </c>
      <c r="BG81" t="s">
        <v>3</v>
      </c>
      <c r="BH81">
        <v>3</v>
      </c>
      <c r="BI81">
        <v>1</v>
      </c>
      <c r="BJ81" t="s">
        <v>3</v>
      </c>
      <c r="BM81">
        <v>0</v>
      </c>
      <c r="BN81">
        <v>0</v>
      </c>
      <c r="BO81" t="s">
        <v>3</v>
      </c>
      <c r="BP81">
        <v>0</v>
      </c>
      <c r="BQ81">
        <v>13</v>
      </c>
      <c r="BR81">
        <v>0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125</v>
      </c>
      <c r="CA81">
        <v>65</v>
      </c>
      <c r="CB81" t="s">
        <v>3</v>
      </c>
      <c r="CE81">
        <v>0</v>
      </c>
      <c r="CF81">
        <v>0</v>
      </c>
      <c r="CG81">
        <v>0</v>
      </c>
      <c r="CM81">
        <v>0</v>
      </c>
      <c r="CN81" t="s">
        <v>3</v>
      </c>
      <c r="CO81">
        <v>0</v>
      </c>
      <c r="CP81">
        <f t="shared" si="80"/>
        <v>1200.83</v>
      </c>
      <c r="CQ81">
        <f>AC81</f>
        <v>1200.83</v>
      </c>
      <c r="CR81">
        <f>AD81</f>
        <v>0</v>
      </c>
      <c r="CS81">
        <f t="shared" si="81"/>
        <v>0</v>
      </c>
      <c r="CT81">
        <f t="shared" si="82"/>
        <v>0</v>
      </c>
      <c r="CU81">
        <f t="shared" si="83"/>
        <v>0</v>
      </c>
      <c r="CV81">
        <f t="shared" si="84"/>
        <v>0</v>
      </c>
      <c r="CW81">
        <f t="shared" si="85"/>
        <v>0</v>
      </c>
      <c r="CX81">
        <f t="shared" si="86"/>
        <v>0</v>
      </c>
      <c r="CY81">
        <f t="shared" si="96"/>
        <v>0</v>
      </c>
      <c r="CZ81">
        <f t="shared" si="97"/>
        <v>0</v>
      </c>
      <c r="DC81" t="s">
        <v>3</v>
      </c>
      <c r="DD81" t="s">
        <v>3</v>
      </c>
      <c r="DE81" t="s">
        <v>3</v>
      </c>
      <c r="DF81" t="s">
        <v>3</v>
      </c>
      <c r="DG81" t="s">
        <v>3</v>
      </c>
      <c r="DH81" t="s">
        <v>3</v>
      </c>
      <c r="DI81" t="s">
        <v>3</v>
      </c>
      <c r="DJ81" t="s">
        <v>3</v>
      </c>
      <c r="DK81" t="s">
        <v>3</v>
      </c>
      <c r="DL81" t="s">
        <v>3</v>
      </c>
      <c r="DM81" t="s">
        <v>3</v>
      </c>
      <c r="DN81">
        <v>0</v>
      </c>
      <c r="DO81">
        <v>0</v>
      </c>
      <c r="DP81">
        <v>1</v>
      </c>
      <c r="DQ81">
        <v>1</v>
      </c>
      <c r="DU81">
        <v>1013</v>
      </c>
      <c r="DV81" t="s">
        <v>17</v>
      </c>
      <c r="DW81" t="s">
        <v>17</v>
      </c>
      <c r="DX81">
        <v>1</v>
      </c>
      <c r="DZ81" t="s">
        <v>3</v>
      </c>
      <c r="EA81" t="s">
        <v>3</v>
      </c>
      <c r="EB81" t="s">
        <v>3</v>
      </c>
      <c r="EC81" t="s">
        <v>3</v>
      </c>
      <c r="EE81">
        <v>50757123</v>
      </c>
      <c r="EF81">
        <v>13</v>
      </c>
      <c r="EG81" t="s">
        <v>38</v>
      </c>
      <c r="EH81">
        <v>0</v>
      </c>
      <c r="EI81" t="s">
        <v>3</v>
      </c>
      <c r="EJ81">
        <v>1</v>
      </c>
      <c r="EK81">
        <v>0</v>
      </c>
      <c r="EL81" t="s">
        <v>39</v>
      </c>
      <c r="EM81" t="s">
        <v>40</v>
      </c>
      <c r="EO81" t="s">
        <v>3</v>
      </c>
      <c r="EQ81">
        <v>0</v>
      </c>
      <c r="ER81">
        <v>1200.8300000000002</v>
      </c>
      <c r="ES81">
        <v>1200.8300000000002</v>
      </c>
      <c r="ET81">
        <v>0</v>
      </c>
      <c r="EU81">
        <v>0</v>
      </c>
      <c r="EV81">
        <v>0</v>
      </c>
      <c r="EW81">
        <v>0</v>
      </c>
      <c r="EX81">
        <v>0</v>
      </c>
      <c r="EZ81">
        <v>5</v>
      </c>
      <c r="FC81">
        <v>0</v>
      </c>
      <c r="FD81">
        <v>18</v>
      </c>
      <c r="FF81">
        <v>1141.8800000000001</v>
      </c>
      <c r="FQ81">
        <v>0</v>
      </c>
      <c r="FR81">
        <f t="shared" si="87"/>
        <v>0</v>
      </c>
      <c r="FS81">
        <v>0</v>
      </c>
      <c r="FX81">
        <v>125</v>
      </c>
      <c r="FY81">
        <v>65</v>
      </c>
      <c r="GA81" t="s">
        <v>155</v>
      </c>
      <c r="GD81">
        <v>1</v>
      </c>
      <c r="GF81">
        <v>-1616117123</v>
      </c>
      <c r="GG81">
        <v>2</v>
      </c>
      <c r="GH81">
        <v>3</v>
      </c>
      <c r="GI81">
        <v>4</v>
      </c>
      <c r="GJ81">
        <v>0</v>
      </c>
      <c r="GK81">
        <v>0</v>
      </c>
      <c r="GL81">
        <f t="shared" si="88"/>
        <v>0</v>
      </c>
      <c r="GM81">
        <f t="shared" si="89"/>
        <v>1200.83</v>
      </c>
      <c r="GN81">
        <f t="shared" si="90"/>
        <v>1200.83</v>
      </c>
      <c r="GO81">
        <f t="shared" si="91"/>
        <v>0</v>
      </c>
      <c r="GP81">
        <f t="shared" si="92"/>
        <v>0</v>
      </c>
      <c r="GR81">
        <v>1</v>
      </c>
      <c r="GS81">
        <v>1</v>
      </c>
      <c r="GT81">
        <v>0</v>
      </c>
      <c r="GU81" t="s">
        <v>3</v>
      </c>
      <c r="GV81">
        <f t="shared" si="93"/>
        <v>0</v>
      </c>
      <c r="GW81">
        <v>1</v>
      </c>
      <c r="GX81">
        <f t="shared" si="94"/>
        <v>0</v>
      </c>
      <c r="HA81">
        <v>0</v>
      </c>
      <c r="HB81">
        <v>0</v>
      </c>
      <c r="HC81">
        <f t="shared" si="95"/>
        <v>0</v>
      </c>
      <c r="HE81" t="s">
        <v>35</v>
      </c>
      <c r="HF81" t="s">
        <v>42</v>
      </c>
      <c r="HG81">
        <f>ROUND(AC81*I81,2)</f>
        <v>1200.83</v>
      </c>
      <c r="HM81" t="s">
        <v>3</v>
      </c>
      <c r="HN81" t="s">
        <v>3</v>
      </c>
      <c r="HO81" t="s">
        <v>3</v>
      </c>
      <c r="HP81" t="s">
        <v>3</v>
      </c>
      <c r="HQ81" t="s">
        <v>3</v>
      </c>
      <c r="IK81">
        <v>0</v>
      </c>
    </row>
    <row r="82" spans="1:245" x14ac:dyDescent="0.2">
      <c r="A82">
        <v>17</v>
      </c>
      <c r="B82">
        <v>1</v>
      </c>
      <c r="C82">
        <f>ROW(SmtRes!A78)</f>
        <v>78</v>
      </c>
      <c r="D82">
        <f>ROW(EtalonRes!A79)</f>
        <v>79</v>
      </c>
      <c r="E82" t="s">
        <v>156</v>
      </c>
      <c r="F82" t="s">
        <v>50</v>
      </c>
      <c r="G82" t="s">
        <v>51</v>
      </c>
      <c r="H82" t="s">
        <v>17</v>
      </c>
      <c r="I82">
        <v>2</v>
      </c>
      <c r="J82">
        <v>0</v>
      </c>
      <c r="K82">
        <v>2</v>
      </c>
      <c r="O82">
        <f t="shared" si="65"/>
        <v>1459.99</v>
      </c>
      <c r="P82">
        <f t="shared" si="66"/>
        <v>745.74</v>
      </c>
      <c r="Q82">
        <f t="shared" si="67"/>
        <v>41.11</v>
      </c>
      <c r="R82">
        <f t="shared" si="68"/>
        <v>8.68</v>
      </c>
      <c r="S82">
        <f t="shared" si="69"/>
        <v>673.14</v>
      </c>
      <c r="T82">
        <f t="shared" si="70"/>
        <v>0</v>
      </c>
      <c r="U82">
        <f t="shared" si="71"/>
        <v>2.2470000000000003</v>
      </c>
      <c r="V82">
        <f t="shared" si="72"/>
        <v>2.1000000000000001E-2</v>
      </c>
      <c r="W82">
        <f t="shared" si="73"/>
        <v>0</v>
      </c>
      <c r="X82">
        <f t="shared" si="74"/>
        <v>825</v>
      </c>
      <c r="Y82">
        <f t="shared" si="75"/>
        <v>490.91</v>
      </c>
      <c r="AA82">
        <v>51661419</v>
      </c>
      <c r="AB82">
        <f t="shared" si="76"/>
        <v>52.56</v>
      </c>
      <c r="AC82">
        <f t="shared" si="77"/>
        <v>40.93</v>
      </c>
      <c r="AD82">
        <f>ROUND(((((ET82*ROUND(1.05,7)))-((EU82*ROUND(1.05,7))))+AE82),2)</f>
        <v>1.55</v>
      </c>
      <c r="AE82">
        <f>ROUND(((EU82*ROUND(1.05,7))),2)</f>
        <v>0.13</v>
      </c>
      <c r="AF82">
        <f>ROUND(((EV82*ROUND(1.05,7))),2)</f>
        <v>10.08</v>
      </c>
      <c r="AG82">
        <f t="shared" si="78"/>
        <v>0</v>
      </c>
      <c r="AH82">
        <f>((EW82*ROUND(1.05,7)))</f>
        <v>1.1235000000000002</v>
      </c>
      <c r="AI82">
        <f>((EX82*ROUND(1.05,7)))</f>
        <v>1.0500000000000001E-2</v>
      </c>
      <c r="AJ82">
        <f t="shared" si="79"/>
        <v>0</v>
      </c>
      <c r="AK82">
        <v>52</v>
      </c>
      <c r="AL82">
        <v>40.93</v>
      </c>
      <c r="AM82">
        <v>1.47</v>
      </c>
      <c r="AN82">
        <v>0.12</v>
      </c>
      <c r="AO82">
        <v>9.6</v>
      </c>
      <c r="AP82">
        <v>0</v>
      </c>
      <c r="AQ82">
        <v>1.07</v>
      </c>
      <c r="AR82">
        <v>0.01</v>
      </c>
      <c r="AS82">
        <v>0</v>
      </c>
      <c r="AT82">
        <v>121</v>
      </c>
      <c r="AU82">
        <v>72</v>
      </c>
      <c r="AV82">
        <v>1</v>
      </c>
      <c r="AW82">
        <v>1</v>
      </c>
      <c r="AZ82">
        <v>1</v>
      </c>
      <c r="BA82">
        <v>33.39</v>
      </c>
      <c r="BB82">
        <v>13.26</v>
      </c>
      <c r="BC82">
        <v>9.11</v>
      </c>
      <c r="BD82" t="s">
        <v>3</v>
      </c>
      <c r="BE82" t="s">
        <v>3</v>
      </c>
      <c r="BF82" t="s">
        <v>3</v>
      </c>
      <c r="BG82" t="s">
        <v>3</v>
      </c>
      <c r="BH82">
        <v>0</v>
      </c>
      <c r="BI82">
        <v>1</v>
      </c>
      <c r="BJ82" t="s">
        <v>52</v>
      </c>
      <c r="BM82">
        <v>20001</v>
      </c>
      <c r="BN82">
        <v>0</v>
      </c>
      <c r="BO82" t="s">
        <v>3</v>
      </c>
      <c r="BP82">
        <v>0</v>
      </c>
      <c r="BQ82">
        <v>22</v>
      </c>
      <c r="BR82">
        <v>0</v>
      </c>
      <c r="BS82">
        <v>33.39</v>
      </c>
      <c r="BT82">
        <v>1</v>
      </c>
      <c r="BU82">
        <v>1</v>
      </c>
      <c r="BV82">
        <v>1</v>
      </c>
      <c r="BW82">
        <v>1</v>
      </c>
      <c r="BX82">
        <v>1</v>
      </c>
      <c r="BY82" t="s">
        <v>3</v>
      </c>
      <c r="BZ82">
        <v>121</v>
      </c>
      <c r="CA82">
        <v>72</v>
      </c>
      <c r="CB82" t="s">
        <v>3</v>
      </c>
      <c r="CE82">
        <v>0</v>
      </c>
      <c r="CF82">
        <v>0</v>
      </c>
      <c r="CG82">
        <v>0</v>
      </c>
      <c r="CM82">
        <v>0</v>
      </c>
      <c r="CN82" t="s">
        <v>19</v>
      </c>
      <c r="CO82">
        <v>0</v>
      </c>
      <c r="CP82">
        <f t="shared" si="80"/>
        <v>1459.99</v>
      </c>
      <c r="CQ82">
        <f>AC82*BC82</f>
        <v>372.8723</v>
      </c>
      <c r="CR82">
        <f>AD82*BB82</f>
        <v>20.553000000000001</v>
      </c>
      <c r="CS82">
        <f t="shared" si="81"/>
        <v>4.3407</v>
      </c>
      <c r="CT82">
        <f t="shared" si="82"/>
        <v>336.57120000000003</v>
      </c>
      <c r="CU82">
        <f t="shared" si="83"/>
        <v>0</v>
      </c>
      <c r="CV82">
        <f t="shared" si="84"/>
        <v>1.1235000000000002</v>
      </c>
      <c r="CW82">
        <f t="shared" si="85"/>
        <v>1.0500000000000001E-2</v>
      </c>
      <c r="CX82">
        <f t="shared" si="86"/>
        <v>0</v>
      </c>
      <c r="CY82">
        <f t="shared" si="96"/>
        <v>825.0021999999999</v>
      </c>
      <c r="CZ82">
        <f t="shared" si="97"/>
        <v>490.91039999999992</v>
      </c>
      <c r="DC82" t="s">
        <v>3</v>
      </c>
      <c r="DD82" t="s">
        <v>3</v>
      </c>
      <c r="DE82" t="s">
        <v>20</v>
      </c>
      <c r="DF82" t="s">
        <v>20</v>
      </c>
      <c r="DG82" t="s">
        <v>20</v>
      </c>
      <c r="DH82" t="s">
        <v>3</v>
      </c>
      <c r="DI82" t="s">
        <v>20</v>
      </c>
      <c r="DJ82" t="s">
        <v>20</v>
      </c>
      <c r="DK82" t="s">
        <v>3</v>
      </c>
      <c r="DL82" t="s">
        <v>3</v>
      </c>
      <c r="DM82" t="s">
        <v>3</v>
      </c>
      <c r="DN82">
        <v>0</v>
      </c>
      <c r="DO82">
        <v>0</v>
      </c>
      <c r="DP82">
        <v>1</v>
      </c>
      <c r="DQ82">
        <v>1</v>
      </c>
      <c r="DU82">
        <v>1013</v>
      </c>
      <c r="DV82" t="s">
        <v>17</v>
      </c>
      <c r="DW82" t="s">
        <v>17</v>
      </c>
      <c r="DX82">
        <v>1</v>
      </c>
      <c r="DZ82" t="s">
        <v>3</v>
      </c>
      <c r="EA82" t="s">
        <v>3</v>
      </c>
      <c r="EB82" t="s">
        <v>3</v>
      </c>
      <c r="EC82" t="s">
        <v>3</v>
      </c>
      <c r="EE82">
        <v>50757454</v>
      </c>
      <c r="EF82">
        <v>22</v>
      </c>
      <c r="EG82" t="s">
        <v>21</v>
      </c>
      <c r="EH82">
        <v>16</v>
      </c>
      <c r="EI82" t="s">
        <v>22</v>
      </c>
      <c r="EJ82">
        <v>1</v>
      </c>
      <c r="EK82">
        <v>20001</v>
      </c>
      <c r="EL82" t="s">
        <v>23</v>
      </c>
      <c r="EM82" t="s">
        <v>24</v>
      </c>
      <c r="EO82" t="s">
        <v>25</v>
      </c>
      <c r="EQ82">
        <v>131072</v>
      </c>
      <c r="ER82">
        <v>52</v>
      </c>
      <c r="ES82">
        <v>40.93</v>
      </c>
      <c r="ET82">
        <v>1.47</v>
      </c>
      <c r="EU82">
        <v>0.12</v>
      </c>
      <c r="EV82">
        <v>9.6</v>
      </c>
      <c r="EW82">
        <v>1.07</v>
      </c>
      <c r="EX82">
        <v>0.01</v>
      </c>
      <c r="EY82">
        <v>0</v>
      </c>
      <c r="FQ82">
        <v>0</v>
      </c>
      <c r="FR82">
        <f t="shared" si="87"/>
        <v>0</v>
      </c>
      <c r="FS82">
        <v>0</v>
      </c>
      <c r="FX82">
        <v>121</v>
      </c>
      <c r="FY82">
        <v>72</v>
      </c>
      <c r="GA82" t="s">
        <v>3</v>
      </c>
      <c r="GD82">
        <v>1</v>
      </c>
      <c r="GF82">
        <v>-476731723</v>
      </c>
      <c r="GG82">
        <v>2</v>
      </c>
      <c r="GH82">
        <v>1</v>
      </c>
      <c r="GI82">
        <v>4</v>
      </c>
      <c r="GJ82">
        <v>0</v>
      </c>
      <c r="GK82">
        <v>0</v>
      </c>
      <c r="GL82">
        <f t="shared" si="88"/>
        <v>0</v>
      </c>
      <c r="GM82">
        <f t="shared" si="89"/>
        <v>2775.9</v>
      </c>
      <c r="GN82">
        <f t="shared" si="90"/>
        <v>2775.9</v>
      </c>
      <c r="GO82">
        <f t="shared" si="91"/>
        <v>0</v>
      </c>
      <c r="GP82">
        <f t="shared" si="92"/>
        <v>0</v>
      </c>
      <c r="GR82">
        <v>0</v>
      </c>
      <c r="GS82">
        <v>3</v>
      </c>
      <c r="GT82">
        <v>0</v>
      </c>
      <c r="GU82" t="s">
        <v>3</v>
      </c>
      <c r="GV82">
        <f t="shared" si="93"/>
        <v>0</v>
      </c>
      <c r="GW82">
        <v>1</v>
      </c>
      <c r="GX82">
        <f t="shared" si="94"/>
        <v>0</v>
      </c>
      <c r="HA82">
        <v>0</v>
      </c>
      <c r="HB82">
        <v>0</v>
      </c>
      <c r="HC82">
        <f t="shared" si="95"/>
        <v>0</v>
      </c>
      <c r="HE82" t="s">
        <v>3</v>
      </c>
      <c r="HF82" t="s">
        <v>3</v>
      </c>
      <c r="HM82" t="s">
        <v>3</v>
      </c>
      <c r="HN82" t="s">
        <v>26</v>
      </c>
      <c r="HO82" t="s">
        <v>27</v>
      </c>
      <c r="HP82" t="s">
        <v>22</v>
      </c>
      <c r="HQ82" t="s">
        <v>22</v>
      </c>
      <c r="IK82">
        <v>0</v>
      </c>
    </row>
    <row r="83" spans="1:245" x14ac:dyDescent="0.2">
      <c r="A83">
        <v>18</v>
      </c>
      <c r="B83">
        <v>1</v>
      </c>
      <c r="C83">
        <v>72</v>
      </c>
      <c r="E83" t="s">
        <v>157</v>
      </c>
      <c r="F83" t="s">
        <v>53</v>
      </c>
      <c r="G83" t="s">
        <v>54</v>
      </c>
      <c r="H83" t="e">
        <f>'1.Ведомость'!#REF!</f>
        <v>#REF!</v>
      </c>
      <c r="I83">
        <f>I82*J83</f>
        <v>0.2</v>
      </c>
      <c r="J83">
        <v>0.1</v>
      </c>
      <c r="K83">
        <v>0.1</v>
      </c>
      <c r="O83">
        <f t="shared" si="65"/>
        <v>1.82</v>
      </c>
      <c r="P83">
        <f t="shared" si="66"/>
        <v>1.82</v>
      </c>
      <c r="Q83">
        <f t="shared" si="67"/>
        <v>0</v>
      </c>
      <c r="R83">
        <f t="shared" si="68"/>
        <v>0</v>
      </c>
      <c r="S83">
        <f t="shared" si="69"/>
        <v>0</v>
      </c>
      <c r="T83">
        <f t="shared" si="70"/>
        <v>0</v>
      </c>
      <c r="U83">
        <f t="shared" si="71"/>
        <v>0</v>
      </c>
      <c r="V83">
        <f t="shared" si="72"/>
        <v>0</v>
      </c>
      <c r="W83">
        <f t="shared" si="73"/>
        <v>0</v>
      </c>
      <c r="X83">
        <f t="shared" si="74"/>
        <v>0</v>
      </c>
      <c r="Y83">
        <f t="shared" si="75"/>
        <v>0</v>
      </c>
      <c r="AA83">
        <v>51661419</v>
      </c>
      <c r="AB83">
        <f t="shared" si="76"/>
        <v>1</v>
      </c>
      <c r="AC83">
        <f t="shared" si="77"/>
        <v>1</v>
      </c>
      <c r="AD83">
        <f>ROUND((((ET83)-(EU83))+AE83),2)</f>
        <v>0</v>
      </c>
      <c r="AE83">
        <f t="shared" ref="AE83:AF86" si="98">ROUND((EU83),2)</f>
        <v>0</v>
      </c>
      <c r="AF83">
        <f t="shared" si="98"/>
        <v>0</v>
      </c>
      <c r="AG83">
        <f t="shared" si="78"/>
        <v>0</v>
      </c>
      <c r="AH83">
        <f t="shared" ref="AH83:AI86" si="99">(EW83)</f>
        <v>0</v>
      </c>
      <c r="AI83">
        <f t="shared" si="99"/>
        <v>0</v>
      </c>
      <c r="AJ83">
        <f t="shared" si="79"/>
        <v>0</v>
      </c>
      <c r="AK83">
        <v>1</v>
      </c>
      <c r="AL83">
        <v>1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1</v>
      </c>
      <c r="AW83">
        <v>1</v>
      </c>
      <c r="AZ83">
        <v>1</v>
      </c>
      <c r="BA83">
        <v>1</v>
      </c>
      <c r="BB83">
        <v>1</v>
      </c>
      <c r="BC83">
        <v>9.11</v>
      </c>
      <c r="BD83" t="s">
        <v>3</v>
      </c>
      <c r="BE83" t="s">
        <v>3</v>
      </c>
      <c r="BF83" t="s">
        <v>3</v>
      </c>
      <c r="BG83" t="s">
        <v>3</v>
      </c>
      <c r="BH83">
        <v>3</v>
      </c>
      <c r="BI83">
        <v>1</v>
      </c>
      <c r="BJ83" t="s">
        <v>56</v>
      </c>
      <c r="BM83">
        <v>500001</v>
      </c>
      <c r="BN83">
        <v>0</v>
      </c>
      <c r="BO83" t="s">
        <v>3</v>
      </c>
      <c r="BP83">
        <v>0</v>
      </c>
      <c r="BQ83">
        <v>8</v>
      </c>
      <c r="BR83">
        <v>0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3</v>
      </c>
      <c r="BZ83">
        <v>0</v>
      </c>
      <c r="CA83">
        <v>0</v>
      </c>
      <c r="CB83" t="s">
        <v>3</v>
      </c>
      <c r="CE83">
        <v>0</v>
      </c>
      <c r="CF83">
        <v>0</v>
      </c>
      <c r="CG83">
        <v>0</v>
      </c>
      <c r="CM83">
        <v>0</v>
      </c>
      <c r="CN83" t="s">
        <v>3</v>
      </c>
      <c r="CO83">
        <v>0</v>
      </c>
      <c r="CP83">
        <f t="shared" si="80"/>
        <v>1.82</v>
      </c>
      <c r="CQ83">
        <f>AC83*BC83</f>
        <v>9.11</v>
      </c>
      <c r="CR83">
        <f>AD83*BB83</f>
        <v>0</v>
      </c>
      <c r="CS83">
        <f t="shared" si="81"/>
        <v>0</v>
      </c>
      <c r="CT83">
        <f t="shared" si="82"/>
        <v>0</v>
      </c>
      <c r="CU83">
        <f t="shared" si="83"/>
        <v>0</v>
      </c>
      <c r="CV83">
        <f t="shared" si="84"/>
        <v>0</v>
      </c>
      <c r="CW83">
        <f t="shared" si="85"/>
        <v>0</v>
      </c>
      <c r="CX83">
        <f t="shared" si="86"/>
        <v>0</v>
      </c>
      <c r="CY83">
        <f t="shared" si="96"/>
        <v>0</v>
      </c>
      <c r="CZ83">
        <f t="shared" si="97"/>
        <v>0</v>
      </c>
      <c r="DC83" t="s">
        <v>3</v>
      </c>
      <c r="DD83" t="s">
        <v>3</v>
      </c>
      <c r="DE83" t="s">
        <v>3</v>
      </c>
      <c r="DF83" t="s">
        <v>3</v>
      </c>
      <c r="DG83" t="s">
        <v>3</v>
      </c>
      <c r="DH83" t="s">
        <v>3</v>
      </c>
      <c r="DI83" t="s">
        <v>3</v>
      </c>
      <c r="DJ83" t="s">
        <v>3</v>
      </c>
      <c r="DK83" t="s">
        <v>3</v>
      </c>
      <c r="DL83" t="s">
        <v>3</v>
      </c>
      <c r="DM83" t="s">
        <v>3</v>
      </c>
      <c r="DN83">
        <v>0</v>
      </c>
      <c r="DO83">
        <v>0</v>
      </c>
      <c r="DP83">
        <v>1</v>
      </c>
      <c r="DQ83">
        <v>1</v>
      </c>
      <c r="DU83">
        <v>1013</v>
      </c>
      <c r="DV83" t="s">
        <v>55</v>
      </c>
      <c r="DW83" t="s">
        <v>55</v>
      </c>
      <c r="DX83">
        <v>1</v>
      </c>
      <c r="DZ83" t="s">
        <v>3</v>
      </c>
      <c r="EA83" t="s">
        <v>3</v>
      </c>
      <c r="EB83" t="s">
        <v>3</v>
      </c>
      <c r="EC83" t="s">
        <v>3</v>
      </c>
      <c r="EE83">
        <v>50757674</v>
      </c>
      <c r="EF83">
        <v>8</v>
      </c>
      <c r="EG83" t="s">
        <v>57</v>
      </c>
      <c r="EH83">
        <v>0</v>
      </c>
      <c r="EI83" t="s">
        <v>3</v>
      </c>
      <c r="EJ83">
        <v>1</v>
      </c>
      <c r="EK83">
        <v>500001</v>
      </c>
      <c r="EL83" t="s">
        <v>58</v>
      </c>
      <c r="EM83" t="s">
        <v>59</v>
      </c>
      <c r="EO83" t="s">
        <v>3</v>
      </c>
      <c r="EQ83">
        <v>0</v>
      </c>
      <c r="ER83">
        <v>1</v>
      </c>
      <c r="ES83">
        <v>1</v>
      </c>
      <c r="ET83">
        <v>0</v>
      </c>
      <c r="EU83">
        <v>0</v>
      </c>
      <c r="EV83">
        <v>0</v>
      </c>
      <c r="EW83">
        <v>0</v>
      </c>
      <c r="EX83">
        <v>0</v>
      </c>
      <c r="FQ83">
        <v>0</v>
      </c>
      <c r="FR83">
        <f t="shared" si="87"/>
        <v>0</v>
      </c>
      <c r="FS83">
        <v>0</v>
      </c>
      <c r="FX83">
        <v>0</v>
      </c>
      <c r="FY83">
        <v>0</v>
      </c>
      <c r="GA83" t="s">
        <v>3</v>
      </c>
      <c r="GD83">
        <v>1</v>
      </c>
      <c r="GF83">
        <v>-1743999360</v>
      </c>
      <c r="GG83">
        <v>2</v>
      </c>
      <c r="GH83">
        <v>1</v>
      </c>
      <c r="GI83">
        <v>4</v>
      </c>
      <c r="GJ83">
        <v>0</v>
      </c>
      <c r="GK83">
        <v>0</v>
      </c>
      <c r="GL83">
        <f t="shared" si="88"/>
        <v>0</v>
      </c>
      <c r="GM83">
        <f t="shared" si="89"/>
        <v>1.82</v>
      </c>
      <c r="GN83">
        <f t="shared" si="90"/>
        <v>1.82</v>
      </c>
      <c r="GO83">
        <f t="shared" si="91"/>
        <v>0</v>
      </c>
      <c r="GP83">
        <f t="shared" si="92"/>
        <v>0</v>
      </c>
      <c r="GR83">
        <v>0</v>
      </c>
      <c r="GS83">
        <v>3</v>
      </c>
      <c r="GT83">
        <v>0</v>
      </c>
      <c r="GU83" t="s">
        <v>3</v>
      </c>
      <c r="GV83">
        <f t="shared" si="93"/>
        <v>0</v>
      </c>
      <c r="GW83">
        <v>1</v>
      </c>
      <c r="GX83">
        <f t="shared" si="94"/>
        <v>0</v>
      </c>
      <c r="HA83">
        <v>0</v>
      </c>
      <c r="HB83">
        <v>0</v>
      </c>
      <c r="HC83">
        <f t="shared" si="95"/>
        <v>0</v>
      </c>
      <c r="HE83" t="s">
        <v>3</v>
      </c>
      <c r="HF83" t="s">
        <v>3</v>
      </c>
      <c r="HM83" t="s">
        <v>3</v>
      </c>
      <c r="HN83" t="s">
        <v>3</v>
      </c>
      <c r="HO83" t="s">
        <v>3</v>
      </c>
      <c r="HP83" t="s">
        <v>3</v>
      </c>
      <c r="HQ83" t="s">
        <v>3</v>
      </c>
      <c r="IK83">
        <v>0</v>
      </c>
    </row>
    <row r="84" spans="1:245" x14ac:dyDescent="0.2">
      <c r="A84">
        <v>18</v>
      </c>
      <c r="B84">
        <v>1</v>
      </c>
      <c r="C84">
        <v>76</v>
      </c>
      <c r="E84" t="s">
        <v>158</v>
      </c>
      <c r="F84" t="s">
        <v>61</v>
      </c>
      <c r="G84" t="s">
        <v>62</v>
      </c>
      <c r="H84" t="e">
        <f>'1.Ведомость'!#REF!</f>
        <v>#REF!</v>
      </c>
      <c r="I84">
        <f>I82*J84</f>
        <v>-0.08</v>
      </c>
      <c r="J84">
        <v>-0.04</v>
      </c>
      <c r="K84">
        <v>-0.04</v>
      </c>
      <c r="O84">
        <f t="shared" si="65"/>
        <v>-674.87</v>
      </c>
      <c r="P84">
        <f t="shared" si="66"/>
        <v>-674.87</v>
      </c>
      <c r="Q84">
        <f t="shared" si="67"/>
        <v>0</v>
      </c>
      <c r="R84">
        <f t="shared" si="68"/>
        <v>0</v>
      </c>
      <c r="S84">
        <f t="shared" si="69"/>
        <v>0</v>
      </c>
      <c r="T84">
        <f t="shared" si="70"/>
        <v>0</v>
      </c>
      <c r="U84">
        <f t="shared" si="71"/>
        <v>0</v>
      </c>
      <c r="V84">
        <f t="shared" si="72"/>
        <v>0</v>
      </c>
      <c r="W84">
        <f t="shared" si="73"/>
        <v>0</v>
      </c>
      <c r="X84">
        <f t="shared" si="74"/>
        <v>0</v>
      </c>
      <c r="Y84">
        <f t="shared" si="75"/>
        <v>0</v>
      </c>
      <c r="AA84">
        <v>51661419</v>
      </c>
      <c r="AB84">
        <f t="shared" si="76"/>
        <v>926</v>
      </c>
      <c r="AC84">
        <f t="shared" si="77"/>
        <v>926</v>
      </c>
      <c r="AD84">
        <f>ROUND((((ET84)-(EU84))+AE84),2)</f>
        <v>0</v>
      </c>
      <c r="AE84">
        <f t="shared" si="98"/>
        <v>0</v>
      </c>
      <c r="AF84">
        <f t="shared" si="98"/>
        <v>0</v>
      </c>
      <c r="AG84">
        <f t="shared" si="78"/>
        <v>0</v>
      </c>
      <c r="AH84">
        <f t="shared" si="99"/>
        <v>0</v>
      </c>
      <c r="AI84">
        <f t="shared" si="99"/>
        <v>0</v>
      </c>
      <c r="AJ84">
        <f t="shared" si="79"/>
        <v>0</v>
      </c>
      <c r="AK84">
        <v>926</v>
      </c>
      <c r="AL84">
        <v>926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1</v>
      </c>
      <c r="AW84">
        <v>1</v>
      </c>
      <c r="AZ84">
        <v>1</v>
      </c>
      <c r="BA84">
        <v>1</v>
      </c>
      <c r="BB84">
        <v>1</v>
      </c>
      <c r="BC84">
        <v>9.11</v>
      </c>
      <c r="BD84" t="s">
        <v>3</v>
      </c>
      <c r="BE84" t="s">
        <v>3</v>
      </c>
      <c r="BF84" t="s">
        <v>3</v>
      </c>
      <c r="BG84" t="s">
        <v>3</v>
      </c>
      <c r="BH84">
        <v>3</v>
      </c>
      <c r="BI84">
        <v>1</v>
      </c>
      <c r="BJ84" t="s">
        <v>64</v>
      </c>
      <c r="BM84">
        <v>500001</v>
      </c>
      <c r="BN84">
        <v>0</v>
      </c>
      <c r="BO84" t="s">
        <v>3</v>
      </c>
      <c r="BP84">
        <v>0</v>
      </c>
      <c r="BQ84">
        <v>8</v>
      </c>
      <c r="BR84">
        <v>1</v>
      </c>
      <c r="BS84">
        <v>1</v>
      </c>
      <c r="BT84">
        <v>1</v>
      </c>
      <c r="BU84">
        <v>1</v>
      </c>
      <c r="BV84">
        <v>1</v>
      </c>
      <c r="BW84">
        <v>1</v>
      </c>
      <c r="BX84">
        <v>1</v>
      </c>
      <c r="BY84" t="s">
        <v>3</v>
      </c>
      <c r="BZ84">
        <v>0</v>
      </c>
      <c r="CA84">
        <v>0</v>
      </c>
      <c r="CB84" t="s">
        <v>3</v>
      </c>
      <c r="CE84">
        <v>0</v>
      </c>
      <c r="CF84">
        <v>0</v>
      </c>
      <c r="CG84">
        <v>0</v>
      </c>
      <c r="CM84">
        <v>0</v>
      </c>
      <c r="CN84" t="s">
        <v>3</v>
      </c>
      <c r="CO84">
        <v>0</v>
      </c>
      <c r="CP84">
        <f t="shared" si="80"/>
        <v>-674.87</v>
      </c>
      <c r="CQ84">
        <f>AC84*BC84</f>
        <v>8435.8599999999988</v>
      </c>
      <c r="CR84">
        <f>AD84*BB84</f>
        <v>0</v>
      </c>
      <c r="CS84">
        <f t="shared" si="81"/>
        <v>0</v>
      </c>
      <c r="CT84">
        <f t="shared" si="82"/>
        <v>0</v>
      </c>
      <c r="CU84">
        <f t="shared" si="83"/>
        <v>0</v>
      </c>
      <c r="CV84">
        <f t="shared" si="84"/>
        <v>0</v>
      </c>
      <c r="CW84">
        <f t="shared" si="85"/>
        <v>0</v>
      </c>
      <c r="CX84">
        <f t="shared" si="86"/>
        <v>0</v>
      </c>
      <c r="CY84">
        <f t="shared" si="96"/>
        <v>0</v>
      </c>
      <c r="CZ84">
        <f t="shared" si="97"/>
        <v>0</v>
      </c>
      <c r="DC84" t="s">
        <v>3</v>
      </c>
      <c r="DD84" t="s">
        <v>3</v>
      </c>
      <c r="DE84" t="s">
        <v>3</v>
      </c>
      <c r="DF84" t="s">
        <v>3</v>
      </c>
      <c r="DG84" t="s">
        <v>3</v>
      </c>
      <c r="DH84" t="s">
        <v>3</v>
      </c>
      <c r="DI84" t="s">
        <v>3</v>
      </c>
      <c r="DJ84" t="s">
        <v>3</v>
      </c>
      <c r="DK84" t="s">
        <v>3</v>
      </c>
      <c r="DL84" t="s">
        <v>3</v>
      </c>
      <c r="DM84" t="s">
        <v>3</v>
      </c>
      <c r="DN84">
        <v>0</v>
      </c>
      <c r="DO84">
        <v>0</v>
      </c>
      <c r="DP84">
        <v>1</v>
      </c>
      <c r="DQ84">
        <v>1</v>
      </c>
      <c r="DU84">
        <v>1005</v>
      </c>
      <c r="DV84" t="s">
        <v>63</v>
      </c>
      <c r="DW84" t="s">
        <v>63</v>
      </c>
      <c r="DX84">
        <v>1</v>
      </c>
      <c r="DZ84" t="s">
        <v>3</v>
      </c>
      <c r="EA84" t="s">
        <v>3</v>
      </c>
      <c r="EB84" t="s">
        <v>3</v>
      </c>
      <c r="EC84" t="s">
        <v>3</v>
      </c>
      <c r="EE84">
        <v>50757674</v>
      </c>
      <c r="EF84">
        <v>8</v>
      </c>
      <c r="EG84" t="s">
        <v>57</v>
      </c>
      <c r="EH84">
        <v>0</v>
      </c>
      <c r="EI84" t="s">
        <v>3</v>
      </c>
      <c r="EJ84">
        <v>1</v>
      </c>
      <c r="EK84">
        <v>500001</v>
      </c>
      <c r="EL84" t="s">
        <v>58</v>
      </c>
      <c r="EM84" t="s">
        <v>59</v>
      </c>
      <c r="EO84" t="s">
        <v>3</v>
      </c>
      <c r="EQ84">
        <v>32768</v>
      </c>
      <c r="ER84">
        <v>926</v>
      </c>
      <c r="ES84">
        <v>926</v>
      </c>
      <c r="ET84">
        <v>0</v>
      </c>
      <c r="EU84">
        <v>0</v>
      </c>
      <c r="EV84">
        <v>0</v>
      </c>
      <c r="EW84">
        <v>0</v>
      </c>
      <c r="EX84">
        <v>0</v>
      </c>
      <c r="FQ84">
        <v>0</v>
      </c>
      <c r="FR84">
        <f t="shared" si="87"/>
        <v>0</v>
      </c>
      <c r="FS84">
        <v>0</v>
      </c>
      <c r="FX84">
        <v>0</v>
      </c>
      <c r="FY84">
        <v>0</v>
      </c>
      <c r="GA84" t="s">
        <v>3</v>
      </c>
      <c r="GD84">
        <v>1</v>
      </c>
      <c r="GF84">
        <v>-1896968330</v>
      </c>
      <c r="GG84">
        <v>2</v>
      </c>
      <c r="GH84">
        <v>1</v>
      </c>
      <c r="GI84">
        <v>4</v>
      </c>
      <c r="GJ84">
        <v>0</v>
      </c>
      <c r="GK84">
        <v>0</v>
      </c>
      <c r="GL84">
        <f t="shared" si="88"/>
        <v>0</v>
      </c>
      <c r="GM84">
        <f t="shared" si="89"/>
        <v>-674.87</v>
      </c>
      <c r="GN84">
        <f t="shared" si="90"/>
        <v>-674.87</v>
      </c>
      <c r="GO84">
        <f t="shared" si="91"/>
        <v>0</v>
      </c>
      <c r="GP84">
        <f t="shared" si="92"/>
        <v>0</v>
      </c>
      <c r="GR84">
        <v>0</v>
      </c>
      <c r="GS84">
        <v>3</v>
      </c>
      <c r="GT84">
        <v>0</v>
      </c>
      <c r="GU84" t="s">
        <v>3</v>
      </c>
      <c r="GV84">
        <f t="shared" si="93"/>
        <v>0</v>
      </c>
      <c r="GW84">
        <v>1</v>
      </c>
      <c r="GX84">
        <f t="shared" si="94"/>
        <v>0</v>
      </c>
      <c r="HA84">
        <v>0</v>
      </c>
      <c r="HB84">
        <v>0</v>
      </c>
      <c r="HC84">
        <f t="shared" si="95"/>
        <v>0</v>
      </c>
      <c r="HE84" t="s">
        <v>3</v>
      </c>
      <c r="HF84" t="s">
        <v>3</v>
      </c>
      <c r="HM84" t="s">
        <v>3</v>
      </c>
      <c r="HN84" t="s">
        <v>3</v>
      </c>
      <c r="HO84" t="s">
        <v>3</v>
      </c>
      <c r="HP84" t="s">
        <v>3</v>
      </c>
      <c r="HQ84" t="s">
        <v>3</v>
      </c>
      <c r="IK84">
        <v>0</v>
      </c>
    </row>
    <row r="85" spans="1:245" x14ac:dyDescent="0.2">
      <c r="A85">
        <v>18</v>
      </c>
      <c r="B85">
        <v>1</v>
      </c>
      <c r="C85">
        <v>77</v>
      </c>
      <c r="E85" t="s">
        <v>159</v>
      </c>
      <c r="F85" t="s">
        <v>29</v>
      </c>
      <c r="G85" t="s">
        <v>160</v>
      </c>
      <c r="H85" t="str">
        <f>'1.Ведомость'!C33</f>
        <v>ШТ</v>
      </c>
      <c r="I85">
        <f>I82*J85</f>
        <v>1</v>
      </c>
      <c r="J85">
        <v>0.5</v>
      </c>
      <c r="K85">
        <v>0.5</v>
      </c>
      <c r="O85">
        <f t="shared" si="65"/>
        <v>306.72000000000003</v>
      </c>
      <c r="P85">
        <f t="shared" si="66"/>
        <v>306.72000000000003</v>
      </c>
      <c r="Q85">
        <f t="shared" si="67"/>
        <v>0</v>
      </c>
      <c r="R85">
        <f t="shared" si="68"/>
        <v>0</v>
      </c>
      <c r="S85">
        <f t="shared" si="69"/>
        <v>0</v>
      </c>
      <c r="T85">
        <f t="shared" si="70"/>
        <v>0</v>
      </c>
      <c r="U85">
        <f t="shared" si="71"/>
        <v>0</v>
      </c>
      <c r="V85">
        <f t="shared" si="72"/>
        <v>0</v>
      </c>
      <c r="W85">
        <f t="shared" si="73"/>
        <v>0</v>
      </c>
      <c r="X85">
        <f t="shared" si="74"/>
        <v>0</v>
      </c>
      <c r="Y85">
        <f t="shared" si="75"/>
        <v>0</v>
      </c>
      <c r="AA85">
        <v>51661419</v>
      </c>
      <c r="AB85">
        <f t="shared" si="76"/>
        <v>306.72000000000003</v>
      </c>
      <c r="AC85">
        <f t="shared" si="77"/>
        <v>306.72000000000003</v>
      </c>
      <c r="AD85">
        <f>ROUND((((ET85)-(EU85))+AE85),2)</f>
        <v>0</v>
      </c>
      <c r="AE85">
        <f t="shared" si="98"/>
        <v>0</v>
      </c>
      <c r="AF85">
        <f t="shared" si="98"/>
        <v>0</v>
      </c>
      <c r="AG85">
        <f t="shared" si="78"/>
        <v>0</v>
      </c>
      <c r="AH85">
        <f t="shared" si="99"/>
        <v>0</v>
      </c>
      <c r="AI85">
        <f t="shared" si="99"/>
        <v>0</v>
      </c>
      <c r="AJ85">
        <f t="shared" si="79"/>
        <v>0</v>
      </c>
      <c r="AK85">
        <v>306.72000000000003</v>
      </c>
      <c r="AL85">
        <v>306.72000000000003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1</v>
      </c>
      <c r="AW85">
        <v>1</v>
      </c>
      <c r="AZ85">
        <v>1</v>
      </c>
      <c r="BA85">
        <v>1</v>
      </c>
      <c r="BB85">
        <v>1</v>
      </c>
      <c r="BC85">
        <v>9.11</v>
      </c>
      <c r="BD85" t="s">
        <v>3</v>
      </c>
      <c r="BE85" t="s">
        <v>3</v>
      </c>
      <c r="BF85" t="s">
        <v>3</v>
      </c>
      <c r="BG85" t="s">
        <v>3</v>
      </c>
      <c r="BH85">
        <v>3</v>
      </c>
      <c r="BI85">
        <v>1</v>
      </c>
      <c r="BJ85" t="s">
        <v>161</v>
      </c>
      <c r="BM85">
        <v>500001</v>
      </c>
      <c r="BN85">
        <v>0</v>
      </c>
      <c r="BO85" t="s">
        <v>3</v>
      </c>
      <c r="BP85">
        <v>0</v>
      </c>
      <c r="BQ85">
        <v>8</v>
      </c>
      <c r="BR85">
        <v>0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</v>
      </c>
      <c r="BZ85">
        <v>0</v>
      </c>
      <c r="CA85">
        <v>0</v>
      </c>
      <c r="CB85" t="s">
        <v>3</v>
      </c>
      <c r="CE85">
        <v>0</v>
      </c>
      <c r="CF85">
        <v>0</v>
      </c>
      <c r="CG85">
        <v>0</v>
      </c>
      <c r="CM85">
        <v>0</v>
      </c>
      <c r="CN85" t="s">
        <v>3</v>
      </c>
      <c r="CO85">
        <v>0</v>
      </c>
      <c r="CP85">
        <f t="shared" si="80"/>
        <v>306.72000000000003</v>
      </c>
      <c r="CQ85">
        <f>AC85</f>
        <v>306.72000000000003</v>
      </c>
      <c r="CR85">
        <f>AD85</f>
        <v>0</v>
      </c>
      <c r="CS85">
        <f t="shared" si="81"/>
        <v>0</v>
      </c>
      <c r="CT85">
        <f t="shared" si="82"/>
        <v>0</v>
      </c>
      <c r="CU85">
        <f t="shared" si="83"/>
        <v>0</v>
      </c>
      <c r="CV85">
        <f t="shared" si="84"/>
        <v>0</v>
      </c>
      <c r="CW85">
        <f t="shared" si="85"/>
        <v>0</v>
      </c>
      <c r="CX85">
        <f t="shared" si="86"/>
        <v>0</v>
      </c>
      <c r="CY85">
        <f t="shared" si="96"/>
        <v>0</v>
      </c>
      <c r="CZ85">
        <f t="shared" si="97"/>
        <v>0</v>
      </c>
      <c r="DC85" t="s">
        <v>3</v>
      </c>
      <c r="DD85" t="s">
        <v>3</v>
      </c>
      <c r="DE85" t="s">
        <v>3</v>
      </c>
      <c r="DF85" t="s">
        <v>3</v>
      </c>
      <c r="DG85" t="s">
        <v>3</v>
      </c>
      <c r="DH85" t="s">
        <v>3</v>
      </c>
      <c r="DI85" t="s">
        <v>3</v>
      </c>
      <c r="DJ85" t="s">
        <v>3</v>
      </c>
      <c r="DK85" t="s">
        <v>3</v>
      </c>
      <c r="DL85" t="s">
        <v>3</v>
      </c>
      <c r="DM85" t="s">
        <v>3</v>
      </c>
      <c r="DN85">
        <v>0</v>
      </c>
      <c r="DO85">
        <v>0</v>
      </c>
      <c r="DP85">
        <v>1</v>
      </c>
      <c r="DQ85">
        <v>1</v>
      </c>
      <c r="DU85">
        <v>1013</v>
      </c>
      <c r="DV85" t="s">
        <v>17</v>
      </c>
      <c r="DW85" t="s">
        <v>17</v>
      </c>
      <c r="DX85">
        <v>1</v>
      </c>
      <c r="DZ85" t="s">
        <v>3</v>
      </c>
      <c r="EA85" t="s">
        <v>3</v>
      </c>
      <c r="EB85" t="s">
        <v>3</v>
      </c>
      <c r="EC85" t="s">
        <v>3</v>
      </c>
      <c r="EE85">
        <v>50757674</v>
      </c>
      <c r="EF85">
        <v>8</v>
      </c>
      <c r="EG85" t="s">
        <v>57</v>
      </c>
      <c r="EH85">
        <v>0</v>
      </c>
      <c r="EI85" t="s">
        <v>3</v>
      </c>
      <c r="EJ85">
        <v>1</v>
      </c>
      <c r="EK85">
        <v>500001</v>
      </c>
      <c r="EL85" t="s">
        <v>58</v>
      </c>
      <c r="EM85" t="s">
        <v>59</v>
      </c>
      <c r="EO85" t="s">
        <v>3</v>
      </c>
      <c r="EQ85">
        <v>0</v>
      </c>
      <c r="ER85">
        <v>291.67</v>
      </c>
      <c r="ES85">
        <v>306.72000000000003</v>
      </c>
      <c r="ET85">
        <v>0</v>
      </c>
      <c r="EU85">
        <v>0</v>
      </c>
      <c r="EV85">
        <v>0</v>
      </c>
      <c r="EW85">
        <v>0</v>
      </c>
      <c r="EX85">
        <v>0</v>
      </c>
      <c r="EZ85">
        <v>5</v>
      </c>
      <c r="FC85">
        <v>0</v>
      </c>
      <c r="FD85">
        <v>18</v>
      </c>
      <c r="FF85">
        <v>291.67</v>
      </c>
      <c r="FQ85">
        <v>0</v>
      </c>
      <c r="FR85">
        <f t="shared" si="87"/>
        <v>0</v>
      </c>
      <c r="FS85">
        <v>0</v>
      </c>
      <c r="FX85">
        <v>0</v>
      </c>
      <c r="FY85">
        <v>0</v>
      </c>
      <c r="GA85" t="s">
        <v>162</v>
      </c>
      <c r="GD85">
        <v>1</v>
      </c>
      <c r="GF85">
        <v>-599798257</v>
      </c>
      <c r="GG85">
        <v>2</v>
      </c>
      <c r="GH85">
        <v>3</v>
      </c>
      <c r="GI85">
        <v>4</v>
      </c>
      <c r="GJ85">
        <v>0</v>
      </c>
      <c r="GK85">
        <v>0</v>
      </c>
      <c r="GL85">
        <f t="shared" si="88"/>
        <v>0</v>
      </c>
      <c r="GM85">
        <f t="shared" si="89"/>
        <v>306.72000000000003</v>
      </c>
      <c r="GN85">
        <f t="shared" si="90"/>
        <v>306.72000000000003</v>
      </c>
      <c r="GO85">
        <f t="shared" si="91"/>
        <v>0</v>
      </c>
      <c r="GP85">
        <f t="shared" si="92"/>
        <v>0</v>
      </c>
      <c r="GR85">
        <v>1</v>
      </c>
      <c r="GS85">
        <v>1</v>
      </c>
      <c r="GT85">
        <v>0</v>
      </c>
      <c r="GU85" t="s">
        <v>3</v>
      </c>
      <c r="GV85">
        <f t="shared" si="93"/>
        <v>0</v>
      </c>
      <c r="GW85">
        <v>1</v>
      </c>
      <c r="GX85">
        <f t="shared" si="94"/>
        <v>0</v>
      </c>
      <c r="HA85">
        <v>0</v>
      </c>
      <c r="HB85">
        <v>0</v>
      </c>
      <c r="HC85">
        <f t="shared" si="95"/>
        <v>0</v>
      </c>
      <c r="HE85" t="s">
        <v>35</v>
      </c>
      <c r="HF85" t="s">
        <v>42</v>
      </c>
      <c r="HG85">
        <f>ROUND(AC85*I85,2)</f>
        <v>306.72000000000003</v>
      </c>
      <c r="HM85" t="s">
        <v>3</v>
      </c>
      <c r="HN85" t="s">
        <v>3</v>
      </c>
      <c r="HO85" t="s">
        <v>3</v>
      </c>
      <c r="HP85" t="s">
        <v>3</v>
      </c>
      <c r="HQ85" t="s">
        <v>3</v>
      </c>
      <c r="IK85">
        <v>0</v>
      </c>
    </row>
    <row r="86" spans="1:245" x14ac:dyDescent="0.2">
      <c r="A86">
        <v>18</v>
      </c>
      <c r="B86">
        <v>1</v>
      </c>
      <c r="C86">
        <v>78</v>
      </c>
      <c r="E86" t="s">
        <v>163</v>
      </c>
      <c r="F86" t="s">
        <v>29</v>
      </c>
      <c r="G86" t="s">
        <v>70</v>
      </c>
      <c r="H86" t="str">
        <f>'1.Ведомость'!C34</f>
        <v>ШТ</v>
      </c>
      <c r="I86">
        <f>I82*J86</f>
        <v>1</v>
      </c>
      <c r="J86">
        <v>0.5</v>
      </c>
      <c r="K86">
        <v>0.5</v>
      </c>
      <c r="O86">
        <f t="shared" si="65"/>
        <v>350.53</v>
      </c>
      <c r="P86">
        <f t="shared" si="66"/>
        <v>350.53</v>
      </c>
      <c r="Q86">
        <f t="shared" si="67"/>
        <v>0</v>
      </c>
      <c r="R86">
        <f t="shared" si="68"/>
        <v>0</v>
      </c>
      <c r="S86">
        <f t="shared" si="69"/>
        <v>0</v>
      </c>
      <c r="T86">
        <f t="shared" si="70"/>
        <v>0</v>
      </c>
      <c r="U86">
        <f t="shared" si="71"/>
        <v>0</v>
      </c>
      <c r="V86">
        <f t="shared" si="72"/>
        <v>0</v>
      </c>
      <c r="W86">
        <f t="shared" si="73"/>
        <v>0</v>
      </c>
      <c r="X86">
        <f t="shared" si="74"/>
        <v>0</v>
      </c>
      <c r="Y86">
        <f t="shared" si="75"/>
        <v>0</v>
      </c>
      <c r="AA86">
        <v>51661419</v>
      </c>
      <c r="AB86">
        <f t="shared" si="76"/>
        <v>350.53</v>
      </c>
      <c r="AC86">
        <f t="shared" si="77"/>
        <v>350.53</v>
      </c>
      <c r="AD86">
        <f>ROUND((((ET86)-(EU86))+AE86),2)</f>
        <v>0</v>
      </c>
      <c r="AE86">
        <f t="shared" si="98"/>
        <v>0</v>
      </c>
      <c r="AF86">
        <f t="shared" si="98"/>
        <v>0</v>
      </c>
      <c r="AG86">
        <f t="shared" si="78"/>
        <v>0</v>
      </c>
      <c r="AH86">
        <f t="shared" si="99"/>
        <v>0</v>
      </c>
      <c r="AI86">
        <f t="shared" si="99"/>
        <v>0</v>
      </c>
      <c r="AJ86">
        <f t="shared" si="79"/>
        <v>0</v>
      </c>
      <c r="AK86">
        <v>350.53</v>
      </c>
      <c r="AL86">
        <v>350.53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1</v>
      </c>
      <c r="AW86">
        <v>1</v>
      </c>
      <c r="AZ86">
        <v>1</v>
      </c>
      <c r="BA86">
        <v>1</v>
      </c>
      <c r="BB86">
        <v>1</v>
      </c>
      <c r="BC86">
        <v>9.11</v>
      </c>
      <c r="BD86" t="s">
        <v>3</v>
      </c>
      <c r="BE86" t="s">
        <v>3</v>
      </c>
      <c r="BF86" t="s">
        <v>3</v>
      </c>
      <c r="BG86" t="s">
        <v>3</v>
      </c>
      <c r="BH86">
        <v>3</v>
      </c>
      <c r="BI86">
        <v>1</v>
      </c>
      <c r="BJ86" t="s">
        <v>71</v>
      </c>
      <c r="BM86">
        <v>500001</v>
      </c>
      <c r="BN86">
        <v>0</v>
      </c>
      <c r="BO86" t="s">
        <v>3</v>
      </c>
      <c r="BP86">
        <v>0</v>
      </c>
      <c r="BQ86">
        <v>8</v>
      </c>
      <c r="BR86">
        <v>0</v>
      </c>
      <c r="BS86">
        <v>1</v>
      </c>
      <c r="BT86">
        <v>1</v>
      </c>
      <c r="BU86">
        <v>1</v>
      </c>
      <c r="BV86">
        <v>1</v>
      </c>
      <c r="BW86">
        <v>1</v>
      </c>
      <c r="BX86">
        <v>1</v>
      </c>
      <c r="BY86" t="s">
        <v>3</v>
      </c>
      <c r="BZ86">
        <v>0</v>
      </c>
      <c r="CA86">
        <v>0</v>
      </c>
      <c r="CB86" t="s">
        <v>3</v>
      </c>
      <c r="CE86">
        <v>0</v>
      </c>
      <c r="CF86">
        <v>0</v>
      </c>
      <c r="CG86">
        <v>0</v>
      </c>
      <c r="CM86">
        <v>0</v>
      </c>
      <c r="CN86" t="s">
        <v>3</v>
      </c>
      <c r="CO86">
        <v>0</v>
      </c>
      <c r="CP86">
        <f t="shared" si="80"/>
        <v>350.53</v>
      </c>
      <c r="CQ86">
        <f>AC86</f>
        <v>350.53</v>
      </c>
      <c r="CR86">
        <f>AD86</f>
        <v>0</v>
      </c>
      <c r="CS86">
        <f t="shared" si="81"/>
        <v>0</v>
      </c>
      <c r="CT86">
        <f t="shared" si="82"/>
        <v>0</v>
      </c>
      <c r="CU86">
        <f t="shared" si="83"/>
        <v>0</v>
      </c>
      <c r="CV86">
        <f t="shared" si="84"/>
        <v>0</v>
      </c>
      <c r="CW86">
        <f t="shared" si="85"/>
        <v>0</v>
      </c>
      <c r="CX86">
        <f t="shared" si="86"/>
        <v>0</v>
      </c>
      <c r="CY86">
        <f t="shared" si="96"/>
        <v>0</v>
      </c>
      <c r="CZ86">
        <f t="shared" si="97"/>
        <v>0</v>
      </c>
      <c r="DC86" t="s">
        <v>3</v>
      </c>
      <c r="DD86" t="s">
        <v>3</v>
      </c>
      <c r="DE86" t="s">
        <v>3</v>
      </c>
      <c r="DF86" t="s">
        <v>3</v>
      </c>
      <c r="DG86" t="s">
        <v>3</v>
      </c>
      <c r="DH86" t="s">
        <v>3</v>
      </c>
      <c r="DI86" t="s">
        <v>3</v>
      </c>
      <c r="DJ86" t="s">
        <v>3</v>
      </c>
      <c r="DK86" t="s">
        <v>3</v>
      </c>
      <c r="DL86" t="s">
        <v>3</v>
      </c>
      <c r="DM86" t="s">
        <v>3</v>
      </c>
      <c r="DN86">
        <v>0</v>
      </c>
      <c r="DO86">
        <v>0</v>
      </c>
      <c r="DP86">
        <v>1</v>
      </c>
      <c r="DQ86">
        <v>1</v>
      </c>
      <c r="DU86">
        <v>1013</v>
      </c>
      <c r="DV86" t="s">
        <v>17</v>
      </c>
      <c r="DW86" t="s">
        <v>17</v>
      </c>
      <c r="DX86">
        <v>1</v>
      </c>
      <c r="DZ86" t="s">
        <v>3</v>
      </c>
      <c r="EA86" t="s">
        <v>3</v>
      </c>
      <c r="EB86" t="s">
        <v>3</v>
      </c>
      <c r="EC86" t="s">
        <v>3</v>
      </c>
      <c r="EE86">
        <v>50757674</v>
      </c>
      <c r="EF86">
        <v>8</v>
      </c>
      <c r="EG86" t="s">
        <v>57</v>
      </c>
      <c r="EH86">
        <v>0</v>
      </c>
      <c r="EI86" t="s">
        <v>3</v>
      </c>
      <c r="EJ86">
        <v>1</v>
      </c>
      <c r="EK86">
        <v>500001</v>
      </c>
      <c r="EL86" t="s">
        <v>58</v>
      </c>
      <c r="EM86" t="s">
        <v>59</v>
      </c>
      <c r="EO86" t="s">
        <v>3</v>
      </c>
      <c r="EQ86">
        <v>0</v>
      </c>
      <c r="ER86">
        <v>333.33</v>
      </c>
      <c r="ES86">
        <v>350.53</v>
      </c>
      <c r="ET86">
        <v>0</v>
      </c>
      <c r="EU86">
        <v>0</v>
      </c>
      <c r="EV86">
        <v>0</v>
      </c>
      <c r="EW86">
        <v>0</v>
      </c>
      <c r="EX86">
        <v>0</v>
      </c>
      <c r="EZ86">
        <v>5</v>
      </c>
      <c r="FC86">
        <v>0</v>
      </c>
      <c r="FD86">
        <v>18</v>
      </c>
      <c r="FF86">
        <v>333.33</v>
      </c>
      <c r="FQ86">
        <v>0</v>
      </c>
      <c r="FR86">
        <f t="shared" si="87"/>
        <v>0</v>
      </c>
      <c r="FS86">
        <v>0</v>
      </c>
      <c r="FX86">
        <v>0</v>
      </c>
      <c r="FY86">
        <v>0</v>
      </c>
      <c r="GA86" t="s">
        <v>72</v>
      </c>
      <c r="GD86">
        <v>1</v>
      </c>
      <c r="GF86">
        <v>-1656222793</v>
      </c>
      <c r="GG86">
        <v>2</v>
      </c>
      <c r="GH86">
        <v>3</v>
      </c>
      <c r="GI86">
        <v>4</v>
      </c>
      <c r="GJ86">
        <v>0</v>
      </c>
      <c r="GK86">
        <v>0</v>
      </c>
      <c r="GL86">
        <f t="shared" si="88"/>
        <v>0</v>
      </c>
      <c r="GM86">
        <f t="shared" si="89"/>
        <v>350.53</v>
      </c>
      <c r="GN86">
        <f t="shared" si="90"/>
        <v>350.53</v>
      </c>
      <c r="GO86">
        <f t="shared" si="91"/>
        <v>0</v>
      </c>
      <c r="GP86">
        <f t="shared" si="92"/>
        <v>0</v>
      </c>
      <c r="GR86">
        <v>1</v>
      </c>
      <c r="GS86">
        <v>1</v>
      </c>
      <c r="GT86">
        <v>0</v>
      </c>
      <c r="GU86" t="s">
        <v>3</v>
      </c>
      <c r="GV86">
        <f t="shared" si="93"/>
        <v>0</v>
      </c>
      <c r="GW86">
        <v>1</v>
      </c>
      <c r="GX86">
        <f t="shared" si="94"/>
        <v>0</v>
      </c>
      <c r="HA86">
        <v>0</v>
      </c>
      <c r="HB86">
        <v>0</v>
      </c>
      <c r="HC86">
        <f t="shared" si="95"/>
        <v>0</v>
      </c>
      <c r="HE86" t="s">
        <v>35</v>
      </c>
      <c r="HF86" t="s">
        <v>42</v>
      </c>
      <c r="HG86">
        <f>ROUND(AC86*I86,2)</f>
        <v>350.53</v>
      </c>
      <c r="HM86" t="s">
        <v>3</v>
      </c>
      <c r="HN86" t="s">
        <v>3</v>
      </c>
      <c r="HO86" t="s">
        <v>3</v>
      </c>
      <c r="HP86" t="s">
        <v>3</v>
      </c>
      <c r="HQ86" t="s">
        <v>3</v>
      </c>
      <c r="IK86">
        <v>0</v>
      </c>
    </row>
    <row r="87" spans="1:245" x14ac:dyDescent="0.2">
      <c r="A87">
        <v>17</v>
      </c>
      <c r="B87">
        <v>1</v>
      </c>
      <c r="C87">
        <f>ROW(SmtRes!A90)</f>
        <v>90</v>
      </c>
      <c r="D87">
        <f>ROW(EtalonRes!A96)</f>
        <v>96</v>
      </c>
      <c r="E87" t="s">
        <v>164</v>
      </c>
      <c r="F87" t="s">
        <v>74</v>
      </c>
      <c r="G87" t="s">
        <v>75</v>
      </c>
      <c r="H87" t="s">
        <v>76</v>
      </c>
      <c r="I87">
        <v>7.1800000000000003E-2</v>
      </c>
      <c r="J87">
        <v>0</v>
      </c>
      <c r="K87">
        <v>7.1800000000000003E-2</v>
      </c>
      <c r="O87">
        <f t="shared" si="65"/>
        <v>3789.84</v>
      </c>
      <c r="P87">
        <f t="shared" si="66"/>
        <v>284.3</v>
      </c>
      <c r="Q87">
        <f t="shared" si="67"/>
        <v>117.39</v>
      </c>
      <c r="R87">
        <f t="shared" si="68"/>
        <v>37.33</v>
      </c>
      <c r="S87">
        <f t="shared" si="69"/>
        <v>3388.15</v>
      </c>
      <c r="T87">
        <f t="shared" si="70"/>
        <v>0</v>
      </c>
      <c r="U87">
        <f t="shared" si="71"/>
        <v>11.610060000000002</v>
      </c>
      <c r="V87">
        <f t="shared" si="72"/>
        <v>9.0468000000000007E-2</v>
      </c>
      <c r="W87">
        <f t="shared" si="73"/>
        <v>0</v>
      </c>
      <c r="X87">
        <f t="shared" si="74"/>
        <v>4144.83</v>
      </c>
      <c r="Y87">
        <f t="shared" si="75"/>
        <v>2466.35</v>
      </c>
      <c r="AA87">
        <v>51661419</v>
      </c>
      <c r="AB87">
        <f t="shared" si="76"/>
        <v>1971.21</v>
      </c>
      <c r="AC87">
        <f t="shared" si="77"/>
        <v>434.65</v>
      </c>
      <c r="AD87">
        <f>ROUND(((((ET87*ROUND(1.05,7)))-((EU87*ROUND(1.05,7))))+AE87),2)</f>
        <v>123.3</v>
      </c>
      <c r="AE87">
        <f>ROUND(((EU87*ROUND(1.05,7))),2)</f>
        <v>15.57</v>
      </c>
      <c r="AF87">
        <f>ROUND(((EV87*ROUND(1.05,7))),2)</f>
        <v>1413.26</v>
      </c>
      <c r="AG87">
        <f t="shared" si="78"/>
        <v>0</v>
      </c>
      <c r="AH87">
        <f>((EW87*ROUND(1.05,7)))</f>
        <v>161.70000000000002</v>
      </c>
      <c r="AI87">
        <f>((EX87*ROUND(1.05,7)))</f>
        <v>1.26</v>
      </c>
      <c r="AJ87">
        <f t="shared" si="79"/>
        <v>0</v>
      </c>
      <c r="AK87">
        <v>1898.04</v>
      </c>
      <c r="AL87">
        <v>434.65</v>
      </c>
      <c r="AM87">
        <v>117.43</v>
      </c>
      <c r="AN87">
        <v>14.83</v>
      </c>
      <c r="AO87">
        <v>1345.96</v>
      </c>
      <c r="AP87">
        <v>0</v>
      </c>
      <c r="AQ87">
        <v>154</v>
      </c>
      <c r="AR87">
        <v>1.2</v>
      </c>
      <c r="AS87">
        <v>0</v>
      </c>
      <c r="AT87">
        <v>121</v>
      </c>
      <c r="AU87">
        <v>72</v>
      </c>
      <c r="AV87">
        <v>1</v>
      </c>
      <c r="AW87">
        <v>1</v>
      </c>
      <c r="AZ87">
        <v>1</v>
      </c>
      <c r="BA87">
        <v>33.39</v>
      </c>
      <c r="BB87">
        <v>13.26</v>
      </c>
      <c r="BC87">
        <v>9.11</v>
      </c>
      <c r="BD87" t="s">
        <v>3</v>
      </c>
      <c r="BE87" t="s">
        <v>3</v>
      </c>
      <c r="BF87" t="s">
        <v>3</v>
      </c>
      <c r="BG87" t="s">
        <v>3</v>
      </c>
      <c r="BH87">
        <v>0</v>
      </c>
      <c r="BI87">
        <v>1</v>
      </c>
      <c r="BJ87" t="s">
        <v>77</v>
      </c>
      <c r="BM87">
        <v>20001</v>
      </c>
      <c r="BN87">
        <v>0</v>
      </c>
      <c r="BO87" t="s">
        <v>3</v>
      </c>
      <c r="BP87">
        <v>0</v>
      </c>
      <c r="BQ87">
        <v>22</v>
      </c>
      <c r="BR87">
        <v>0</v>
      </c>
      <c r="BS87">
        <v>33.39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</v>
      </c>
      <c r="BZ87">
        <v>121</v>
      </c>
      <c r="CA87">
        <v>72</v>
      </c>
      <c r="CB87" t="s">
        <v>3</v>
      </c>
      <c r="CE87">
        <v>0</v>
      </c>
      <c r="CF87">
        <v>0</v>
      </c>
      <c r="CG87">
        <v>0</v>
      </c>
      <c r="CM87">
        <v>0</v>
      </c>
      <c r="CN87" t="s">
        <v>19</v>
      </c>
      <c r="CO87">
        <v>0</v>
      </c>
      <c r="CP87">
        <f t="shared" si="80"/>
        <v>3789.84</v>
      </c>
      <c r="CQ87">
        <f t="shared" ref="CQ87:CQ93" si="100">AC87*BC87</f>
        <v>3959.6614999999997</v>
      </c>
      <c r="CR87">
        <f t="shared" ref="CR87:CR93" si="101">AD87*BB87</f>
        <v>1634.9579999999999</v>
      </c>
      <c r="CS87">
        <f t="shared" si="81"/>
        <v>519.88229999999999</v>
      </c>
      <c r="CT87">
        <f t="shared" si="82"/>
        <v>47188.751400000001</v>
      </c>
      <c r="CU87">
        <f t="shared" si="83"/>
        <v>0</v>
      </c>
      <c r="CV87">
        <f t="shared" si="84"/>
        <v>161.70000000000002</v>
      </c>
      <c r="CW87">
        <f t="shared" si="85"/>
        <v>1.26</v>
      </c>
      <c r="CX87">
        <f t="shared" si="86"/>
        <v>0</v>
      </c>
      <c r="CY87">
        <f t="shared" si="96"/>
        <v>4144.8307999999997</v>
      </c>
      <c r="CZ87">
        <f t="shared" si="97"/>
        <v>2466.3456000000001</v>
      </c>
      <c r="DC87" t="s">
        <v>3</v>
      </c>
      <c r="DD87" t="s">
        <v>3</v>
      </c>
      <c r="DE87" t="s">
        <v>20</v>
      </c>
      <c r="DF87" t="s">
        <v>20</v>
      </c>
      <c r="DG87" t="s">
        <v>20</v>
      </c>
      <c r="DH87" t="s">
        <v>3</v>
      </c>
      <c r="DI87" t="s">
        <v>20</v>
      </c>
      <c r="DJ87" t="s">
        <v>20</v>
      </c>
      <c r="DK87" t="s">
        <v>3</v>
      </c>
      <c r="DL87" t="s">
        <v>3</v>
      </c>
      <c r="DM87" t="s">
        <v>3</v>
      </c>
      <c r="DN87">
        <v>0</v>
      </c>
      <c r="DO87">
        <v>0</v>
      </c>
      <c r="DP87">
        <v>1</v>
      </c>
      <c r="DQ87">
        <v>1</v>
      </c>
      <c r="DU87">
        <v>1005</v>
      </c>
      <c r="DV87" t="s">
        <v>76</v>
      </c>
      <c r="DW87" t="s">
        <v>76</v>
      </c>
      <c r="DX87">
        <v>100</v>
      </c>
      <c r="DZ87" t="s">
        <v>3</v>
      </c>
      <c r="EA87" t="s">
        <v>3</v>
      </c>
      <c r="EB87" t="s">
        <v>3</v>
      </c>
      <c r="EC87" t="s">
        <v>3</v>
      </c>
      <c r="EE87">
        <v>50757454</v>
      </c>
      <c r="EF87">
        <v>22</v>
      </c>
      <c r="EG87" t="s">
        <v>21</v>
      </c>
      <c r="EH87">
        <v>16</v>
      </c>
      <c r="EI87" t="s">
        <v>22</v>
      </c>
      <c r="EJ87">
        <v>1</v>
      </c>
      <c r="EK87">
        <v>20001</v>
      </c>
      <c r="EL87" t="s">
        <v>23</v>
      </c>
      <c r="EM87" t="s">
        <v>24</v>
      </c>
      <c r="EO87" t="s">
        <v>25</v>
      </c>
      <c r="EQ87">
        <v>131072</v>
      </c>
      <c r="ER87">
        <v>1898.04</v>
      </c>
      <c r="ES87">
        <v>434.65</v>
      </c>
      <c r="ET87">
        <v>117.43</v>
      </c>
      <c r="EU87">
        <v>14.83</v>
      </c>
      <c r="EV87">
        <v>1345.96</v>
      </c>
      <c r="EW87">
        <v>154</v>
      </c>
      <c r="EX87">
        <v>1.2</v>
      </c>
      <c r="EY87">
        <v>0</v>
      </c>
      <c r="FQ87">
        <v>0</v>
      </c>
      <c r="FR87">
        <f t="shared" si="87"/>
        <v>0</v>
      </c>
      <c r="FS87">
        <v>0</v>
      </c>
      <c r="FX87">
        <v>121</v>
      </c>
      <c r="FY87">
        <v>72</v>
      </c>
      <c r="GA87" t="s">
        <v>3</v>
      </c>
      <c r="GD87">
        <v>1</v>
      </c>
      <c r="GF87">
        <v>1651361282</v>
      </c>
      <c r="GG87">
        <v>2</v>
      </c>
      <c r="GH87">
        <v>1</v>
      </c>
      <c r="GI87">
        <v>4</v>
      </c>
      <c r="GJ87">
        <v>0</v>
      </c>
      <c r="GK87">
        <v>0</v>
      </c>
      <c r="GL87">
        <f t="shared" si="88"/>
        <v>0</v>
      </c>
      <c r="GM87">
        <f t="shared" si="89"/>
        <v>10401.02</v>
      </c>
      <c r="GN87">
        <f t="shared" si="90"/>
        <v>10401.02</v>
      </c>
      <c r="GO87">
        <f t="shared" si="91"/>
        <v>0</v>
      </c>
      <c r="GP87">
        <f t="shared" si="92"/>
        <v>0</v>
      </c>
      <c r="GR87">
        <v>0</v>
      </c>
      <c r="GS87">
        <v>3</v>
      </c>
      <c r="GT87">
        <v>0</v>
      </c>
      <c r="GU87" t="s">
        <v>3</v>
      </c>
      <c r="GV87">
        <f t="shared" si="93"/>
        <v>0</v>
      </c>
      <c r="GW87">
        <v>1</v>
      </c>
      <c r="GX87">
        <f t="shared" si="94"/>
        <v>0</v>
      </c>
      <c r="HA87">
        <v>0</v>
      </c>
      <c r="HB87">
        <v>0</v>
      </c>
      <c r="HC87">
        <f t="shared" si="95"/>
        <v>0</v>
      </c>
      <c r="HE87" t="s">
        <v>3</v>
      </c>
      <c r="HF87" t="s">
        <v>3</v>
      </c>
      <c r="HM87" t="s">
        <v>3</v>
      </c>
      <c r="HN87" t="s">
        <v>26</v>
      </c>
      <c r="HO87" t="s">
        <v>27</v>
      </c>
      <c r="HP87" t="s">
        <v>22</v>
      </c>
      <c r="HQ87" t="s">
        <v>22</v>
      </c>
      <c r="IK87">
        <v>0</v>
      </c>
    </row>
    <row r="88" spans="1:245" x14ac:dyDescent="0.2">
      <c r="A88">
        <v>18</v>
      </c>
      <c r="B88">
        <v>1</v>
      </c>
      <c r="C88">
        <v>90</v>
      </c>
      <c r="E88" t="s">
        <v>165</v>
      </c>
      <c r="F88" t="s">
        <v>79</v>
      </c>
      <c r="G88" t="s">
        <v>80</v>
      </c>
      <c r="H88" t="str">
        <f>'1.Ведомость'!C36</f>
        <v>м2</v>
      </c>
      <c r="I88">
        <f>I87*J88</f>
        <v>7.1799999999999988</v>
      </c>
      <c r="J88">
        <v>99.999999999999986</v>
      </c>
      <c r="K88">
        <v>100</v>
      </c>
      <c r="O88">
        <f t="shared" si="65"/>
        <v>6298.31</v>
      </c>
      <c r="P88">
        <f t="shared" si="66"/>
        <v>6298.31</v>
      </c>
      <c r="Q88">
        <f t="shared" si="67"/>
        <v>0</v>
      </c>
      <c r="R88">
        <f t="shared" si="68"/>
        <v>0</v>
      </c>
      <c r="S88">
        <f t="shared" si="69"/>
        <v>0</v>
      </c>
      <c r="T88">
        <f t="shared" si="70"/>
        <v>0</v>
      </c>
      <c r="U88">
        <f t="shared" si="71"/>
        <v>0</v>
      </c>
      <c r="V88">
        <f t="shared" si="72"/>
        <v>0</v>
      </c>
      <c r="W88">
        <f t="shared" si="73"/>
        <v>0</v>
      </c>
      <c r="X88">
        <f t="shared" si="74"/>
        <v>0</v>
      </c>
      <c r="Y88">
        <f t="shared" si="75"/>
        <v>0</v>
      </c>
      <c r="AA88">
        <v>51661419</v>
      </c>
      <c r="AB88">
        <f t="shared" si="76"/>
        <v>96.29</v>
      </c>
      <c r="AC88">
        <f t="shared" si="77"/>
        <v>96.29</v>
      </c>
      <c r="AD88">
        <f>ROUND((((ET88)-(EU88))+AE88),2)</f>
        <v>0</v>
      </c>
      <c r="AE88">
        <f>ROUND((EU88),2)</f>
        <v>0</v>
      </c>
      <c r="AF88">
        <f>ROUND((EV88),2)</f>
        <v>0</v>
      </c>
      <c r="AG88">
        <f t="shared" si="78"/>
        <v>0</v>
      </c>
      <c r="AH88">
        <f>(EW88)</f>
        <v>0</v>
      </c>
      <c r="AI88">
        <f>(EX88)</f>
        <v>0</v>
      </c>
      <c r="AJ88">
        <f t="shared" si="79"/>
        <v>0</v>
      </c>
      <c r="AK88">
        <v>96.29</v>
      </c>
      <c r="AL88">
        <v>96.29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1</v>
      </c>
      <c r="AW88">
        <v>1</v>
      </c>
      <c r="AZ88">
        <v>1</v>
      </c>
      <c r="BA88">
        <v>1</v>
      </c>
      <c r="BB88">
        <v>1</v>
      </c>
      <c r="BC88">
        <v>9.11</v>
      </c>
      <c r="BD88" t="s">
        <v>3</v>
      </c>
      <c r="BE88" t="s">
        <v>3</v>
      </c>
      <c r="BF88" t="s">
        <v>3</v>
      </c>
      <c r="BG88" t="s">
        <v>3</v>
      </c>
      <c r="BH88">
        <v>3</v>
      </c>
      <c r="BI88">
        <v>1</v>
      </c>
      <c r="BJ88" t="s">
        <v>81</v>
      </c>
      <c r="BM88">
        <v>500001</v>
      </c>
      <c r="BN88">
        <v>0</v>
      </c>
      <c r="BO88" t="s">
        <v>3</v>
      </c>
      <c r="BP88">
        <v>0</v>
      </c>
      <c r="BQ88">
        <v>8</v>
      </c>
      <c r="BR88">
        <v>0</v>
      </c>
      <c r="BS88">
        <v>1</v>
      </c>
      <c r="BT88">
        <v>1</v>
      </c>
      <c r="BU88">
        <v>1</v>
      </c>
      <c r="BV88">
        <v>1</v>
      </c>
      <c r="BW88">
        <v>1</v>
      </c>
      <c r="BX88">
        <v>1</v>
      </c>
      <c r="BY88" t="s">
        <v>3</v>
      </c>
      <c r="BZ88">
        <v>0</v>
      </c>
      <c r="CA88">
        <v>0</v>
      </c>
      <c r="CB88" t="s">
        <v>3</v>
      </c>
      <c r="CE88">
        <v>0</v>
      </c>
      <c r="CF88">
        <v>0</v>
      </c>
      <c r="CG88">
        <v>0</v>
      </c>
      <c r="CM88">
        <v>0</v>
      </c>
      <c r="CN88" t="s">
        <v>3</v>
      </c>
      <c r="CO88">
        <v>0</v>
      </c>
      <c r="CP88">
        <f t="shared" si="80"/>
        <v>6298.31</v>
      </c>
      <c r="CQ88">
        <f t="shared" si="100"/>
        <v>877.20190000000002</v>
      </c>
      <c r="CR88">
        <f t="shared" si="101"/>
        <v>0</v>
      </c>
      <c r="CS88">
        <f t="shared" si="81"/>
        <v>0</v>
      </c>
      <c r="CT88">
        <f t="shared" si="82"/>
        <v>0</v>
      </c>
      <c r="CU88">
        <f t="shared" si="83"/>
        <v>0</v>
      </c>
      <c r="CV88">
        <f t="shared" si="84"/>
        <v>0</v>
      </c>
      <c r="CW88">
        <f t="shared" si="85"/>
        <v>0</v>
      </c>
      <c r="CX88">
        <f t="shared" si="86"/>
        <v>0</v>
      </c>
      <c r="CY88">
        <f t="shared" si="96"/>
        <v>0</v>
      </c>
      <c r="CZ88">
        <f t="shared" si="97"/>
        <v>0</v>
      </c>
      <c r="DC88" t="s">
        <v>3</v>
      </c>
      <c r="DD88" t="s">
        <v>3</v>
      </c>
      <c r="DE88" t="s">
        <v>3</v>
      </c>
      <c r="DF88" t="s">
        <v>3</v>
      </c>
      <c r="DG88" t="s">
        <v>3</v>
      </c>
      <c r="DH88" t="s">
        <v>3</v>
      </c>
      <c r="DI88" t="s">
        <v>3</v>
      </c>
      <c r="DJ88" t="s">
        <v>3</v>
      </c>
      <c r="DK88" t="s">
        <v>3</v>
      </c>
      <c r="DL88" t="s">
        <v>3</v>
      </c>
      <c r="DM88" t="s">
        <v>3</v>
      </c>
      <c r="DN88">
        <v>0</v>
      </c>
      <c r="DO88">
        <v>0</v>
      </c>
      <c r="DP88">
        <v>1</v>
      </c>
      <c r="DQ88">
        <v>1</v>
      </c>
      <c r="DU88">
        <v>1005</v>
      </c>
      <c r="DV88" t="s">
        <v>63</v>
      </c>
      <c r="DW88" t="s">
        <v>63</v>
      </c>
      <c r="DX88">
        <v>1</v>
      </c>
      <c r="DZ88" t="s">
        <v>3</v>
      </c>
      <c r="EA88" t="s">
        <v>3</v>
      </c>
      <c r="EB88" t="s">
        <v>3</v>
      </c>
      <c r="EC88" t="s">
        <v>3</v>
      </c>
      <c r="EE88">
        <v>50757674</v>
      </c>
      <c r="EF88">
        <v>8</v>
      </c>
      <c r="EG88" t="s">
        <v>57</v>
      </c>
      <c r="EH88">
        <v>0</v>
      </c>
      <c r="EI88" t="s">
        <v>3</v>
      </c>
      <c r="EJ88">
        <v>1</v>
      </c>
      <c r="EK88">
        <v>500001</v>
      </c>
      <c r="EL88" t="s">
        <v>58</v>
      </c>
      <c r="EM88" t="s">
        <v>59</v>
      </c>
      <c r="EO88" t="s">
        <v>3</v>
      </c>
      <c r="EQ88">
        <v>0</v>
      </c>
      <c r="ER88">
        <v>96.29</v>
      </c>
      <c r="ES88">
        <v>96.29</v>
      </c>
      <c r="ET88">
        <v>0</v>
      </c>
      <c r="EU88">
        <v>0</v>
      </c>
      <c r="EV88">
        <v>0</v>
      </c>
      <c r="EW88">
        <v>0</v>
      </c>
      <c r="EX88">
        <v>0</v>
      </c>
      <c r="FQ88">
        <v>0</v>
      </c>
      <c r="FR88">
        <f t="shared" si="87"/>
        <v>0</v>
      </c>
      <c r="FS88">
        <v>0</v>
      </c>
      <c r="FX88">
        <v>0</v>
      </c>
      <c r="FY88">
        <v>0</v>
      </c>
      <c r="GA88" t="s">
        <v>3</v>
      </c>
      <c r="GD88">
        <v>1</v>
      </c>
      <c r="GF88">
        <v>1911137992</v>
      </c>
      <c r="GG88">
        <v>2</v>
      </c>
      <c r="GH88">
        <v>1</v>
      </c>
      <c r="GI88">
        <v>4</v>
      </c>
      <c r="GJ88">
        <v>0</v>
      </c>
      <c r="GK88">
        <v>0</v>
      </c>
      <c r="GL88">
        <f t="shared" si="88"/>
        <v>0</v>
      </c>
      <c r="GM88">
        <f t="shared" si="89"/>
        <v>6298.31</v>
      </c>
      <c r="GN88">
        <f t="shared" si="90"/>
        <v>6298.31</v>
      </c>
      <c r="GO88">
        <f t="shared" si="91"/>
        <v>0</v>
      </c>
      <c r="GP88">
        <f t="shared" si="92"/>
        <v>0</v>
      </c>
      <c r="GR88">
        <v>0</v>
      </c>
      <c r="GS88">
        <v>3</v>
      </c>
      <c r="GT88">
        <v>0</v>
      </c>
      <c r="GU88" t="s">
        <v>3</v>
      </c>
      <c r="GV88">
        <f t="shared" si="93"/>
        <v>0</v>
      </c>
      <c r="GW88">
        <v>1</v>
      </c>
      <c r="GX88">
        <f t="shared" si="94"/>
        <v>0</v>
      </c>
      <c r="HA88">
        <v>0</v>
      </c>
      <c r="HB88">
        <v>0</v>
      </c>
      <c r="HC88">
        <f t="shared" si="95"/>
        <v>0</v>
      </c>
      <c r="HE88" t="s">
        <v>3</v>
      </c>
      <c r="HF88" t="s">
        <v>3</v>
      </c>
      <c r="HM88" t="s">
        <v>3</v>
      </c>
      <c r="HN88" t="s">
        <v>3</v>
      </c>
      <c r="HO88" t="s">
        <v>3</v>
      </c>
      <c r="HP88" t="s">
        <v>3</v>
      </c>
      <c r="HQ88" t="s">
        <v>3</v>
      </c>
      <c r="IK88">
        <v>0</v>
      </c>
    </row>
    <row r="89" spans="1:245" x14ac:dyDescent="0.2">
      <c r="A89">
        <v>17</v>
      </c>
      <c r="B89">
        <v>1</v>
      </c>
      <c r="C89">
        <f>ROW(SmtRes!A102)</f>
        <v>102</v>
      </c>
      <c r="D89">
        <f>ROW(EtalonRes!A113)</f>
        <v>113</v>
      </c>
      <c r="E89" t="s">
        <v>166</v>
      </c>
      <c r="F89" t="s">
        <v>167</v>
      </c>
      <c r="G89" t="s">
        <v>168</v>
      </c>
      <c r="H89" t="s">
        <v>76</v>
      </c>
      <c r="I89">
        <v>1.8E-3</v>
      </c>
      <c r="J89">
        <v>0</v>
      </c>
      <c r="K89">
        <v>1.8E-3</v>
      </c>
      <c r="O89">
        <f t="shared" si="65"/>
        <v>95.01</v>
      </c>
      <c r="P89">
        <f t="shared" si="66"/>
        <v>7.13</v>
      </c>
      <c r="Q89">
        <f t="shared" si="67"/>
        <v>2.94</v>
      </c>
      <c r="R89">
        <f t="shared" si="68"/>
        <v>0.94</v>
      </c>
      <c r="S89">
        <f t="shared" si="69"/>
        <v>84.94</v>
      </c>
      <c r="T89">
        <f t="shared" si="70"/>
        <v>0</v>
      </c>
      <c r="U89">
        <f t="shared" si="71"/>
        <v>0.29106000000000004</v>
      </c>
      <c r="V89">
        <f t="shared" si="72"/>
        <v>2.2680000000000001E-3</v>
      </c>
      <c r="W89">
        <f t="shared" si="73"/>
        <v>0</v>
      </c>
      <c r="X89">
        <f t="shared" si="74"/>
        <v>103.91</v>
      </c>
      <c r="Y89">
        <f t="shared" si="75"/>
        <v>61.83</v>
      </c>
      <c r="AA89">
        <v>51661419</v>
      </c>
      <c r="AB89">
        <f t="shared" si="76"/>
        <v>1971.21</v>
      </c>
      <c r="AC89">
        <f t="shared" si="77"/>
        <v>434.65</v>
      </c>
      <c r="AD89">
        <f>ROUND(((((ET89*ROUND(1.05,7)))-((EU89*ROUND(1.05,7))))+AE89),2)</f>
        <v>123.3</v>
      </c>
      <c r="AE89">
        <f>ROUND(((EU89*ROUND(1.05,7))),2)</f>
        <v>15.57</v>
      </c>
      <c r="AF89">
        <f>ROUND(((EV89*ROUND(1.05,7))),2)</f>
        <v>1413.26</v>
      </c>
      <c r="AG89">
        <f t="shared" si="78"/>
        <v>0</v>
      </c>
      <c r="AH89">
        <f>((EW89*ROUND(1.05,7)))</f>
        <v>161.70000000000002</v>
      </c>
      <c r="AI89">
        <f>((EX89*ROUND(1.05,7)))</f>
        <v>1.26</v>
      </c>
      <c r="AJ89">
        <f t="shared" si="79"/>
        <v>0</v>
      </c>
      <c r="AK89">
        <v>1898.04</v>
      </c>
      <c r="AL89">
        <v>434.65</v>
      </c>
      <c r="AM89">
        <v>117.43</v>
      </c>
      <c r="AN89">
        <v>14.83</v>
      </c>
      <c r="AO89">
        <v>1345.96</v>
      </c>
      <c r="AP89">
        <v>0</v>
      </c>
      <c r="AQ89">
        <v>154</v>
      </c>
      <c r="AR89">
        <v>1.2</v>
      </c>
      <c r="AS89">
        <v>0</v>
      </c>
      <c r="AT89">
        <v>121</v>
      </c>
      <c r="AU89">
        <v>72</v>
      </c>
      <c r="AV89">
        <v>1</v>
      </c>
      <c r="AW89">
        <v>1</v>
      </c>
      <c r="AZ89">
        <v>1</v>
      </c>
      <c r="BA89">
        <v>33.39</v>
      </c>
      <c r="BB89">
        <v>13.26</v>
      </c>
      <c r="BC89">
        <v>9.11</v>
      </c>
      <c r="BD89" t="s">
        <v>3</v>
      </c>
      <c r="BE89" t="s">
        <v>3</v>
      </c>
      <c r="BF89" t="s">
        <v>3</v>
      </c>
      <c r="BG89" t="s">
        <v>3</v>
      </c>
      <c r="BH89">
        <v>0</v>
      </c>
      <c r="BI89">
        <v>1</v>
      </c>
      <c r="BJ89" t="s">
        <v>169</v>
      </c>
      <c r="BM89">
        <v>20001</v>
      </c>
      <c r="BN89">
        <v>0</v>
      </c>
      <c r="BO89" t="s">
        <v>3</v>
      </c>
      <c r="BP89">
        <v>0</v>
      </c>
      <c r="BQ89">
        <v>22</v>
      </c>
      <c r="BR89">
        <v>0</v>
      </c>
      <c r="BS89">
        <v>33.39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</v>
      </c>
      <c r="BZ89">
        <v>121</v>
      </c>
      <c r="CA89">
        <v>72</v>
      </c>
      <c r="CB89" t="s">
        <v>3</v>
      </c>
      <c r="CE89">
        <v>0</v>
      </c>
      <c r="CF89">
        <v>0</v>
      </c>
      <c r="CG89">
        <v>0</v>
      </c>
      <c r="CM89">
        <v>0</v>
      </c>
      <c r="CN89" t="s">
        <v>19</v>
      </c>
      <c r="CO89">
        <v>0</v>
      </c>
      <c r="CP89">
        <f t="shared" si="80"/>
        <v>95.009999999999991</v>
      </c>
      <c r="CQ89">
        <f t="shared" si="100"/>
        <v>3959.6614999999997</v>
      </c>
      <c r="CR89">
        <f t="shared" si="101"/>
        <v>1634.9579999999999</v>
      </c>
      <c r="CS89">
        <f t="shared" si="81"/>
        <v>519.88229999999999</v>
      </c>
      <c r="CT89">
        <f t="shared" si="82"/>
        <v>47188.751400000001</v>
      </c>
      <c r="CU89">
        <f t="shared" si="83"/>
        <v>0</v>
      </c>
      <c r="CV89">
        <f t="shared" si="84"/>
        <v>161.70000000000002</v>
      </c>
      <c r="CW89">
        <f t="shared" si="85"/>
        <v>1.26</v>
      </c>
      <c r="CX89">
        <f t="shared" si="86"/>
        <v>0</v>
      </c>
      <c r="CY89">
        <f t="shared" si="96"/>
        <v>103.9148</v>
      </c>
      <c r="CZ89">
        <f t="shared" si="97"/>
        <v>61.833599999999997</v>
      </c>
      <c r="DC89" t="s">
        <v>3</v>
      </c>
      <c r="DD89" t="s">
        <v>3</v>
      </c>
      <c r="DE89" t="s">
        <v>20</v>
      </c>
      <c r="DF89" t="s">
        <v>20</v>
      </c>
      <c r="DG89" t="s">
        <v>20</v>
      </c>
      <c r="DH89" t="s">
        <v>3</v>
      </c>
      <c r="DI89" t="s">
        <v>20</v>
      </c>
      <c r="DJ89" t="s">
        <v>20</v>
      </c>
      <c r="DK89" t="s">
        <v>3</v>
      </c>
      <c r="DL89" t="s">
        <v>3</v>
      </c>
      <c r="DM89" t="s">
        <v>3</v>
      </c>
      <c r="DN89">
        <v>0</v>
      </c>
      <c r="DO89">
        <v>0</v>
      </c>
      <c r="DP89">
        <v>1</v>
      </c>
      <c r="DQ89">
        <v>1</v>
      </c>
      <c r="DU89">
        <v>1005</v>
      </c>
      <c r="DV89" t="s">
        <v>76</v>
      </c>
      <c r="DW89" t="s">
        <v>76</v>
      </c>
      <c r="DX89">
        <v>100</v>
      </c>
      <c r="DZ89" t="s">
        <v>3</v>
      </c>
      <c r="EA89" t="s">
        <v>3</v>
      </c>
      <c r="EB89" t="s">
        <v>3</v>
      </c>
      <c r="EC89" t="s">
        <v>3</v>
      </c>
      <c r="EE89">
        <v>50757454</v>
      </c>
      <c r="EF89">
        <v>22</v>
      </c>
      <c r="EG89" t="s">
        <v>21</v>
      </c>
      <c r="EH89">
        <v>16</v>
      </c>
      <c r="EI89" t="s">
        <v>22</v>
      </c>
      <c r="EJ89">
        <v>1</v>
      </c>
      <c r="EK89">
        <v>20001</v>
      </c>
      <c r="EL89" t="s">
        <v>23</v>
      </c>
      <c r="EM89" t="s">
        <v>24</v>
      </c>
      <c r="EO89" t="s">
        <v>25</v>
      </c>
      <c r="EQ89">
        <v>131072</v>
      </c>
      <c r="ER89">
        <v>1898.04</v>
      </c>
      <c r="ES89">
        <v>434.65</v>
      </c>
      <c r="ET89">
        <v>117.43</v>
      </c>
      <c r="EU89">
        <v>14.83</v>
      </c>
      <c r="EV89">
        <v>1345.96</v>
      </c>
      <c r="EW89">
        <v>154</v>
      </c>
      <c r="EX89">
        <v>1.2</v>
      </c>
      <c r="EY89">
        <v>0</v>
      </c>
      <c r="FQ89">
        <v>0</v>
      </c>
      <c r="FR89">
        <f t="shared" si="87"/>
        <v>0</v>
      </c>
      <c r="FS89">
        <v>0</v>
      </c>
      <c r="FX89">
        <v>121</v>
      </c>
      <c r="FY89">
        <v>72</v>
      </c>
      <c r="GA89" t="s">
        <v>3</v>
      </c>
      <c r="GD89">
        <v>1</v>
      </c>
      <c r="GF89">
        <v>-706050576</v>
      </c>
      <c r="GG89">
        <v>2</v>
      </c>
      <c r="GH89">
        <v>1</v>
      </c>
      <c r="GI89">
        <v>4</v>
      </c>
      <c r="GJ89">
        <v>0</v>
      </c>
      <c r="GK89">
        <v>0</v>
      </c>
      <c r="GL89">
        <f t="shared" si="88"/>
        <v>0</v>
      </c>
      <c r="GM89">
        <f t="shared" si="89"/>
        <v>260.75</v>
      </c>
      <c r="GN89">
        <f t="shared" si="90"/>
        <v>260.75</v>
      </c>
      <c r="GO89">
        <f t="shared" si="91"/>
        <v>0</v>
      </c>
      <c r="GP89">
        <f t="shared" si="92"/>
        <v>0</v>
      </c>
      <c r="GR89">
        <v>0</v>
      </c>
      <c r="GS89">
        <v>3</v>
      </c>
      <c r="GT89">
        <v>0</v>
      </c>
      <c r="GU89" t="s">
        <v>3</v>
      </c>
      <c r="GV89">
        <f t="shared" si="93"/>
        <v>0</v>
      </c>
      <c r="GW89">
        <v>1</v>
      </c>
      <c r="GX89">
        <f t="shared" si="94"/>
        <v>0</v>
      </c>
      <c r="HA89">
        <v>0</v>
      </c>
      <c r="HB89">
        <v>0</v>
      </c>
      <c r="HC89">
        <f t="shared" si="95"/>
        <v>0</v>
      </c>
      <c r="HE89" t="s">
        <v>3</v>
      </c>
      <c r="HF89" t="s">
        <v>3</v>
      </c>
      <c r="HM89" t="s">
        <v>3</v>
      </c>
      <c r="HN89" t="s">
        <v>26</v>
      </c>
      <c r="HO89" t="s">
        <v>27</v>
      </c>
      <c r="HP89" t="s">
        <v>22</v>
      </c>
      <c r="HQ89" t="s">
        <v>22</v>
      </c>
      <c r="IK89">
        <v>0</v>
      </c>
    </row>
    <row r="90" spans="1:245" x14ac:dyDescent="0.2">
      <c r="A90">
        <v>18</v>
      </c>
      <c r="B90">
        <v>1</v>
      </c>
      <c r="C90">
        <v>102</v>
      </c>
      <c r="E90" t="s">
        <v>170</v>
      </c>
      <c r="F90" t="s">
        <v>171</v>
      </c>
      <c r="G90" t="s">
        <v>172</v>
      </c>
      <c r="H90" t="str">
        <f>'1.Ведомость'!C38</f>
        <v>м2</v>
      </c>
      <c r="I90">
        <f>I89*J90</f>
        <v>0.18</v>
      </c>
      <c r="J90">
        <v>100</v>
      </c>
      <c r="K90">
        <v>100</v>
      </c>
      <c r="O90">
        <f t="shared" si="65"/>
        <v>167.93</v>
      </c>
      <c r="P90">
        <f t="shared" si="66"/>
        <v>167.93</v>
      </c>
      <c r="Q90">
        <f t="shared" si="67"/>
        <v>0</v>
      </c>
      <c r="R90">
        <f t="shared" si="68"/>
        <v>0</v>
      </c>
      <c r="S90">
        <f t="shared" si="69"/>
        <v>0</v>
      </c>
      <c r="T90">
        <f t="shared" si="70"/>
        <v>0</v>
      </c>
      <c r="U90">
        <f t="shared" si="71"/>
        <v>0</v>
      </c>
      <c r="V90">
        <f t="shared" si="72"/>
        <v>0</v>
      </c>
      <c r="W90">
        <f t="shared" si="73"/>
        <v>0</v>
      </c>
      <c r="X90">
        <f t="shared" si="74"/>
        <v>0</v>
      </c>
      <c r="Y90">
        <f t="shared" si="75"/>
        <v>0</v>
      </c>
      <c r="AA90">
        <v>51661419</v>
      </c>
      <c r="AB90">
        <f t="shared" si="76"/>
        <v>102.41</v>
      </c>
      <c r="AC90">
        <f t="shared" si="77"/>
        <v>102.41</v>
      </c>
      <c r="AD90">
        <f>ROUND((((ET90)-(EU90))+AE90),2)</f>
        <v>0</v>
      </c>
      <c r="AE90">
        <f>ROUND((EU90),2)</f>
        <v>0</v>
      </c>
      <c r="AF90">
        <f>ROUND((EV90),2)</f>
        <v>0</v>
      </c>
      <c r="AG90">
        <f t="shared" si="78"/>
        <v>0</v>
      </c>
      <c r="AH90">
        <f>(EW90)</f>
        <v>0</v>
      </c>
      <c r="AI90">
        <f>(EX90)</f>
        <v>0</v>
      </c>
      <c r="AJ90">
        <f t="shared" si="79"/>
        <v>0</v>
      </c>
      <c r="AK90">
        <v>102.41</v>
      </c>
      <c r="AL90">
        <v>102.41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1</v>
      </c>
      <c r="AW90">
        <v>1</v>
      </c>
      <c r="AZ90">
        <v>1</v>
      </c>
      <c r="BA90">
        <v>1</v>
      </c>
      <c r="BB90">
        <v>1</v>
      </c>
      <c r="BC90">
        <v>9.11</v>
      </c>
      <c r="BD90" t="s">
        <v>3</v>
      </c>
      <c r="BE90" t="s">
        <v>3</v>
      </c>
      <c r="BF90" t="s">
        <v>3</v>
      </c>
      <c r="BG90" t="s">
        <v>3</v>
      </c>
      <c r="BH90">
        <v>3</v>
      </c>
      <c r="BI90">
        <v>1</v>
      </c>
      <c r="BJ90" t="s">
        <v>173</v>
      </c>
      <c r="BM90">
        <v>500001</v>
      </c>
      <c r="BN90">
        <v>0</v>
      </c>
      <c r="BO90" t="s">
        <v>3</v>
      </c>
      <c r="BP90">
        <v>0</v>
      </c>
      <c r="BQ90">
        <v>8</v>
      </c>
      <c r="BR90">
        <v>0</v>
      </c>
      <c r="BS90">
        <v>1</v>
      </c>
      <c r="BT90">
        <v>1</v>
      </c>
      <c r="BU90">
        <v>1</v>
      </c>
      <c r="BV90">
        <v>1</v>
      </c>
      <c r="BW90">
        <v>1</v>
      </c>
      <c r="BX90">
        <v>1</v>
      </c>
      <c r="BY90" t="s">
        <v>3</v>
      </c>
      <c r="BZ90">
        <v>0</v>
      </c>
      <c r="CA90">
        <v>0</v>
      </c>
      <c r="CB90" t="s">
        <v>3</v>
      </c>
      <c r="CE90">
        <v>0</v>
      </c>
      <c r="CF90">
        <v>0</v>
      </c>
      <c r="CG90">
        <v>0</v>
      </c>
      <c r="CM90">
        <v>0</v>
      </c>
      <c r="CN90" t="s">
        <v>3</v>
      </c>
      <c r="CO90">
        <v>0</v>
      </c>
      <c r="CP90">
        <f t="shared" si="80"/>
        <v>167.93</v>
      </c>
      <c r="CQ90">
        <f t="shared" si="100"/>
        <v>932.9550999999999</v>
      </c>
      <c r="CR90">
        <f t="shared" si="101"/>
        <v>0</v>
      </c>
      <c r="CS90">
        <f t="shared" si="81"/>
        <v>0</v>
      </c>
      <c r="CT90">
        <f t="shared" si="82"/>
        <v>0</v>
      </c>
      <c r="CU90">
        <f t="shared" si="83"/>
        <v>0</v>
      </c>
      <c r="CV90">
        <f t="shared" si="84"/>
        <v>0</v>
      </c>
      <c r="CW90">
        <f t="shared" si="85"/>
        <v>0</v>
      </c>
      <c r="CX90">
        <f t="shared" si="86"/>
        <v>0</v>
      </c>
      <c r="CY90">
        <f t="shared" si="96"/>
        <v>0</v>
      </c>
      <c r="CZ90">
        <f t="shared" si="97"/>
        <v>0</v>
      </c>
      <c r="DC90" t="s">
        <v>3</v>
      </c>
      <c r="DD90" t="s">
        <v>3</v>
      </c>
      <c r="DE90" t="s">
        <v>3</v>
      </c>
      <c r="DF90" t="s">
        <v>3</v>
      </c>
      <c r="DG90" t="s">
        <v>3</v>
      </c>
      <c r="DH90" t="s">
        <v>3</v>
      </c>
      <c r="DI90" t="s">
        <v>3</v>
      </c>
      <c r="DJ90" t="s">
        <v>3</v>
      </c>
      <c r="DK90" t="s">
        <v>3</v>
      </c>
      <c r="DL90" t="s">
        <v>3</v>
      </c>
      <c r="DM90" t="s">
        <v>3</v>
      </c>
      <c r="DN90">
        <v>0</v>
      </c>
      <c r="DO90">
        <v>0</v>
      </c>
      <c r="DP90">
        <v>1</v>
      </c>
      <c r="DQ90">
        <v>1</v>
      </c>
      <c r="DU90">
        <v>1005</v>
      </c>
      <c r="DV90" t="s">
        <v>63</v>
      </c>
      <c r="DW90" t="s">
        <v>63</v>
      </c>
      <c r="DX90">
        <v>1</v>
      </c>
      <c r="DZ90" t="s">
        <v>3</v>
      </c>
      <c r="EA90" t="s">
        <v>3</v>
      </c>
      <c r="EB90" t="s">
        <v>3</v>
      </c>
      <c r="EC90" t="s">
        <v>3</v>
      </c>
      <c r="EE90">
        <v>50757674</v>
      </c>
      <c r="EF90">
        <v>8</v>
      </c>
      <c r="EG90" t="s">
        <v>57</v>
      </c>
      <c r="EH90">
        <v>0</v>
      </c>
      <c r="EI90" t="s">
        <v>3</v>
      </c>
      <c r="EJ90">
        <v>1</v>
      </c>
      <c r="EK90">
        <v>500001</v>
      </c>
      <c r="EL90" t="s">
        <v>58</v>
      </c>
      <c r="EM90" t="s">
        <v>59</v>
      </c>
      <c r="EO90" t="s">
        <v>3</v>
      </c>
      <c r="EQ90">
        <v>0</v>
      </c>
      <c r="ER90">
        <v>102.41</v>
      </c>
      <c r="ES90">
        <v>102.41</v>
      </c>
      <c r="ET90">
        <v>0</v>
      </c>
      <c r="EU90">
        <v>0</v>
      </c>
      <c r="EV90">
        <v>0</v>
      </c>
      <c r="EW90">
        <v>0</v>
      </c>
      <c r="EX90">
        <v>0</v>
      </c>
      <c r="FQ90">
        <v>0</v>
      </c>
      <c r="FR90">
        <f t="shared" si="87"/>
        <v>0</v>
      </c>
      <c r="FS90">
        <v>0</v>
      </c>
      <c r="FX90">
        <v>0</v>
      </c>
      <c r="FY90">
        <v>0</v>
      </c>
      <c r="GA90" t="s">
        <v>3</v>
      </c>
      <c r="GD90">
        <v>1</v>
      </c>
      <c r="GF90">
        <v>-1185095299</v>
      </c>
      <c r="GG90">
        <v>2</v>
      </c>
      <c r="GH90">
        <v>1</v>
      </c>
      <c r="GI90">
        <v>4</v>
      </c>
      <c r="GJ90">
        <v>0</v>
      </c>
      <c r="GK90">
        <v>0</v>
      </c>
      <c r="GL90">
        <f t="shared" si="88"/>
        <v>0</v>
      </c>
      <c r="GM90">
        <f t="shared" si="89"/>
        <v>167.93</v>
      </c>
      <c r="GN90">
        <f t="shared" si="90"/>
        <v>167.93</v>
      </c>
      <c r="GO90">
        <f t="shared" si="91"/>
        <v>0</v>
      </c>
      <c r="GP90">
        <f t="shared" si="92"/>
        <v>0</v>
      </c>
      <c r="GR90">
        <v>0</v>
      </c>
      <c r="GS90">
        <v>3</v>
      </c>
      <c r="GT90">
        <v>0</v>
      </c>
      <c r="GU90" t="s">
        <v>3</v>
      </c>
      <c r="GV90">
        <f t="shared" si="93"/>
        <v>0</v>
      </c>
      <c r="GW90">
        <v>1</v>
      </c>
      <c r="GX90">
        <f t="shared" si="94"/>
        <v>0</v>
      </c>
      <c r="HA90">
        <v>0</v>
      </c>
      <c r="HB90">
        <v>0</v>
      </c>
      <c r="HC90">
        <f t="shared" si="95"/>
        <v>0</v>
      </c>
      <c r="HE90" t="s">
        <v>3</v>
      </c>
      <c r="HF90" t="s">
        <v>3</v>
      </c>
      <c r="HM90" t="s">
        <v>3</v>
      </c>
      <c r="HN90" t="s">
        <v>3</v>
      </c>
      <c r="HO90" t="s">
        <v>3</v>
      </c>
      <c r="HP90" t="s">
        <v>3</v>
      </c>
      <c r="HQ90" t="s">
        <v>3</v>
      </c>
      <c r="IK90">
        <v>0</v>
      </c>
    </row>
    <row r="91" spans="1:245" x14ac:dyDescent="0.2">
      <c r="A91">
        <v>17</v>
      </c>
      <c r="B91">
        <v>1</v>
      </c>
      <c r="C91">
        <f>ROW(SmtRes!A114)</f>
        <v>114</v>
      </c>
      <c r="D91">
        <f>ROW(EtalonRes!A129)</f>
        <v>129</v>
      </c>
      <c r="E91" t="s">
        <v>174</v>
      </c>
      <c r="F91" t="s">
        <v>83</v>
      </c>
      <c r="G91" t="s">
        <v>84</v>
      </c>
      <c r="H91" t="s">
        <v>76</v>
      </c>
      <c r="I91">
        <v>2.7000000000000001E-3</v>
      </c>
      <c r="J91">
        <v>0</v>
      </c>
      <c r="K91">
        <v>2.7000000000000001E-3</v>
      </c>
      <c r="O91">
        <f t="shared" si="65"/>
        <v>130.87</v>
      </c>
      <c r="P91">
        <f t="shared" si="66"/>
        <v>10.68</v>
      </c>
      <c r="Q91">
        <f t="shared" si="67"/>
        <v>3.54</v>
      </c>
      <c r="R91">
        <f t="shared" si="68"/>
        <v>1.1000000000000001</v>
      </c>
      <c r="S91">
        <f t="shared" si="69"/>
        <v>116.65</v>
      </c>
      <c r="T91">
        <f t="shared" si="70"/>
        <v>0</v>
      </c>
      <c r="U91">
        <f t="shared" si="71"/>
        <v>0.39973500000000006</v>
      </c>
      <c r="V91">
        <f t="shared" si="72"/>
        <v>2.6649E-3</v>
      </c>
      <c r="W91">
        <f t="shared" si="73"/>
        <v>0</v>
      </c>
      <c r="X91">
        <f t="shared" si="74"/>
        <v>142.47999999999999</v>
      </c>
      <c r="Y91">
        <f t="shared" si="75"/>
        <v>84.78</v>
      </c>
      <c r="AA91">
        <v>51661419</v>
      </c>
      <c r="AB91">
        <f t="shared" si="76"/>
        <v>1827.16</v>
      </c>
      <c r="AC91">
        <f t="shared" si="77"/>
        <v>434.24</v>
      </c>
      <c r="AD91">
        <f>ROUND(((((ET91*ROUND(1.05,7)))-((EU91*ROUND(1.05,7))))+AE91),2)</f>
        <v>98.96</v>
      </c>
      <c r="AE91">
        <f>ROUND(((EU91*ROUND(1.05,7))),2)</f>
        <v>12.21</v>
      </c>
      <c r="AF91">
        <f>ROUND(((EV91*ROUND(1.05,7))),2)</f>
        <v>1293.96</v>
      </c>
      <c r="AG91">
        <f t="shared" si="78"/>
        <v>0</v>
      </c>
      <c r="AH91">
        <f>((EW91*ROUND(1.05,7)))</f>
        <v>148.05000000000001</v>
      </c>
      <c r="AI91">
        <f>((EX91*ROUND(1.05,7)))</f>
        <v>0.98699999999999999</v>
      </c>
      <c r="AJ91">
        <f t="shared" si="79"/>
        <v>0</v>
      </c>
      <c r="AK91">
        <v>1760.83</v>
      </c>
      <c r="AL91">
        <v>434.24</v>
      </c>
      <c r="AM91">
        <v>94.25</v>
      </c>
      <c r="AN91">
        <v>11.63</v>
      </c>
      <c r="AO91">
        <v>1232.3399999999999</v>
      </c>
      <c r="AP91">
        <v>0</v>
      </c>
      <c r="AQ91">
        <v>141</v>
      </c>
      <c r="AR91">
        <v>0.94</v>
      </c>
      <c r="AS91">
        <v>0</v>
      </c>
      <c r="AT91">
        <v>121</v>
      </c>
      <c r="AU91">
        <v>72</v>
      </c>
      <c r="AV91">
        <v>1</v>
      </c>
      <c r="AW91">
        <v>1</v>
      </c>
      <c r="AZ91">
        <v>1</v>
      </c>
      <c r="BA91">
        <v>33.39</v>
      </c>
      <c r="BB91">
        <v>13.26</v>
      </c>
      <c r="BC91">
        <v>9.11</v>
      </c>
      <c r="BD91" t="s">
        <v>3</v>
      </c>
      <c r="BE91" t="s">
        <v>3</v>
      </c>
      <c r="BF91" t="s">
        <v>3</v>
      </c>
      <c r="BG91" t="s">
        <v>3</v>
      </c>
      <c r="BH91">
        <v>0</v>
      </c>
      <c r="BI91">
        <v>1</v>
      </c>
      <c r="BJ91" t="s">
        <v>85</v>
      </c>
      <c r="BM91">
        <v>20001</v>
      </c>
      <c r="BN91">
        <v>0</v>
      </c>
      <c r="BO91" t="s">
        <v>3</v>
      </c>
      <c r="BP91">
        <v>0</v>
      </c>
      <c r="BQ91">
        <v>22</v>
      </c>
      <c r="BR91">
        <v>0</v>
      </c>
      <c r="BS91">
        <v>33.39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</v>
      </c>
      <c r="BZ91">
        <v>121</v>
      </c>
      <c r="CA91">
        <v>72</v>
      </c>
      <c r="CB91" t="s">
        <v>3</v>
      </c>
      <c r="CE91">
        <v>0</v>
      </c>
      <c r="CF91">
        <v>0</v>
      </c>
      <c r="CG91">
        <v>0</v>
      </c>
      <c r="CM91">
        <v>0</v>
      </c>
      <c r="CN91" t="s">
        <v>19</v>
      </c>
      <c r="CO91">
        <v>0</v>
      </c>
      <c r="CP91">
        <f t="shared" si="80"/>
        <v>130.87</v>
      </c>
      <c r="CQ91">
        <f t="shared" si="100"/>
        <v>3955.9263999999998</v>
      </c>
      <c r="CR91">
        <f t="shared" si="101"/>
        <v>1312.2095999999999</v>
      </c>
      <c r="CS91">
        <f t="shared" si="81"/>
        <v>407.69190000000003</v>
      </c>
      <c r="CT91">
        <f t="shared" si="82"/>
        <v>43205.324400000005</v>
      </c>
      <c r="CU91">
        <f t="shared" si="83"/>
        <v>0</v>
      </c>
      <c r="CV91">
        <f t="shared" si="84"/>
        <v>148.05000000000001</v>
      </c>
      <c r="CW91">
        <f t="shared" si="85"/>
        <v>0.98699999999999999</v>
      </c>
      <c r="CX91">
        <f t="shared" si="86"/>
        <v>0</v>
      </c>
      <c r="CY91">
        <f t="shared" si="96"/>
        <v>142.47749999999999</v>
      </c>
      <c r="CZ91">
        <f t="shared" si="97"/>
        <v>84.78</v>
      </c>
      <c r="DC91" t="s">
        <v>3</v>
      </c>
      <c r="DD91" t="s">
        <v>3</v>
      </c>
      <c r="DE91" t="s">
        <v>20</v>
      </c>
      <c r="DF91" t="s">
        <v>20</v>
      </c>
      <c r="DG91" t="s">
        <v>20</v>
      </c>
      <c r="DH91" t="s">
        <v>3</v>
      </c>
      <c r="DI91" t="s">
        <v>20</v>
      </c>
      <c r="DJ91" t="s">
        <v>20</v>
      </c>
      <c r="DK91" t="s">
        <v>3</v>
      </c>
      <c r="DL91" t="s">
        <v>3</v>
      </c>
      <c r="DM91" t="s">
        <v>3</v>
      </c>
      <c r="DN91">
        <v>0</v>
      </c>
      <c r="DO91">
        <v>0</v>
      </c>
      <c r="DP91">
        <v>1</v>
      </c>
      <c r="DQ91">
        <v>1</v>
      </c>
      <c r="DU91">
        <v>1005</v>
      </c>
      <c r="DV91" t="s">
        <v>76</v>
      </c>
      <c r="DW91" t="s">
        <v>76</v>
      </c>
      <c r="DX91">
        <v>100</v>
      </c>
      <c r="DZ91" t="s">
        <v>3</v>
      </c>
      <c r="EA91" t="s">
        <v>3</v>
      </c>
      <c r="EB91" t="s">
        <v>3</v>
      </c>
      <c r="EC91" t="s">
        <v>3</v>
      </c>
      <c r="EE91">
        <v>50757454</v>
      </c>
      <c r="EF91">
        <v>22</v>
      </c>
      <c r="EG91" t="s">
        <v>21</v>
      </c>
      <c r="EH91">
        <v>16</v>
      </c>
      <c r="EI91" t="s">
        <v>22</v>
      </c>
      <c r="EJ91">
        <v>1</v>
      </c>
      <c r="EK91">
        <v>20001</v>
      </c>
      <c r="EL91" t="s">
        <v>23</v>
      </c>
      <c r="EM91" t="s">
        <v>24</v>
      </c>
      <c r="EO91" t="s">
        <v>25</v>
      </c>
      <c r="EQ91">
        <v>131072</v>
      </c>
      <c r="ER91">
        <v>1760.83</v>
      </c>
      <c r="ES91">
        <v>434.24</v>
      </c>
      <c r="ET91">
        <v>94.25</v>
      </c>
      <c r="EU91">
        <v>11.63</v>
      </c>
      <c r="EV91">
        <v>1232.3399999999999</v>
      </c>
      <c r="EW91">
        <v>141</v>
      </c>
      <c r="EX91">
        <v>0.94</v>
      </c>
      <c r="EY91">
        <v>0</v>
      </c>
      <c r="FQ91">
        <v>0</v>
      </c>
      <c r="FR91">
        <f t="shared" si="87"/>
        <v>0</v>
      </c>
      <c r="FS91">
        <v>0</v>
      </c>
      <c r="FX91">
        <v>121</v>
      </c>
      <c r="FY91">
        <v>72</v>
      </c>
      <c r="GA91" t="s">
        <v>3</v>
      </c>
      <c r="GD91">
        <v>1</v>
      </c>
      <c r="GF91">
        <v>2063072167</v>
      </c>
      <c r="GG91">
        <v>2</v>
      </c>
      <c r="GH91">
        <v>1</v>
      </c>
      <c r="GI91">
        <v>4</v>
      </c>
      <c r="GJ91">
        <v>0</v>
      </c>
      <c r="GK91">
        <v>0</v>
      </c>
      <c r="GL91">
        <f t="shared" si="88"/>
        <v>0</v>
      </c>
      <c r="GM91">
        <f t="shared" si="89"/>
        <v>358.13</v>
      </c>
      <c r="GN91">
        <f t="shared" si="90"/>
        <v>358.13</v>
      </c>
      <c r="GO91">
        <f t="shared" si="91"/>
        <v>0</v>
      </c>
      <c r="GP91">
        <f t="shared" si="92"/>
        <v>0</v>
      </c>
      <c r="GR91">
        <v>0</v>
      </c>
      <c r="GS91">
        <v>3</v>
      </c>
      <c r="GT91">
        <v>0</v>
      </c>
      <c r="GU91" t="s">
        <v>3</v>
      </c>
      <c r="GV91">
        <f t="shared" si="93"/>
        <v>0</v>
      </c>
      <c r="GW91">
        <v>1</v>
      </c>
      <c r="GX91">
        <f t="shared" si="94"/>
        <v>0</v>
      </c>
      <c r="HA91">
        <v>0</v>
      </c>
      <c r="HB91">
        <v>0</v>
      </c>
      <c r="HC91">
        <f t="shared" si="95"/>
        <v>0</v>
      </c>
      <c r="HE91" t="s">
        <v>3</v>
      </c>
      <c r="HF91" t="s">
        <v>3</v>
      </c>
      <c r="HM91" t="s">
        <v>3</v>
      </c>
      <c r="HN91" t="s">
        <v>26</v>
      </c>
      <c r="HO91" t="s">
        <v>27</v>
      </c>
      <c r="HP91" t="s">
        <v>22</v>
      </c>
      <c r="HQ91" t="s">
        <v>22</v>
      </c>
      <c r="IK91">
        <v>0</v>
      </c>
    </row>
    <row r="92" spans="1:245" x14ac:dyDescent="0.2">
      <c r="A92">
        <v>18</v>
      </c>
      <c r="B92">
        <v>1</v>
      </c>
      <c r="C92">
        <v>114</v>
      </c>
      <c r="E92" t="s">
        <v>175</v>
      </c>
      <c r="F92" t="s">
        <v>87</v>
      </c>
      <c r="G92" t="s">
        <v>88</v>
      </c>
      <c r="H92" t="str">
        <f>'1.Ведомость'!C40</f>
        <v>м2</v>
      </c>
      <c r="I92">
        <f>I91*J92</f>
        <v>0.27</v>
      </c>
      <c r="J92">
        <v>100</v>
      </c>
      <c r="K92">
        <v>100</v>
      </c>
      <c r="O92">
        <f t="shared" si="65"/>
        <v>372.5</v>
      </c>
      <c r="P92">
        <f t="shared" si="66"/>
        <v>372.5</v>
      </c>
      <c r="Q92">
        <f t="shared" si="67"/>
        <v>0</v>
      </c>
      <c r="R92">
        <f t="shared" si="68"/>
        <v>0</v>
      </c>
      <c r="S92">
        <f t="shared" si="69"/>
        <v>0</v>
      </c>
      <c r="T92">
        <f t="shared" si="70"/>
        <v>0</v>
      </c>
      <c r="U92">
        <f t="shared" si="71"/>
        <v>0</v>
      </c>
      <c r="V92">
        <f t="shared" si="72"/>
        <v>0</v>
      </c>
      <c r="W92">
        <f t="shared" si="73"/>
        <v>0</v>
      </c>
      <c r="X92">
        <f t="shared" si="74"/>
        <v>0</v>
      </c>
      <c r="Y92">
        <f t="shared" si="75"/>
        <v>0</v>
      </c>
      <c r="AA92">
        <v>51661419</v>
      </c>
      <c r="AB92">
        <f t="shared" si="76"/>
        <v>151.44</v>
      </c>
      <c r="AC92">
        <f t="shared" si="77"/>
        <v>151.44</v>
      </c>
      <c r="AD92">
        <f>ROUND((((ET92)-(EU92))+AE92),2)</f>
        <v>0</v>
      </c>
      <c r="AE92">
        <f>ROUND((EU92),2)</f>
        <v>0</v>
      </c>
      <c r="AF92">
        <f>ROUND((EV92),2)</f>
        <v>0</v>
      </c>
      <c r="AG92">
        <f t="shared" si="78"/>
        <v>0</v>
      </c>
      <c r="AH92">
        <f>(EW92)</f>
        <v>0</v>
      </c>
      <c r="AI92">
        <f>(EX92)</f>
        <v>0</v>
      </c>
      <c r="AJ92">
        <f t="shared" si="79"/>
        <v>0</v>
      </c>
      <c r="AK92">
        <v>151.44</v>
      </c>
      <c r="AL92">
        <v>151.44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1</v>
      </c>
      <c r="AW92">
        <v>1</v>
      </c>
      <c r="AZ92">
        <v>1</v>
      </c>
      <c r="BA92">
        <v>1</v>
      </c>
      <c r="BB92">
        <v>1</v>
      </c>
      <c r="BC92">
        <v>9.11</v>
      </c>
      <c r="BD92" t="s">
        <v>3</v>
      </c>
      <c r="BE92" t="s">
        <v>3</v>
      </c>
      <c r="BF92" t="s">
        <v>3</v>
      </c>
      <c r="BG92" t="s">
        <v>3</v>
      </c>
      <c r="BH92">
        <v>3</v>
      </c>
      <c r="BI92">
        <v>1</v>
      </c>
      <c r="BJ92" t="s">
        <v>89</v>
      </c>
      <c r="BM92">
        <v>500001</v>
      </c>
      <c r="BN92">
        <v>0</v>
      </c>
      <c r="BO92" t="s">
        <v>3</v>
      </c>
      <c r="BP92">
        <v>0</v>
      </c>
      <c r="BQ92">
        <v>8</v>
      </c>
      <c r="BR92">
        <v>0</v>
      </c>
      <c r="BS92">
        <v>1</v>
      </c>
      <c r="BT92">
        <v>1</v>
      </c>
      <c r="BU92">
        <v>1</v>
      </c>
      <c r="BV92">
        <v>1</v>
      </c>
      <c r="BW92">
        <v>1</v>
      </c>
      <c r="BX92">
        <v>1</v>
      </c>
      <c r="BY92" t="s">
        <v>3</v>
      </c>
      <c r="BZ92">
        <v>0</v>
      </c>
      <c r="CA92">
        <v>0</v>
      </c>
      <c r="CB92" t="s">
        <v>3</v>
      </c>
      <c r="CE92">
        <v>0</v>
      </c>
      <c r="CF92">
        <v>0</v>
      </c>
      <c r="CG92">
        <v>0</v>
      </c>
      <c r="CM92">
        <v>0</v>
      </c>
      <c r="CN92" t="s">
        <v>3</v>
      </c>
      <c r="CO92">
        <v>0</v>
      </c>
      <c r="CP92">
        <f t="shared" si="80"/>
        <v>372.5</v>
      </c>
      <c r="CQ92">
        <f t="shared" si="100"/>
        <v>1379.6183999999998</v>
      </c>
      <c r="CR92">
        <f t="shared" si="101"/>
        <v>0</v>
      </c>
      <c r="CS92">
        <f t="shared" si="81"/>
        <v>0</v>
      </c>
      <c r="CT92">
        <f t="shared" si="82"/>
        <v>0</v>
      </c>
      <c r="CU92">
        <f t="shared" si="83"/>
        <v>0</v>
      </c>
      <c r="CV92">
        <f t="shared" si="84"/>
        <v>0</v>
      </c>
      <c r="CW92">
        <f t="shared" si="85"/>
        <v>0</v>
      </c>
      <c r="CX92">
        <f t="shared" si="86"/>
        <v>0</v>
      </c>
      <c r="CY92">
        <f t="shared" si="96"/>
        <v>0</v>
      </c>
      <c r="CZ92">
        <f t="shared" si="97"/>
        <v>0</v>
      </c>
      <c r="DC92" t="s">
        <v>3</v>
      </c>
      <c r="DD92" t="s">
        <v>3</v>
      </c>
      <c r="DE92" t="s">
        <v>3</v>
      </c>
      <c r="DF92" t="s">
        <v>3</v>
      </c>
      <c r="DG92" t="s">
        <v>3</v>
      </c>
      <c r="DH92" t="s">
        <v>3</v>
      </c>
      <c r="DI92" t="s">
        <v>3</v>
      </c>
      <c r="DJ92" t="s">
        <v>3</v>
      </c>
      <c r="DK92" t="s">
        <v>3</v>
      </c>
      <c r="DL92" t="s">
        <v>3</v>
      </c>
      <c r="DM92" t="s">
        <v>3</v>
      </c>
      <c r="DN92">
        <v>0</v>
      </c>
      <c r="DO92">
        <v>0</v>
      </c>
      <c r="DP92">
        <v>1</v>
      </c>
      <c r="DQ92">
        <v>1</v>
      </c>
      <c r="DU92">
        <v>1005</v>
      </c>
      <c r="DV92" t="s">
        <v>63</v>
      </c>
      <c r="DW92" t="s">
        <v>63</v>
      </c>
      <c r="DX92">
        <v>1</v>
      </c>
      <c r="DZ92" t="s">
        <v>3</v>
      </c>
      <c r="EA92" t="s">
        <v>3</v>
      </c>
      <c r="EB92" t="s">
        <v>3</v>
      </c>
      <c r="EC92" t="s">
        <v>3</v>
      </c>
      <c r="EE92">
        <v>50757674</v>
      </c>
      <c r="EF92">
        <v>8</v>
      </c>
      <c r="EG92" t="s">
        <v>57</v>
      </c>
      <c r="EH92">
        <v>0</v>
      </c>
      <c r="EI92" t="s">
        <v>3</v>
      </c>
      <c r="EJ92">
        <v>1</v>
      </c>
      <c r="EK92">
        <v>500001</v>
      </c>
      <c r="EL92" t="s">
        <v>58</v>
      </c>
      <c r="EM92" t="s">
        <v>59</v>
      </c>
      <c r="EO92" t="s">
        <v>3</v>
      </c>
      <c r="EQ92">
        <v>0</v>
      </c>
      <c r="ER92">
        <v>151.44</v>
      </c>
      <c r="ES92">
        <v>151.44</v>
      </c>
      <c r="ET92">
        <v>0</v>
      </c>
      <c r="EU92">
        <v>0</v>
      </c>
      <c r="EV92">
        <v>0</v>
      </c>
      <c r="EW92">
        <v>0</v>
      </c>
      <c r="EX92">
        <v>0</v>
      </c>
      <c r="FQ92">
        <v>0</v>
      </c>
      <c r="FR92">
        <f t="shared" si="87"/>
        <v>0</v>
      </c>
      <c r="FS92">
        <v>0</v>
      </c>
      <c r="FX92">
        <v>0</v>
      </c>
      <c r="FY92">
        <v>0</v>
      </c>
      <c r="GA92" t="s">
        <v>3</v>
      </c>
      <c r="GD92">
        <v>1</v>
      </c>
      <c r="GF92">
        <v>179590291</v>
      </c>
      <c r="GG92">
        <v>2</v>
      </c>
      <c r="GH92">
        <v>1</v>
      </c>
      <c r="GI92">
        <v>4</v>
      </c>
      <c r="GJ92">
        <v>0</v>
      </c>
      <c r="GK92">
        <v>0</v>
      </c>
      <c r="GL92">
        <f t="shared" si="88"/>
        <v>0</v>
      </c>
      <c r="GM92">
        <f t="shared" si="89"/>
        <v>372.5</v>
      </c>
      <c r="GN92">
        <f t="shared" si="90"/>
        <v>372.5</v>
      </c>
      <c r="GO92">
        <f t="shared" si="91"/>
        <v>0</v>
      </c>
      <c r="GP92">
        <f t="shared" si="92"/>
        <v>0</v>
      </c>
      <c r="GR92">
        <v>0</v>
      </c>
      <c r="GS92">
        <v>3</v>
      </c>
      <c r="GT92">
        <v>0</v>
      </c>
      <c r="GU92" t="s">
        <v>3</v>
      </c>
      <c r="GV92">
        <f t="shared" si="93"/>
        <v>0</v>
      </c>
      <c r="GW92">
        <v>1</v>
      </c>
      <c r="GX92">
        <f t="shared" si="94"/>
        <v>0</v>
      </c>
      <c r="HA92">
        <v>0</v>
      </c>
      <c r="HB92">
        <v>0</v>
      </c>
      <c r="HC92">
        <f t="shared" si="95"/>
        <v>0</v>
      </c>
      <c r="HE92" t="s">
        <v>3</v>
      </c>
      <c r="HF92" t="s">
        <v>3</v>
      </c>
      <c r="HM92" t="s">
        <v>3</v>
      </c>
      <c r="HN92" t="s">
        <v>3</v>
      </c>
      <c r="HO92" t="s">
        <v>3</v>
      </c>
      <c r="HP92" t="s">
        <v>3</v>
      </c>
      <c r="HQ92" t="s">
        <v>3</v>
      </c>
      <c r="IK92">
        <v>0</v>
      </c>
    </row>
    <row r="93" spans="1:245" x14ac:dyDescent="0.2">
      <c r="A93">
        <v>17</v>
      </c>
      <c r="B93">
        <v>1</v>
      </c>
      <c r="C93">
        <f>ROW(SmtRes!A121)</f>
        <v>121</v>
      </c>
      <c r="D93">
        <f>ROW(EtalonRes!A136)</f>
        <v>136</v>
      </c>
      <c r="E93" t="s">
        <v>176</v>
      </c>
      <c r="F93" t="s">
        <v>177</v>
      </c>
      <c r="G93" t="s">
        <v>178</v>
      </c>
      <c r="H93" t="s">
        <v>17</v>
      </c>
      <c r="I93">
        <v>1</v>
      </c>
      <c r="J93">
        <v>0</v>
      </c>
      <c r="K93">
        <v>1</v>
      </c>
      <c r="O93">
        <f t="shared" si="65"/>
        <v>605.44000000000005</v>
      </c>
      <c r="P93">
        <f t="shared" si="66"/>
        <v>134.28</v>
      </c>
      <c r="Q93">
        <f t="shared" si="67"/>
        <v>24.4</v>
      </c>
      <c r="R93">
        <f t="shared" si="68"/>
        <v>4.34</v>
      </c>
      <c r="S93">
        <f t="shared" si="69"/>
        <v>446.76</v>
      </c>
      <c r="T93">
        <f t="shared" si="70"/>
        <v>0</v>
      </c>
      <c r="U93">
        <f t="shared" si="71"/>
        <v>1.4909999999999999</v>
      </c>
      <c r="V93">
        <f t="shared" si="72"/>
        <v>1.0500000000000001E-2</v>
      </c>
      <c r="W93">
        <f t="shared" si="73"/>
        <v>0</v>
      </c>
      <c r="X93">
        <f t="shared" si="74"/>
        <v>545.83000000000004</v>
      </c>
      <c r="Y93">
        <f t="shared" si="75"/>
        <v>324.79000000000002</v>
      </c>
      <c r="AA93">
        <v>51661419</v>
      </c>
      <c r="AB93">
        <f t="shared" si="76"/>
        <v>29.96</v>
      </c>
      <c r="AC93">
        <f t="shared" si="77"/>
        <v>14.74</v>
      </c>
      <c r="AD93">
        <f>ROUND(((((ET93*ROUND(1.05,7)))-((EU93*ROUND(1.05,7))))+AE93),2)</f>
        <v>1.84</v>
      </c>
      <c r="AE93">
        <f>ROUND(((EU93*ROUND(1.05,7))),2)</f>
        <v>0.13</v>
      </c>
      <c r="AF93">
        <f>ROUND(((EV93*ROUND(1.05,7))),2)</f>
        <v>13.38</v>
      </c>
      <c r="AG93">
        <f t="shared" si="78"/>
        <v>0</v>
      </c>
      <c r="AH93">
        <f>((EW93*ROUND(1.05,7)))</f>
        <v>1.4909999999999999</v>
      </c>
      <c r="AI93">
        <f>((EX93*ROUND(1.05,7)))</f>
        <v>1.0500000000000001E-2</v>
      </c>
      <c r="AJ93">
        <f t="shared" si="79"/>
        <v>0</v>
      </c>
      <c r="AK93">
        <v>29.23</v>
      </c>
      <c r="AL93">
        <v>14.74</v>
      </c>
      <c r="AM93">
        <v>1.75</v>
      </c>
      <c r="AN93">
        <v>0.12</v>
      </c>
      <c r="AO93">
        <v>12.74</v>
      </c>
      <c r="AP93">
        <v>0</v>
      </c>
      <c r="AQ93">
        <v>1.42</v>
      </c>
      <c r="AR93">
        <v>0.01</v>
      </c>
      <c r="AS93">
        <v>0</v>
      </c>
      <c r="AT93">
        <v>121</v>
      </c>
      <c r="AU93">
        <v>72</v>
      </c>
      <c r="AV93">
        <v>1</v>
      </c>
      <c r="AW93">
        <v>1</v>
      </c>
      <c r="AZ93">
        <v>1</v>
      </c>
      <c r="BA93">
        <v>33.39</v>
      </c>
      <c r="BB93">
        <v>13.26</v>
      </c>
      <c r="BC93">
        <v>9.11</v>
      </c>
      <c r="BD93" t="s">
        <v>3</v>
      </c>
      <c r="BE93" t="s">
        <v>3</v>
      </c>
      <c r="BF93" t="s">
        <v>3</v>
      </c>
      <c r="BG93" t="s">
        <v>3</v>
      </c>
      <c r="BH93">
        <v>0</v>
      </c>
      <c r="BI93">
        <v>1</v>
      </c>
      <c r="BJ93" t="s">
        <v>179</v>
      </c>
      <c r="BM93">
        <v>20001</v>
      </c>
      <c r="BN93">
        <v>0</v>
      </c>
      <c r="BO93" t="s">
        <v>3</v>
      </c>
      <c r="BP93">
        <v>0</v>
      </c>
      <c r="BQ93">
        <v>22</v>
      </c>
      <c r="BR93">
        <v>0</v>
      </c>
      <c r="BS93">
        <v>33.39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3</v>
      </c>
      <c r="BZ93">
        <v>121</v>
      </c>
      <c r="CA93">
        <v>72</v>
      </c>
      <c r="CB93" t="s">
        <v>3</v>
      </c>
      <c r="CE93">
        <v>0</v>
      </c>
      <c r="CF93">
        <v>0</v>
      </c>
      <c r="CG93">
        <v>0</v>
      </c>
      <c r="CM93">
        <v>0</v>
      </c>
      <c r="CN93" t="s">
        <v>19</v>
      </c>
      <c r="CO93">
        <v>0</v>
      </c>
      <c r="CP93">
        <f t="shared" si="80"/>
        <v>605.44000000000005</v>
      </c>
      <c r="CQ93">
        <f t="shared" si="100"/>
        <v>134.28139999999999</v>
      </c>
      <c r="CR93">
        <f t="shared" si="101"/>
        <v>24.398400000000002</v>
      </c>
      <c r="CS93">
        <f t="shared" si="81"/>
        <v>4.3407</v>
      </c>
      <c r="CT93">
        <f t="shared" si="82"/>
        <v>446.75820000000004</v>
      </c>
      <c r="CU93">
        <f t="shared" si="83"/>
        <v>0</v>
      </c>
      <c r="CV93">
        <f t="shared" si="84"/>
        <v>1.4909999999999999</v>
      </c>
      <c r="CW93">
        <f t="shared" si="85"/>
        <v>1.0500000000000001E-2</v>
      </c>
      <c r="CX93">
        <f t="shared" si="86"/>
        <v>0</v>
      </c>
      <c r="CY93">
        <f t="shared" si="96"/>
        <v>545.83100000000002</v>
      </c>
      <c r="CZ93">
        <f t="shared" si="97"/>
        <v>324.79199999999997</v>
      </c>
      <c r="DC93" t="s">
        <v>3</v>
      </c>
      <c r="DD93" t="s">
        <v>3</v>
      </c>
      <c r="DE93" t="s">
        <v>20</v>
      </c>
      <c r="DF93" t="s">
        <v>20</v>
      </c>
      <c r="DG93" t="s">
        <v>20</v>
      </c>
      <c r="DH93" t="s">
        <v>3</v>
      </c>
      <c r="DI93" t="s">
        <v>20</v>
      </c>
      <c r="DJ93" t="s">
        <v>20</v>
      </c>
      <c r="DK93" t="s">
        <v>3</v>
      </c>
      <c r="DL93" t="s">
        <v>3</v>
      </c>
      <c r="DM93" t="s">
        <v>3</v>
      </c>
      <c r="DN93">
        <v>0</v>
      </c>
      <c r="DO93">
        <v>0</v>
      </c>
      <c r="DP93">
        <v>1</v>
      </c>
      <c r="DQ93">
        <v>1</v>
      </c>
      <c r="DU93">
        <v>1013</v>
      </c>
      <c r="DV93" t="s">
        <v>17</v>
      </c>
      <c r="DW93" t="s">
        <v>17</v>
      </c>
      <c r="DX93">
        <v>1</v>
      </c>
      <c r="DZ93" t="s">
        <v>3</v>
      </c>
      <c r="EA93" t="s">
        <v>3</v>
      </c>
      <c r="EB93" t="s">
        <v>3</v>
      </c>
      <c r="EC93" t="s">
        <v>3</v>
      </c>
      <c r="EE93">
        <v>50757454</v>
      </c>
      <c r="EF93">
        <v>22</v>
      </c>
      <c r="EG93" t="s">
        <v>21</v>
      </c>
      <c r="EH93">
        <v>16</v>
      </c>
      <c r="EI93" t="s">
        <v>22</v>
      </c>
      <c r="EJ93">
        <v>1</v>
      </c>
      <c r="EK93">
        <v>20001</v>
      </c>
      <c r="EL93" t="s">
        <v>23</v>
      </c>
      <c r="EM93" t="s">
        <v>24</v>
      </c>
      <c r="EO93" t="s">
        <v>25</v>
      </c>
      <c r="EQ93">
        <v>131072</v>
      </c>
      <c r="ER93">
        <v>29.23</v>
      </c>
      <c r="ES93">
        <v>14.74</v>
      </c>
      <c r="ET93">
        <v>1.75</v>
      </c>
      <c r="EU93">
        <v>0.12</v>
      </c>
      <c r="EV93">
        <v>12.74</v>
      </c>
      <c r="EW93">
        <v>1.42</v>
      </c>
      <c r="EX93">
        <v>0.01</v>
      </c>
      <c r="EY93">
        <v>0</v>
      </c>
      <c r="FQ93">
        <v>0</v>
      </c>
      <c r="FR93">
        <f t="shared" si="87"/>
        <v>0</v>
      </c>
      <c r="FS93">
        <v>0</v>
      </c>
      <c r="FX93">
        <v>121</v>
      </c>
      <c r="FY93">
        <v>72</v>
      </c>
      <c r="GA93" t="s">
        <v>3</v>
      </c>
      <c r="GD93">
        <v>1</v>
      </c>
      <c r="GF93">
        <v>-164510466</v>
      </c>
      <c r="GG93">
        <v>2</v>
      </c>
      <c r="GH93">
        <v>1</v>
      </c>
      <c r="GI93">
        <v>4</v>
      </c>
      <c r="GJ93">
        <v>0</v>
      </c>
      <c r="GK93">
        <v>0</v>
      </c>
      <c r="GL93">
        <f t="shared" si="88"/>
        <v>0</v>
      </c>
      <c r="GM93">
        <f t="shared" si="89"/>
        <v>1476.06</v>
      </c>
      <c r="GN93">
        <f t="shared" si="90"/>
        <v>1476.06</v>
      </c>
      <c r="GO93">
        <f t="shared" si="91"/>
        <v>0</v>
      </c>
      <c r="GP93">
        <f t="shared" si="92"/>
        <v>0</v>
      </c>
      <c r="GR93">
        <v>0</v>
      </c>
      <c r="GS93">
        <v>3</v>
      </c>
      <c r="GT93">
        <v>0</v>
      </c>
      <c r="GU93" t="s">
        <v>3</v>
      </c>
      <c r="GV93">
        <f t="shared" si="93"/>
        <v>0</v>
      </c>
      <c r="GW93">
        <v>1</v>
      </c>
      <c r="GX93">
        <f t="shared" si="94"/>
        <v>0</v>
      </c>
      <c r="HA93">
        <v>0</v>
      </c>
      <c r="HB93">
        <v>0</v>
      </c>
      <c r="HC93">
        <f t="shared" si="95"/>
        <v>0</v>
      </c>
      <c r="HE93" t="s">
        <v>3</v>
      </c>
      <c r="HF93" t="s">
        <v>3</v>
      </c>
      <c r="HM93" t="s">
        <v>3</v>
      </c>
      <c r="HN93" t="s">
        <v>26</v>
      </c>
      <c r="HO93" t="s">
        <v>27</v>
      </c>
      <c r="HP93" t="s">
        <v>22</v>
      </c>
      <c r="HQ93" t="s">
        <v>22</v>
      </c>
      <c r="IK93">
        <v>0</v>
      </c>
    </row>
    <row r="94" spans="1:245" x14ac:dyDescent="0.2">
      <c r="A94">
        <v>18</v>
      </c>
      <c r="B94">
        <v>1</v>
      </c>
      <c r="C94">
        <v>121</v>
      </c>
      <c r="E94" t="s">
        <v>180</v>
      </c>
      <c r="F94" t="s">
        <v>29</v>
      </c>
      <c r="G94" t="s">
        <v>181</v>
      </c>
      <c r="H94" t="str">
        <f>'1.Ведомость'!C42</f>
        <v>ШТ</v>
      </c>
      <c r="I94">
        <f>I93*J94</f>
        <v>1</v>
      </c>
      <c r="J94">
        <v>1</v>
      </c>
      <c r="K94">
        <v>1</v>
      </c>
      <c r="O94">
        <f t="shared" si="65"/>
        <v>6622.54</v>
      </c>
      <c r="P94">
        <f t="shared" si="66"/>
        <v>6622.54</v>
      </c>
      <c r="Q94">
        <f t="shared" si="67"/>
        <v>0</v>
      </c>
      <c r="R94">
        <f t="shared" si="68"/>
        <v>0</v>
      </c>
      <c r="S94">
        <f t="shared" si="69"/>
        <v>0</v>
      </c>
      <c r="T94">
        <f t="shared" si="70"/>
        <v>0</v>
      </c>
      <c r="U94">
        <f t="shared" si="71"/>
        <v>0</v>
      </c>
      <c r="V94">
        <f t="shared" si="72"/>
        <v>0</v>
      </c>
      <c r="W94">
        <f t="shared" si="73"/>
        <v>0</v>
      </c>
      <c r="X94">
        <f t="shared" si="74"/>
        <v>0</v>
      </c>
      <c r="Y94">
        <f t="shared" si="75"/>
        <v>0</v>
      </c>
      <c r="AA94">
        <v>51661419</v>
      </c>
      <c r="AB94">
        <f t="shared" si="76"/>
        <v>6622.54</v>
      </c>
      <c r="AC94">
        <f t="shared" si="77"/>
        <v>6622.54</v>
      </c>
      <c r="AD94">
        <f>ROUND((ET94),2)</f>
        <v>0</v>
      </c>
      <c r="AE94">
        <f>ROUND((EU94),2)</f>
        <v>0</v>
      </c>
      <c r="AF94">
        <f>ROUND((EV94),2)</f>
        <v>0</v>
      </c>
      <c r="AG94">
        <f t="shared" si="78"/>
        <v>0</v>
      </c>
      <c r="AH94">
        <f>(EW94)</f>
        <v>0</v>
      </c>
      <c r="AI94">
        <f>(EX94)</f>
        <v>0</v>
      </c>
      <c r="AJ94">
        <f t="shared" si="79"/>
        <v>0</v>
      </c>
      <c r="AK94">
        <v>6622.54</v>
      </c>
      <c r="AL94">
        <v>6622.54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1</v>
      </c>
      <c r="AW94">
        <v>1</v>
      </c>
      <c r="AZ94">
        <v>1</v>
      </c>
      <c r="BA94">
        <v>1</v>
      </c>
      <c r="BB94">
        <v>1</v>
      </c>
      <c r="BC94">
        <v>6.13</v>
      </c>
      <c r="BD94" t="s">
        <v>3</v>
      </c>
      <c r="BE94" t="s">
        <v>3</v>
      </c>
      <c r="BF94" t="s">
        <v>3</v>
      </c>
      <c r="BG94" t="s">
        <v>3</v>
      </c>
      <c r="BH94">
        <v>3</v>
      </c>
      <c r="BI94">
        <v>3</v>
      </c>
      <c r="BJ94" t="s">
        <v>3</v>
      </c>
      <c r="BM94">
        <v>902</v>
      </c>
      <c r="BN94">
        <v>0</v>
      </c>
      <c r="BO94" t="s">
        <v>3</v>
      </c>
      <c r="BP94">
        <v>0</v>
      </c>
      <c r="BQ94">
        <v>92</v>
      </c>
      <c r="BR94">
        <v>0</v>
      </c>
      <c r="BS94">
        <v>1</v>
      </c>
      <c r="BT94">
        <v>1</v>
      </c>
      <c r="BU94">
        <v>1</v>
      </c>
      <c r="BV94">
        <v>1</v>
      </c>
      <c r="BW94">
        <v>1</v>
      </c>
      <c r="BX94">
        <v>1</v>
      </c>
      <c r="BY94" t="s">
        <v>3</v>
      </c>
      <c r="BZ94">
        <v>0</v>
      </c>
      <c r="CA94">
        <v>0</v>
      </c>
      <c r="CB94" t="s">
        <v>3</v>
      </c>
      <c r="CE94">
        <v>0</v>
      </c>
      <c r="CF94">
        <v>0</v>
      </c>
      <c r="CG94">
        <v>0</v>
      </c>
      <c r="CM94">
        <v>0</v>
      </c>
      <c r="CN94" t="s">
        <v>3</v>
      </c>
      <c r="CO94">
        <v>0</v>
      </c>
      <c r="CP94">
        <f t="shared" si="80"/>
        <v>6622.54</v>
      </c>
      <c r="CQ94">
        <f>AC94</f>
        <v>6622.54</v>
      </c>
      <c r="CR94">
        <f>AD94</f>
        <v>0</v>
      </c>
      <c r="CS94">
        <f t="shared" si="81"/>
        <v>0</v>
      </c>
      <c r="CT94">
        <f t="shared" si="82"/>
        <v>0</v>
      </c>
      <c r="CU94">
        <f t="shared" si="83"/>
        <v>0</v>
      </c>
      <c r="CV94">
        <f t="shared" si="84"/>
        <v>0</v>
      </c>
      <c r="CW94">
        <f t="shared" si="85"/>
        <v>0</v>
      </c>
      <c r="CX94">
        <f t="shared" si="86"/>
        <v>0</v>
      </c>
      <c r="CY94">
        <f>0</f>
        <v>0</v>
      </c>
      <c r="CZ94">
        <f>0</f>
        <v>0</v>
      </c>
      <c r="DC94" t="s">
        <v>3</v>
      </c>
      <c r="DD94" t="s">
        <v>3</v>
      </c>
      <c r="DE94" t="s">
        <v>3</v>
      </c>
      <c r="DF94" t="s">
        <v>3</v>
      </c>
      <c r="DG94" t="s">
        <v>3</v>
      </c>
      <c r="DH94" t="s">
        <v>3</v>
      </c>
      <c r="DI94" t="s">
        <v>3</v>
      </c>
      <c r="DJ94" t="s">
        <v>3</v>
      </c>
      <c r="DK94" t="s">
        <v>3</v>
      </c>
      <c r="DL94" t="s">
        <v>3</v>
      </c>
      <c r="DM94" t="s">
        <v>3</v>
      </c>
      <c r="DN94">
        <v>0</v>
      </c>
      <c r="DO94">
        <v>0</v>
      </c>
      <c r="DP94">
        <v>1</v>
      </c>
      <c r="DQ94">
        <v>1</v>
      </c>
      <c r="DU94">
        <v>1013</v>
      </c>
      <c r="DV94" t="s">
        <v>17</v>
      </c>
      <c r="DW94" t="s">
        <v>17</v>
      </c>
      <c r="DX94">
        <v>1</v>
      </c>
      <c r="DZ94" t="s">
        <v>3</v>
      </c>
      <c r="EA94" t="s">
        <v>3</v>
      </c>
      <c r="EB94" t="s">
        <v>3</v>
      </c>
      <c r="EC94" t="s">
        <v>3</v>
      </c>
      <c r="EE94">
        <v>50757270</v>
      </c>
      <c r="EF94">
        <v>92</v>
      </c>
      <c r="EG94" t="s">
        <v>32</v>
      </c>
      <c r="EH94">
        <v>0</v>
      </c>
      <c r="EI94" t="s">
        <v>3</v>
      </c>
      <c r="EJ94">
        <v>3</v>
      </c>
      <c r="EK94">
        <v>902</v>
      </c>
      <c r="EL94" t="s">
        <v>32</v>
      </c>
      <c r="EM94" t="s">
        <v>33</v>
      </c>
      <c r="EO94" t="s">
        <v>3</v>
      </c>
      <c r="EQ94">
        <v>0</v>
      </c>
      <c r="ER94">
        <v>6622.54</v>
      </c>
      <c r="ES94">
        <v>6622.54</v>
      </c>
      <c r="ET94">
        <v>0</v>
      </c>
      <c r="EU94">
        <v>0</v>
      </c>
      <c r="EV94">
        <v>0</v>
      </c>
      <c r="EW94">
        <v>0</v>
      </c>
      <c r="EX94">
        <v>0</v>
      </c>
      <c r="EZ94">
        <v>5</v>
      </c>
      <c r="FC94">
        <v>0</v>
      </c>
      <c r="FD94">
        <v>18</v>
      </c>
      <c r="FF94">
        <v>6347.25</v>
      </c>
      <c r="FQ94">
        <v>0</v>
      </c>
      <c r="FR94">
        <f t="shared" si="87"/>
        <v>6622.54</v>
      </c>
      <c r="FS94">
        <v>0</v>
      </c>
      <c r="FX94">
        <v>0</v>
      </c>
      <c r="FY94">
        <v>0</v>
      </c>
      <c r="GA94" t="s">
        <v>182</v>
      </c>
      <c r="GD94">
        <v>1</v>
      </c>
      <c r="GF94">
        <v>-1452836881</v>
      </c>
      <c r="GG94">
        <v>2</v>
      </c>
      <c r="GH94">
        <v>3</v>
      </c>
      <c r="GI94">
        <v>4</v>
      </c>
      <c r="GJ94">
        <v>0</v>
      </c>
      <c r="GK94">
        <v>0</v>
      </c>
      <c r="GL94">
        <f t="shared" si="88"/>
        <v>0</v>
      </c>
      <c r="GM94">
        <f t="shared" si="89"/>
        <v>6622.54</v>
      </c>
      <c r="GN94">
        <f t="shared" si="90"/>
        <v>0</v>
      </c>
      <c r="GO94">
        <f t="shared" si="91"/>
        <v>0</v>
      </c>
      <c r="GP94">
        <f t="shared" si="92"/>
        <v>0</v>
      </c>
      <c r="GR94">
        <v>1</v>
      </c>
      <c r="GS94">
        <v>1</v>
      </c>
      <c r="GT94">
        <v>0</v>
      </c>
      <c r="GU94" t="s">
        <v>3</v>
      </c>
      <c r="GV94">
        <f t="shared" si="93"/>
        <v>0</v>
      </c>
      <c r="GW94">
        <v>1</v>
      </c>
      <c r="GX94">
        <f t="shared" si="94"/>
        <v>0</v>
      </c>
      <c r="HA94">
        <v>0</v>
      </c>
      <c r="HB94">
        <v>0</v>
      </c>
      <c r="HC94">
        <f t="shared" si="95"/>
        <v>0</v>
      </c>
      <c r="HE94" t="s">
        <v>35</v>
      </c>
      <c r="HF94" t="s">
        <v>36</v>
      </c>
      <c r="HH94">
        <f>ROUND(AC94*I94,2)</f>
        <v>6622.54</v>
      </c>
      <c r="HM94" t="s">
        <v>3</v>
      </c>
      <c r="HN94" t="s">
        <v>3</v>
      </c>
      <c r="HO94" t="s">
        <v>3</v>
      </c>
      <c r="HP94" t="s">
        <v>3</v>
      </c>
      <c r="HQ94" t="s">
        <v>3</v>
      </c>
      <c r="IK94">
        <v>0</v>
      </c>
    </row>
    <row r="95" spans="1:245" x14ac:dyDescent="0.2">
      <c r="A95">
        <v>17</v>
      </c>
      <c r="B95">
        <v>1</v>
      </c>
      <c r="C95">
        <f>ROW(SmtRes!A133)</f>
        <v>133</v>
      </c>
      <c r="D95">
        <f>ROW(EtalonRes!A153)</f>
        <v>153</v>
      </c>
      <c r="E95" t="s">
        <v>183</v>
      </c>
      <c r="F95" t="s">
        <v>74</v>
      </c>
      <c r="G95" t="s">
        <v>75</v>
      </c>
      <c r="H95" t="s">
        <v>76</v>
      </c>
      <c r="I95">
        <v>3.8E-3</v>
      </c>
      <c r="J95">
        <v>0</v>
      </c>
      <c r="K95">
        <v>3.8E-3</v>
      </c>
      <c r="O95">
        <f t="shared" si="65"/>
        <v>200.58</v>
      </c>
      <c r="P95">
        <f t="shared" si="66"/>
        <v>15.05</v>
      </c>
      <c r="Q95">
        <f t="shared" si="67"/>
        <v>6.21</v>
      </c>
      <c r="R95">
        <f t="shared" si="68"/>
        <v>1.98</v>
      </c>
      <c r="S95">
        <f t="shared" si="69"/>
        <v>179.32</v>
      </c>
      <c r="T95">
        <f t="shared" si="70"/>
        <v>0</v>
      </c>
      <c r="U95">
        <f t="shared" si="71"/>
        <v>0.61446000000000012</v>
      </c>
      <c r="V95">
        <f t="shared" si="72"/>
        <v>4.7879999999999997E-3</v>
      </c>
      <c r="W95">
        <f t="shared" si="73"/>
        <v>0</v>
      </c>
      <c r="X95">
        <f t="shared" si="74"/>
        <v>219.37</v>
      </c>
      <c r="Y95">
        <f t="shared" si="75"/>
        <v>130.54</v>
      </c>
      <c r="AA95">
        <v>51661419</v>
      </c>
      <c r="AB95">
        <f t="shared" si="76"/>
        <v>1971.21</v>
      </c>
      <c r="AC95">
        <f t="shared" si="77"/>
        <v>434.65</v>
      </c>
      <c r="AD95">
        <f>ROUND(((((ET95*ROUND(1.05,7)))-((EU95*ROUND(1.05,7))))+AE95),2)</f>
        <v>123.3</v>
      </c>
      <c r="AE95">
        <f>ROUND(((EU95*ROUND(1.05,7))),2)</f>
        <v>15.57</v>
      </c>
      <c r="AF95">
        <f>ROUND(((EV95*ROUND(1.05,7))),2)</f>
        <v>1413.26</v>
      </c>
      <c r="AG95">
        <f t="shared" si="78"/>
        <v>0</v>
      </c>
      <c r="AH95">
        <f>((EW95*ROUND(1.05,7)))</f>
        <v>161.70000000000002</v>
      </c>
      <c r="AI95">
        <f>((EX95*ROUND(1.05,7)))</f>
        <v>1.26</v>
      </c>
      <c r="AJ95">
        <f t="shared" si="79"/>
        <v>0</v>
      </c>
      <c r="AK95">
        <v>1898.04</v>
      </c>
      <c r="AL95">
        <v>434.65</v>
      </c>
      <c r="AM95">
        <v>117.43</v>
      </c>
      <c r="AN95">
        <v>14.83</v>
      </c>
      <c r="AO95">
        <v>1345.96</v>
      </c>
      <c r="AP95">
        <v>0</v>
      </c>
      <c r="AQ95">
        <v>154</v>
      </c>
      <c r="AR95">
        <v>1.2</v>
      </c>
      <c r="AS95">
        <v>0</v>
      </c>
      <c r="AT95">
        <v>121</v>
      </c>
      <c r="AU95">
        <v>72</v>
      </c>
      <c r="AV95">
        <v>1</v>
      </c>
      <c r="AW95">
        <v>1</v>
      </c>
      <c r="AZ95">
        <v>1</v>
      </c>
      <c r="BA95">
        <v>33.39</v>
      </c>
      <c r="BB95">
        <v>13.26</v>
      </c>
      <c r="BC95">
        <v>9.11</v>
      </c>
      <c r="BD95" t="s">
        <v>3</v>
      </c>
      <c r="BE95" t="s">
        <v>3</v>
      </c>
      <c r="BF95" t="s">
        <v>3</v>
      </c>
      <c r="BG95" t="s">
        <v>3</v>
      </c>
      <c r="BH95">
        <v>0</v>
      </c>
      <c r="BI95">
        <v>1</v>
      </c>
      <c r="BJ95" t="s">
        <v>77</v>
      </c>
      <c r="BM95">
        <v>20001</v>
      </c>
      <c r="BN95">
        <v>0</v>
      </c>
      <c r="BO95" t="s">
        <v>3</v>
      </c>
      <c r="BP95">
        <v>0</v>
      </c>
      <c r="BQ95">
        <v>22</v>
      </c>
      <c r="BR95">
        <v>0</v>
      </c>
      <c r="BS95">
        <v>33.39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3</v>
      </c>
      <c r="BZ95">
        <v>121</v>
      </c>
      <c r="CA95">
        <v>72</v>
      </c>
      <c r="CB95" t="s">
        <v>3</v>
      </c>
      <c r="CE95">
        <v>0</v>
      </c>
      <c r="CF95">
        <v>0</v>
      </c>
      <c r="CG95">
        <v>0</v>
      </c>
      <c r="CM95">
        <v>0</v>
      </c>
      <c r="CN95" t="s">
        <v>19</v>
      </c>
      <c r="CO95">
        <v>0</v>
      </c>
      <c r="CP95">
        <f t="shared" si="80"/>
        <v>200.57999999999998</v>
      </c>
      <c r="CQ95">
        <f>AC95*BC95</f>
        <v>3959.6614999999997</v>
      </c>
      <c r="CR95">
        <f>AD95*BB95</f>
        <v>1634.9579999999999</v>
      </c>
      <c r="CS95">
        <f t="shared" si="81"/>
        <v>519.88229999999999</v>
      </c>
      <c r="CT95">
        <f t="shared" si="82"/>
        <v>47188.751400000001</v>
      </c>
      <c r="CU95">
        <f t="shared" si="83"/>
        <v>0</v>
      </c>
      <c r="CV95">
        <f t="shared" si="84"/>
        <v>161.70000000000002</v>
      </c>
      <c r="CW95">
        <f t="shared" si="85"/>
        <v>1.26</v>
      </c>
      <c r="CX95">
        <f t="shared" si="86"/>
        <v>0</v>
      </c>
      <c r="CY95">
        <f t="shared" ref="CY95:CY108" si="102">(((S95+R95)*AT95)/100)</f>
        <v>219.37299999999999</v>
      </c>
      <c r="CZ95">
        <f t="shared" ref="CZ95:CZ108" si="103">(((S95+R95)*AU95)/100)</f>
        <v>130.53599999999997</v>
      </c>
      <c r="DC95" t="s">
        <v>3</v>
      </c>
      <c r="DD95" t="s">
        <v>3</v>
      </c>
      <c r="DE95" t="s">
        <v>20</v>
      </c>
      <c r="DF95" t="s">
        <v>20</v>
      </c>
      <c r="DG95" t="s">
        <v>20</v>
      </c>
      <c r="DH95" t="s">
        <v>3</v>
      </c>
      <c r="DI95" t="s">
        <v>20</v>
      </c>
      <c r="DJ95" t="s">
        <v>20</v>
      </c>
      <c r="DK95" t="s">
        <v>3</v>
      </c>
      <c r="DL95" t="s">
        <v>3</v>
      </c>
      <c r="DM95" t="s">
        <v>3</v>
      </c>
      <c r="DN95">
        <v>0</v>
      </c>
      <c r="DO95">
        <v>0</v>
      </c>
      <c r="DP95">
        <v>1</v>
      </c>
      <c r="DQ95">
        <v>1</v>
      </c>
      <c r="DU95">
        <v>1005</v>
      </c>
      <c r="DV95" t="s">
        <v>76</v>
      </c>
      <c r="DW95" t="s">
        <v>76</v>
      </c>
      <c r="DX95">
        <v>100</v>
      </c>
      <c r="DZ95" t="s">
        <v>3</v>
      </c>
      <c r="EA95" t="s">
        <v>3</v>
      </c>
      <c r="EB95" t="s">
        <v>3</v>
      </c>
      <c r="EC95" t="s">
        <v>3</v>
      </c>
      <c r="EE95">
        <v>50757454</v>
      </c>
      <c r="EF95">
        <v>22</v>
      </c>
      <c r="EG95" t="s">
        <v>21</v>
      </c>
      <c r="EH95">
        <v>16</v>
      </c>
      <c r="EI95" t="s">
        <v>22</v>
      </c>
      <c r="EJ95">
        <v>1</v>
      </c>
      <c r="EK95">
        <v>20001</v>
      </c>
      <c r="EL95" t="s">
        <v>23</v>
      </c>
      <c r="EM95" t="s">
        <v>24</v>
      </c>
      <c r="EO95" t="s">
        <v>25</v>
      </c>
      <c r="EQ95">
        <v>131072</v>
      </c>
      <c r="ER95">
        <v>1898.04</v>
      </c>
      <c r="ES95">
        <v>434.65</v>
      </c>
      <c r="ET95">
        <v>117.43</v>
      </c>
      <c r="EU95">
        <v>14.83</v>
      </c>
      <c r="EV95">
        <v>1345.96</v>
      </c>
      <c r="EW95">
        <v>154</v>
      </c>
      <c r="EX95">
        <v>1.2</v>
      </c>
      <c r="EY95">
        <v>0</v>
      </c>
      <c r="FQ95">
        <v>0</v>
      </c>
      <c r="FR95">
        <f t="shared" si="87"/>
        <v>0</v>
      </c>
      <c r="FS95">
        <v>0</v>
      </c>
      <c r="FX95">
        <v>121</v>
      </c>
      <c r="FY95">
        <v>72</v>
      </c>
      <c r="GA95" t="s">
        <v>3</v>
      </c>
      <c r="GD95">
        <v>1</v>
      </c>
      <c r="GF95">
        <v>1651361282</v>
      </c>
      <c r="GG95">
        <v>2</v>
      </c>
      <c r="GH95">
        <v>1</v>
      </c>
      <c r="GI95">
        <v>4</v>
      </c>
      <c r="GJ95">
        <v>0</v>
      </c>
      <c r="GK95">
        <v>0</v>
      </c>
      <c r="GL95">
        <f t="shared" si="88"/>
        <v>0</v>
      </c>
      <c r="GM95">
        <f t="shared" si="89"/>
        <v>550.49</v>
      </c>
      <c r="GN95">
        <f t="shared" si="90"/>
        <v>550.49</v>
      </c>
      <c r="GO95">
        <f t="shared" si="91"/>
        <v>0</v>
      </c>
      <c r="GP95">
        <f t="shared" si="92"/>
        <v>0</v>
      </c>
      <c r="GR95">
        <v>0</v>
      </c>
      <c r="GS95">
        <v>3</v>
      </c>
      <c r="GT95">
        <v>0</v>
      </c>
      <c r="GU95" t="s">
        <v>3</v>
      </c>
      <c r="GV95">
        <f t="shared" si="93"/>
        <v>0</v>
      </c>
      <c r="GW95">
        <v>1</v>
      </c>
      <c r="GX95">
        <f t="shared" si="94"/>
        <v>0</v>
      </c>
      <c r="HA95">
        <v>0</v>
      </c>
      <c r="HB95">
        <v>0</v>
      </c>
      <c r="HC95">
        <f t="shared" si="95"/>
        <v>0</v>
      </c>
      <c r="HE95" t="s">
        <v>3</v>
      </c>
      <c r="HF95" t="s">
        <v>3</v>
      </c>
      <c r="HM95" t="s">
        <v>3</v>
      </c>
      <c r="HN95" t="s">
        <v>26</v>
      </c>
      <c r="HO95" t="s">
        <v>27</v>
      </c>
      <c r="HP95" t="s">
        <v>22</v>
      </c>
      <c r="HQ95" t="s">
        <v>22</v>
      </c>
      <c r="IK95">
        <v>0</v>
      </c>
    </row>
    <row r="96" spans="1:245" x14ac:dyDescent="0.2">
      <c r="A96">
        <v>18</v>
      </c>
      <c r="B96">
        <v>1</v>
      </c>
      <c r="C96">
        <v>133</v>
      </c>
      <c r="E96" t="s">
        <v>184</v>
      </c>
      <c r="F96" t="s">
        <v>79</v>
      </c>
      <c r="G96" t="s">
        <v>80</v>
      </c>
      <c r="H96" t="str">
        <f>'1.Ведомость'!C44</f>
        <v>м2</v>
      </c>
      <c r="I96">
        <f>I95*J96</f>
        <v>0.38</v>
      </c>
      <c r="J96">
        <v>100</v>
      </c>
      <c r="K96">
        <v>100</v>
      </c>
      <c r="O96">
        <f t="shared" si="65"/>
        <v>333.34</v>
      </c>
      <c r="P96">
        <f t="shared" si="66"/>
        <v>333.34</v>
      </c>
      <c r="Q96">
        <f t="shared" si="67"/>
        <v>0</v>
      </c>
      <c r="R96">
        <f t="shared" si="68"/>
        <v>0</v>
      </c>
      <c r="S96">
        <f t="shared" si="69"/>
        <v>0</v>
      </c>
      <c r="T96">
        <f t="shared" si="70"/>
        <v>0</v>
      </c>
      <c r="U96">
        <f t="shared" si="71"/>
        <v>0</v>
      </c>
      <c r="V96">
        <f t="shared" si="72"/>
        <v>0</v>
      </c>
      <c r="W96">
        <f t="shared" si="73"/>
        <v>0</v>
      </c>
      <c r="X96">
        <f t="shared" si="74"/>
        <v>0</v>
      </c>
      <c r="Y96">
        <f t="shared" si="75"/>
        <v>0</v>
      </c>
      <c r="AA96">
        <v>51661419</v>
      </c>
      <c r="AB96">
        <f t="shared" si="76"/>
        <v>96.29</v>
      </c>
      <c r="AC96">
        <f t="shared" si="77"/>
        <v>96.29</v>
      </c>
      <c r="AD96">
        <f>ROUND((((ET96)-(EU96))+AE96),2)</f>
        <v>0</v>
      </c>
      <c r="AE96">
        <f>ROUND((EU96),2)</f>
        <v>0</v>
      </c>
      <c r="AF96">
        <f>ROUND((EV96),2)</f>
        <v>0</v>
      </c>
      <c r="AG96">
        <f t="shared" si="78"/>
        <v>0</v>
      </c>
      <c r="AH96">
        <f>(EW96)</f>
        <v>0</v>
      </c>
      <c r="AI96">
        <f>(EX96)</f>
        <v>0</v>
      </c>
      <c r="AJ96">
        <f t="shared" si="79"/>
        <v>0</v>
      </c>
      <c r="AK96">
        <v>96.29</v>
      </c>
      <c r="AL96">
        <v>96.29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1</v>
      </c>
      <c r="AW96">
        <v>1</v>
      </c>
      <c r="AZ96">
        <v>1</v>
      </c>
      <c r="BA96">
        <v>1</v>
      </c>
      <c r="BB96">
        <v>1</v>
      </c>
      <c r="BC96">
        <v>9.11</v>
      </c>
      <c r="BD96" t="s">
        <v>3</v>
      </c>
      <c r="BE96" t="s">
        <v>3</v>
      </c>
      <c r="BF96" t="s">
        <v>3</v>
      </c>
      <c r="BG96" t="s">
        <v>3</v>
      </c>
      <c r="BH96">
        <v>3</v>
      </c>
      <c r="BI96">
        <v>1</v>
      </c>
      <c r="BJ96" t="s">
        <v>81</v>
      </c>
      <c r="BM96">
        <v>500001</v>
      </c>
      <c r="BN96">
        <v>0</v>
      </c>
      <c r="BO96" t="s">
        <v>3</v>
      </c>
      <c r="BP96">
        <v>0</v>
      </c>
      <c r="BQ96">
        <v>8</v>
      </c>
      <c r="BR96">
        <v>0</v>
      </c>
      <c r="BS96">
        <v>1</v>
      </c>
      <c r="BT96">
        <v>1</v>
      </c>
      <c r="BU96">
        <v>1</v>
      </c>
      <c r="BV96">
        <v>1</v>
      </c>
      <c r="BW96">
        <v>1</v>
      </c>
      <c r="BX96">
        <v>1</v>
      </c>
      <c r="BY96" t="s">
        <v>3</v>
      </c>
      <c r="BZ96">
        <v>0</v>
      </c>
      <c r="CA96">
        <v>0</v>
      </c>
      <c r="CB96" t="s">
        <v>3</v>
      </c>
      <c r="CE96">
        <v>0</v>
      </c>
      <c r="CF96">
        <v>0</v>
      </c>
      <c r="CG96">
        <v>0</v>
      </c>
      <c r="CM96">
        <v>0</v>
      </c>
      <c r="CN96" t="s">
        <v>3</v>
      </c>
      <c r="CO96">
        <v>0</v>
      </c>
      <c r="CP96">
        <f t="shared" si="80"/>
        <v>333.34</v>
      </c>
      <c r="CQ96">
        <f>AC96*BC96</f>
        <v>877.20190000000002</v>
      </c>
      <c r="CR96">
        <f>AD96*BB96</f>
        <v>0</v>
      </c>
      <c r="CS96">
        <f t="shared" si="81"/>
        <v>0</v>
      </c>
      <c r="CT96">
        <f t="shared" si="82"/>
        <v>0</v>
      </c>
      <c r="CU96">
        <f t="shared" si="83"/>
        <v>0</v>
      </c>
      <c r="CV96">
        <f t="shared" si="84"/>
        <v>0</v>
      </c>
      <c r="CW96">
        <f t="shared" si="85"/>
        <v>0</v>
      </c>
      <c r="CX96">
        <f t="shared" si="86"/>
        <v>0</v>
      </c>
      <c r="CY96">
        <f t="shared" si="102"/>
        <v>0</v>
      </c>
      <c r="CZ96">
        <f t="shared" si="103"/>
        <v>0</v>
      </c>
      <c r="DC96" t="s">
        <v>3</v>
      </c>
      <c r="DD96" t="s">
        <v>3</v>
      </c>
      <c r="DE96" t="s">
        <v>3</v>
      </c>
      <c r="DF96" t="s">
        <v>3</v>
      </c>
      <c r="DG96" t="s">
        <v>3</v>
      </c>
      <c r="DH96" t="s">
        <v>3</v>
      </c>
      <c r="DI96" t="s">
        <v>3</v>
      </c>
      <c r="DJ96" t="s">
        <v>3</v>
      </c>
      <c r="DK96" t="s">
        <v>3</v>
      </c>
      <c r="DL96" t="s">
        <v>3</v>
      </c>
      <c r="DM96" t="s">
        <v>3</v>
      </c>
      <c r="DN96">
        <v>0</v>
      </c>
      <c r="DO96">
        <v>0</v>
      </c>
      <c r="DP96">
        <v>1</v>
      </c>
      <c r="DQ96">
        <v>1</v>
      </c>
      <c r="DU96">
        <v>1005</v>
      </c>
      <c r="DV96" t="s">
        <v>63</v>
      </c>
      <c r="DW96" t="s">
        <v>63</v>
      </c>
      <c r="DX96">
        <v>1</v>
      </c>
      <c r="DZ96" t="s">
        <v>3</v>
      </c>
      <c r="EA96" t="s">
        <v>3</v>
      </c>
      <c r="EB96" t="s">
        <v>3</v>
      </c>
      <c r="EC96" t="s">
        <v>3</v>
      </c>
      <c r="EE96">
        <v>50757674</v>
      </c>
      <c r="EF96">
        <v>8</v>
      </c>
      <c r="EG96" t="s">
        <v>57</v>
      </c>
      <c r="EH96">
        <v>0</v>
      </c>
      <c r="EI96" t="s">
        <v>3</v>
      </c>
      <c r="EJ96">
        <v>1</v>
      </c>
      <c r="EK96">
        <v>500001</v>
      </c>
      <c r="EL96" t="s">
        <v>58</v>
      </c>
      <c r="EM96" t="s">
        <v>59</v>
      </c>
      <c r="EO96" t="s">
        <v>3</v>
      </c>
      <c r="EQ96">
        <v>0</v>
      </c>
      <c r="ER96">
        <v>96.29</v>
      </c>
      <c r="ES96">
        <v>96.29</v>
      </c>
      <c r="ET96">
        <v>0</v>
      </c>
      <c r="EU96">
        <v>0</v>
      </c>
      <c r="EV96">
        <v>0</v>
      </c>
      <c r="EW96">
        <v>0</v>
      </c>
      <c r="EX96">
        <v>0</v>
      </c>
      <c r="FQ96">
        <v>0</v>
      </c>
      <c r="FR96">
        <f t="shared" si="87"/>
        <v>0</v>
      </c>
      <c r="FS96">
        <v>0</v>
      </c>
      <c r="FX96">
        <v>0</v>
      </c>
      <c r="FY96">
        <v>0</v>
      </c>
      <c r="GA96" t="s">
        <v>3</v>
      </c>
      <c r="GD96">
        <v>1</v>
      </c>
      <c r="GF96">
        <v>1911137992</v>
      </c>
      <c r="GG96">
        <v>2</v>
      </c>
      <c r="GH96">
        <v>1</v>
      </c>
      <c r="GI96">
        <v>4</v>
      </c>
      <c r="GJ96">
        <v>0</v>
      </c>
      <c r="GK96">
        <v>0</v>
      </c>
      <c r="GL96">
        <f t="shared" si="88"/>
        <v>0</v>
      </c>
      <c r="GM96">
        <f t="shared" si="89"/>
        <v>333.34</v>
      </c>
      <c r="GN96">
        <f t="shared" si="90"/>
        <v>333.34</v>
      </c>
      <c r="GO96">
        <f t="shared" si="91"/>
        <v>0</v>
      </c>
      <c r="GP96">
        <f t="shared" si="92"/>
        <v>0</v>
      </c>
      <c r="GR96">
        <v>0</v>
      </c>
      <c r="GS96">
        <v>3</v>
      </c>
      <c r="GT96">
        <v>0</v>
      </c>
      <c r="GU96" t="s">
        <v>3</v>
      </c>
      <c r="GV96">
        <f t="shared" si="93"/>
        <v>0</v>
      </c>
      <c r="GW96">
        <v>1</v>
      </c>
      <c r="GX96">
        <f t="shared" si="94"/>
        <v>0</v>
      </c>
      <c r="HA96">
        <v>0</v>
      </c>
      <c r="HB96">
        <v>0</v>
      </c>
      <c r="HC96">
        <f t="shared" si="95"/>
        <v>0</v>
      </c>
      <c r="HE96" t="s">
        <v>3</v>
      </c>
      <c r="HF96" t="s">
        <v>3</v>
      </c>
      <c r="HM96" t="s">
        <v>3</v>
      </c>
      <c r="HN96" t="s">
        <v>3</v>
      </c>
      <c r="HO96" t="s">
        <v>3</v>
      </c>
      <c r="HP96" t="s">
        <v>3</v>
      </c>
      <c r="HQ96" t="s">
        <v>3</v>
      </c>
      <c r="IK96">
        <v>0</v>
      </c>
    </row>
    <row r="97" spans="1:245" x14ac:dyDescent="0.2">
      <c r="A97">
        <v>17</v>
      </c>
      <c r="B97">
        <v>1</v>
      </c>
      <c r="C97">
        <f>ROW(SmtRes!A148)</f>
        <v>148</v>
      </c>
      <c r="D97">
        <f>ROW(EtalonRes!A171)</f>
        <v>171</v>
      </c>
      <c r="E97" t="s">
        <v>185</v>
      </c>
      <c r="F97" t="s">
        <v>186</v>
      </c>
      <c r="G97" t="s">
        <v>187</v>
      </c>
      <c r="H97" t="s">
        <v>76</v>
      </c>
      <c r="I97">
        <v>0.42099999999999999</v>
      </c>
      <c r="J97">
        <v>0</v>
      </c>
      <c r="K97">
        <v>0.42099999999999999</v>
      </c>
      <c r="O97">
        <f t="shared" si="65"/>
        <v>17944.16</v>
      </c>
      <c r="P97">
        <f t="shared" si="66"/>
        <v>1491.59</v>
      </c>
      <c r="Q97">
        <f t="shared" si="67"/>
        <v>714.28</v>
      </c>
      <c r="R97">
        <f t="shared" si="68"/>
        <v>116.67</v>
      </c>
      <c r="S97">
        <f t="shared" si="69"/>
        <v>15738.29</v>
      </c>
      <c r="T97">
        <f t="shared" si="70"/>
        <v>0</v>
      </c>
      <c r="U97">
        <f t="shared" si="71"/>
        <v>53.930099999999996</v>
      </c>
      <c r="V97">
        <f t="shared" si="72"/>
        <v>0.282912</v>
      </c>
      <c r="W97">
        <f t="shared" si="73"/>
        <v>0</v>
      </c>
      <c r="X97">
        <f t="shared" si="74"/>
        <v>19184.5</v>
      </c>
      <c r="Y97">
        <f t="shared" si="75"/>
        <v>11415.57</v>
      </c>
      <c r="AA97">
        <v>51661419</v>
      </c>
      <c r="AB97">
        <f t="shared" si="76"/>
        <v>1636.45</v>
      </c>
      <c r="AC97">
        <f t="shared" si="77"/>
        <v>388.91</v>
      </c>
      <c r="AD97">
        <f>ROUND(((((ET97*ROUND(1.05,7)))-((EU97*ROUND(1.05,7))))+AE97),2)</f>
        <v>127.95</v>
      </c>
      <c r="AE97">
        <f>ROUND(((EU97*ROUND(1.05,7))),2)</f>
        <v>8.3000000000000007</v>
      </c>
      <c r="AF97">
        <f>ROUND(((EV97*ROUND(1.05,7))),2)</f>
        <v>1119.5899999999999</v>
      </c>
      <c r="AG97">
        <f t="shared" si="78"/>
        <v>0</v>
      </c>
      <c r="AH97">
        <f>((EW97*ROUND(1.05,7)))</f>
        <v>128.1</v>
      </c>
      <c r="AI97">
        <f>((EX97*ROUND(1.05,7)))</f>
        <v>0.67200000000000004</v>
      </c>
      <c r="AJ97">
        <f t="shared" si="79"/>
        <v>0</v>
      </c>
      <c r="AK97">
        <v>1577.04</v>
      </c>
      <c r="AL97">
        <v>388.91</v>
      </c>
      <c r="AM97">
        <v>121.85</v>
      </c>
      <c r="AN97">
        <v>7.9</v>
      </c>
      <c r="AO97">
        <v>1066.28</v>
      </c>
      <c r="AP97">
        <v>0</v>
      </c>
      <c r="AQ97">
        <v>122</v>
      </c>
      <c r="AR97">
        <v>0.64</v>
      </c>
      <c r="AS97">
        <v>0</v>
      </c>
      <c r="AT97">
        <v>121</v>
      </c>
      <c r="AU97">
        <v>72</v>
      </c>
      <c r="AV97">
        <v>1</v>
      </c>
      <c r="AW97">
        <v>1</v>
      </c>
      <c r="AZ97">
        <v>1</v>
      </c>
      <c r="BA97">
        <v>33.39</v>
      </c>
      <c r="BB97">
        <v>13.26</v>
      </c>
      <c r="BC97">
        <v>9.11</v>
      </c>
      <c r="BD97" t="s">
        <v>3</v>
      </c>
      <c r="BE97" t="s">
        <v>3</v>
      </c>
      <c r="BF97" t="s">
        <v>3</v>
      </c>
      <c r="BG97" t="s">
        <v>3</v>
      </c>
      <c r="BH97">
        <v>0</v>
      </c>
      <c r="BI97">
        <v>1</v>
      </c>
      <c r="BJ97" t="s">
        <v>188</v>
      </c>
      <c r="BM97">
        <v>20001</v>
      </c>
      <c r="BN97">
        <v>0</v>
      </c>
      <c r="BO97" t="s">
        <v>3</v>
      </c>
      <c r="BP97">
        <v>0</v>
      </c>
      <c r="BQ97">
        <v>22</v>
      </c>
      <c r="BR97">
        <v>0</v>
      </c>
      <c r="BS97">
        <v>33.39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3</v>
      </c>
      <c r="BZ97">
        <v>121</v>
      </c>
      <c r="CA97">
        <v>72</v>
      </c>
      <c r="CB97" t="s">
        <v>3</v>
      </c>
      <c r="CE97">
        <v>0</v>
      </c>
      <c r="CF97">
        <v>0</v>
      </c>
      <c r="CG97">
        <v>0</v>
      </c>
      <c r="CM97">
        <v>0</v>
      </c>
      <c r="CN97" t="s">
        <v>19</v>
      </c>
      <c r="CO97">
        <v>0</v>
      </c>
      <c r="CP97">
        <f t="shared" si="80"/>
        <v>17944.16</v>
      </c>
      <c r="CQ97">
        <f>AC97*BC97</f>
        <v>3542.9701</v>
      </c>
      <c r="CR97">
        <f>AD97*BB97</f>
        <v>1696.617</v>
      </c>
      <c r="CS97">
        <f t="shared" si="81"/>
        <v>277.137</v>
      </c>
      <c r="CT97">
        <f t="shared" si="82"/>
        <v>37383.110099999998</v>
      </c>
      <c r="CU97">
        <f t="shared" si="83"/>
        <v>0</v>
      </c>
      <c r="CV97">
        <f t="shared" si="84"/>
        <v>128.1</v>
      </c>
      <c r="CW97">
        <f t="shared" si="85"/>
        <v>0.67200000000000004</v>
      </c>
      <c r="CX97">
        <f t="shared" si="86"/>
        <v>0</v>
      </c>
      <c r="CY97">
        <f t="shared" si="102"/>
        <v>19184.501600000003</v>
      </c>
      <c r="CZ97">
        <f t="shared" si="103"/>
        <v>11415.5712</v>
      </c>
      <c r="DC97" t="s">
        <v>3</v>
      </c>
      <c r="DD97" t="s">
        <v>3</v>
      </c>
      <c r="DE97" t="s">
        <v>20</v>
      </c>
      <c r="DF97" t="s">
        <v>20</v>
      </c>
      <c r="DG97" t="s">
        <v>20</v>
      </c>
      <c r="DH97" t="s">
        <v>3</v>
      </c>
      <c r="DI97" t="s">
        <v>20</v>
      </c>
      <c r="DJ97" t="s">
        <v>20</v>
      </c>
      <c r="DK97" t="s">
        <v>3</v>
      </c>
      <c r="DL97" t="s">
        <v>3</v>
      </c>
      <c r="DM97" t="s">
        <v>3</v>
      </c>
      <c r="DN97">
        <v>0</v>
      </c>
      <c r="DO97">
        <v>0</v>
      </c>
      <c r="DP97">
        <v>1</v>
      </c>
      <c r="DQ97">
        <v>1</v>
      </c>
      <c r="DU97">
        <v>1005</v>
      </c>
      <c r="DV97" t="s">
        <v>76</v>
      </c>
      <c r="DW97" t="s">
        <v>76</v>
      </c>
      <c r="DX97">
        <v>100</v>
      </c>
      <c r="DZ97" t="s">
        <v>3</v>
      </c>
      <c r="EA97" t="s">
        <v>3</v>
      </c>
      <c r="EB97" t="s">
        <v>3</v>
      </c>
      <c r="EC97" t="s">
        <v>3</v>
      </c>
      <c r="EE97">
        <v>50757454</v>
      </c>
      <c r="EF97">
        <v>22</v>
      </c>
      <c r="EG97" t="s">
        <v>21</v>
      </c>
      <c r="EH97">
        <v>16</v>
      </c>
      <c r="EI97" t="s">
        <v>22</v>
      </c>
      <c r="EJ97">
        <v>1</v>
      </c>
      <c r="EK97">
        <v>20001</v>
      </c>
      <c r="EL97" t="s">
        <v>23</v>
      </c>
      <c r="EM97" t="s">
        <v>24</v>
      </c>
      <c r="EO97" t="s">
        <v>25</v>
      </c>
      <c r="EQ97">
        <v>131072</v>
      </c>
      <c r="ER97">
        <v>1577.04</v>
      </c>
      <c r="ES97">
        <v>388.91</v>
      </c>
      <c r="ET97">
        <v>121.85</v>
      </c>
      <c r="EU97">
        <v>7.9</v>
      </c>
      <c r="EV97">
        <v>1066.28</v>
      </c>
      <c r="EW97">
        <v>122</v>
      </c>
      <c r="EX97">
        <v>0.64</v>
      </c>
      <c r="EY97">
        <v>0</v>
      </c>
      <c r="FQ97">
        <v>0</v>
      </c>
      <c r="FR97">
        <f t="shared" si="87"/>
        <v>0</v>
      </c>
      <c r="FS97">
        <v>0</v>
      </c>
      <c r="FX97">
        <v>121</v>
      </c>
      <c r="FY97">
        <v>72</v>
      </c>
      <c r="GA97" t="s">
        <v>3</v>
      </c>
      <c r="GD97">
        <v>1</v>
      </c>
      <c r="GF97">
        <v>178217713</v>
      </c>
      <c r="GG97">
        <v>2</v>
      </c>
      <c r="GH97">
        <v>1</v>
      </c>
      <c r="GI97">
        <v>4</v>
      </c>
      <c r="GJ97">
        <v>0</v>
      </c>
      <c r="GK97">
        <v>0</v>
      </c>
      <c r="GL97">
        <f t="shared" si="88"/>
        <v>0</v>
      </c>
      <c r="GM97">
        <f t="shared" si="89"/>
        <v>48544.23</v>
      </c>
      <c r="GN97">
        <f t="shared" si="90"/>
        <v>48544.23</v>
      </c>
      <c r="GO97">
        <f t="shared" si="91"/>
        <v>0</v>
      </c>
      <c r="GP97">
        <f t="shared" si="92"/>
        <v>0</v>
      </c>
      <c r="GR97">
        <v>0</v>
      </c>
      <c r="GS97">
        <v>3</v>
      </c>
      <c r="GT97">
        <v>0</v>
      </c>
      <c r="GU97" t="s">
        <v>3</v>
      </c>
      <c r="GV97">
        <f t="shared" si="93"/>
        <v>0</v>
      </c>
      <c r="GW97">
        <v>1</v>
      </c>
      <c r="GX97">
        <f t="shared" si="94"/>
        <v>0</v>
      </c>
      <c r="HA97">
        <v>0</v>
      </c>
      <c r="HB97">
        <v>0</v>
      </c>
      <c r="HC97">
        <f t="shared" si="95"/>
        <v>0</v>
      </c>
      <c r="HE97" t="s">
        <v>3</v>
      </c>
      <c r="HF97" t="s">
        <v>3</v>
      </c>
      <c r="HM97" t="s">
        <v>3</v>
      </c>
      <c r="HN97" t="s">
        <v>26</v>
      </c>
      <c r="HO97" t="s">
        <v>27</v>
      </c>
      <c r="HP97" t="s">
        <v>22</v>
      </c>
      <c r="HQ97" t="s">
        <v>22</v>
      </c>
      <c r="IK97">
        <v>0</v>
      </c>
    </row>
    <row r="98" spans="1:245" x14ac:dyDescent="0.2">
      <c r="A98">
        <v>18</v>
      </c>
      <c r="B98">
        <v>1</v>
      </c>
      <c r="C98">
        <v>146</v>
      </c>
      <c r="E98" t="s">
        <v>189</v>
      </c>
      <c r="F98" t="s">
        <v>190</v>
      </c>
      <c r="G98" t="s">
        <v>191</v>
      </c>
      <c r="H98" t="str">
        <f>'1.Ведомость'!C46</f>
        <v>м2</v>
      </c>
      <c r="I98">
        <f>I97*J98</f>
        <v>42.1</v>
      </c>
      <c r="J98">
        <v>100</v>
      </c>
      <c r="K98">
        <v>100</v>
      </c>
      <c r="O98">
        <f t="shared" si="65"/>
        <v>34774.76</v>
      </c>
      <c r="P98">
        <f t="shared" si="66"/>
        <v>34774.76</v>
      </c>
      <c r="Q98">
        <f t="shared" si="67"/>
        <v>0</v>
      </c>
      <c r="R98">
        <f t="shared" si="68"/>
        <v>0</v>
      </c>
      <c r="S98">
        <f t="shared" si="69"/>
        <v>0</v>
      </c>
      <c r="T98">
        <f t="shared" si="70"/>
        <v>0</v>
      </c>
      <c r="U98">
        <f t="shared" si="71"/>
        <v>0</v>
      </c>
      <c r="V98">
        <f t="shared" si="72"/>
        <v>0</v>
      </c>
      <c r="W98">
        <f t="shared" si="73"/>
        <v>0</v>
      </c>
      <c r="X98">
        <f t="shared" si="74"/>
        <v>0</v>
      </c>
      <c r="Y98">
        <f t="shared" si="75"/>
        <v>0</v>
      </c>
      <c r="AA98">
        <v>51661419</v>
      </c>
      <c r="AB98">
        <f t="shared" si="76"/>
        <v>90.67</v>
      </c>
      <c r="AC98">
        <f t="shared" si="77"/>
        <v>90.67</v>
      </c>
      <c r="AD98">
        <f t="shared" ref="AD98:AD108" si="104">ROUND((((ET98)-(EU98))+AE98),2)</f>
        <v>0</v>
      </c>
      <c r="AE98">
        <f t="shared" ref="AE98:AE108" si="105">ROUND((EU98),2)</f>
        <v>0</v>
      </c>
      <c r="AF98">
        <f t="shared" ref="AF98:AF108" si="106">ROUND((EV98),2)</f>
        <v>0</v>
      </c>
      <c r="AG98">
        <f t="shared" si="78"/>
        <v>0</v>
      </c>
      <c r="AH98">
        <f t="shared" ref="AH98:AH108" si="107">(EW98)</f>
        <v>0</v>
      </c>
      <c r="AI98">
        <f t="shared" ref="AI98:AI108" si="108">(EX98)</f>
        <v>0</v>
      </c>
      <c r="AJ98">
        <f t="shared" si="79"/>
        <v>0</v>
      </c>
      <c r="AK98">
        <v>90.67</v>
      </c>
      <c r="AL98">
        <v>90.67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1</v>
      </c>
      <c r="AW98">
        <v>1</v>
      </c>
      <c r="AZ98">
        <v>1</v>
      </c>
      <c r="BA98">
        <v>1</v>
      </c>
      <c r="BB98">
        <v>1</v>
      </c>
      <c r="BC98">
        <v>9.11</v>
      </c>
      <c r="BD98" t="s">
        <v>3</v>
      </c>
      <c r="BE98" t="s">
        <v>3</v>
      </c>
      <c r="BF98" t="s">
        <v>3</v>
      </c>
      <c r="BG98" t="s">
        <v>3</v>
      </c>
      <c r="BH98">
        <v>3</v>
      </c>
      <c r="BI98">
        <v>1</v>
      </c>
      <c r="BJ98" t="s">
        <v>192</v>
      </c>
      <c r="BM98">
        <v>500001</v>
      </c>
      <c r="BN98">
        <v>0</v>
      </c>
      <c r="BO98" t="s">
        <v>3</v>
      </c>
      <c r="BP98">
        <v>0</v>
      </c>
      <c r="BQ98">
        <v>8</v>
      </c>
      <c r="BR98">
        <v>0</v>
      </c>
      <c r="BS98">
        <v>1</v>
      </c>
      <c r="BT98">
        <v>1</v>
      </c>
      <c r="BU98">
        <v>1</v>
      </c>
      <c r="BV98">
        <v>1</v>
      </c>
      <c r="BW98">
        <v>1</v>
      </c>
      <c r="BX98">
        <v>1</v>
      </c>
      <c r="BY98" t="s">
        <v>3</v>
      </c>
      <c r="BZ98">
        <v>0</v>
      </c>
      <c r="CA98">
        <v>0</v>
      </c>
      <c r="CB98" t="s">
        <v>3</v>
      </c>
      <c r="CE98">
        <v>0</v>
      </c>
      <c r="CF98">
        <v>0</v>
      </c>
      <c r="CG98">
        <v>0</v>
      </c>
      <c r="CM98">
        <v>0</v>
      </c>
      <c r="CN98" t="s">
        <v>3</v>
      </c>
      <c r="CO98">
        <v>0</v>
      </c>
      <c r="CP98">
        <f t="shared" si="80"/>
        <v>34774.76</v>
      </c>
      <c r="CQ98">
        <f>AC98*BC98</f>
        <v>826.00369999999998</v>
      </c>
      <c r="CR98">
        <f>AD98*BB98</f>
        <v>0</v>
      </c>
      <c r="CS98">
        <f t="shared" si="81"/>
        <v>0</v>
      </c>
      <c r="CT98">
        <f t="shared" si="82"/>
        <v>0</v>
      </c>
      <c r="CU98">
        <f t="shared" si="83"/>
        <v>0</v>
      </c>
      <c r="CV98">
        <f t="shared" si="84"/>
        <v>0</v>
      </c>
      <c r="CW98">
        <f t="shared" si="85"/>
        <v>0</v>
      </c>
      <c r="CX98">
        <f t="shared" si="86"/>
        <v>0</v>
      </c>
      <c r="CY98">
        <f t="shared" si="102"/>
        <v>0</v>
      </c>
      <c r="CZ98">
        <f t="shared" si="103"/>
        <v>0</v>
      </c>
      <c r="DC98" t="s">
        <v>3</v>
      </c>
      <c r="DD98" t="s">
        <v>3</v>
      </c>
      <c r="DE98" t="s">
        <v>3</v>
      </c>
      <c r="DF98" t="s">
        <v>3</v>
      </c>
      <c r="DG98" t="s">
        <v>3</v>
      </c>
      <c r="DH98" t="s">
        <v>3</v>
      </c>
      <c r="DI98" t="s">
        <v>3</v>
      </c>
      <c r="DJ98" t="s">
        <v>3</v>
      </c>
      <c r="DK98" t="s">
        <v>3</v>
      </c>
      <c r="DL98" t="s">
        <v>3</v>
      </c>
      <c r="DM98" t="s">
        <v>3</v>
      </c>
      <c r="DN98">
        <v>0</v>
      </c>
      <c r="DO98">
        <v>0</v>
      </c>
      <c r="DP98">
        <v>1</v>
      </c>
      <c r="DQ98">
        <v>1</v>
      </c>
      <c r="DU98">
        <v>1005</v>
      </c>
      <c r="DV98" t="s">
        <v>63</v>
      </c>
      <c r="DW98" t="s">
        <v>63</v>
      </c>
      <c r="DX98">
        <v>1</v>
      </c>
      <c r="DZ98" t="s">
        <v>3</v>
      </c>
      <c r="EA98" t="s">
        <v>3</v>
      </c>
      <c r="EB98" t="s">
        <v>3</v>
      </c>
      <c r="EC98" t="s">
        <v>3</v>
      </c>
      <c r="EE98">
        <v>50757674</v>
      </c>
      <c r="EF98">
        <v>8</v>
      </c>
      <c r="EG98" t="s">
        <v>57</v>
      </c>
      <c r="EH98">
        <v>0</v>
      </c>
      <c r="EI98" t="s">
        <v>3</v>
      </c>
      <c r="EJ98">
        <v>1</v>
      </c>
      <c r="EK98">
        <v>500001</v>
      </c>
      <c r="EL98" t="s">
        <v>58</v>
      </c>
      <c r="EM98" t="s">
        <v>59</v>
      </c>
      <c r="EO98" t="s">
        <v>3</v>
      </c>
      <c r="EQ98">
        <v>0</v>
      </c>
      <c r="ER98">
        <v>90.67</v>
      </c>
      <c r="ES98">
        <v>90.67</v>
      </c>
      <c r="ET98">
        <v>0</v>
      </c>
      <c r="EU98">
        <v>0</v>
      </c>
      <c r="EV98">
        <v>0</v>
      </c>
      <c r="EW98">
        <v>0</v>
      </c>
      <c r="EX98">
        <v>0</v>
      </c>
      <c r="FQ98">
        <v>0</v>
      </c>
      <c r="FR98">
        <f t="shared" si="87"/>
        <v>0</v>
      </c>
      <c r="FS98">
        <v>0</v>
      </c>
      <c r="FX98">
        <v>0</v>
      </c>
      <c r="FY98">
        <v>0</v>
      </c>
      <c r="GA98" t="s">
        <v>3</v>
      </c>
      <c r="GD98">
        <v>1</v>
      </c>
      <c r="GF98">
        <v>-490355829</v>
      </c>
      <c r="GG98">
        <v>2</v>
      </c>
      <c r="GH98">
        <v>1</v>
      </c>
      <c r="GI98">
        <v>4</v>
      </c>
      <c r="GJ98">
        <v>0</v>
      </c>
      <c r="GK98">
        <v>0</v>
      </c>
      <c r="GL98">
        <f t="shared" si="88"/>
        <v>0</v>
      </c>
      <c r="GM98">
        <f t="shared" si="89"/>
        <v>34774.76</v>
      </c>
      <c r="GN98">
        <f t="shared" si="90"/>
        <v>34774.76</v>
      </c>
      <c r="GO98">
        <f t="shared" si="91"/>
        <v>0</v>
      </c>
      <c r="GP98">
        <f t="shared" si="92"/>
        <v>0</v>
      </c>
      <c r="GR98">
        <v>0</v>
      </c>
      <c r="GS98">
        <v>3</v>
      </c>
      <c r="GT98">
        <v>0</v>
      </c>
      <c r="GU98" t="s">
        <v>3</v>
      </c>
      <c r="GV98">
        <f t="shared" si="93"/>
        <v>0</v>
      </c>
      <c r="GW98">
        <v>1</v>
      </c>
      <c r="GX98">
        <f t="shared" si="94"/>
        <v>0</v>
      </c>
      <c r="HA98">
        <v>0</v>
      </c>
      <c r="HB98">
        <v>0</v>
      </c>
      <c r="HC98">
        <f t="shared" si="95"/>
        <v>0</v>
      </c>
      <c r="HE98" t="s">
        <v>3</v>
      </c>
      <c r="HF98" t="s">
        <v>3</v>
      </c>
      <c r="HM98" t="s">
        <v>3</v>
      </c>
      <c r="HN98" t="s">
        <v>3</v>
      </c>
      <c r="HO98" t="s">
        <v>3</v>
      </c>
      <c r="HP98" t="s">
        <v>3</v>
      </c>
      <c r="HQ98" t="s">
        <v>3</v>
      </c>
      <c r="IK98">
        <v>0</v>
      </c>
    </row>
    <row r="99" spans="1:245" x14ac:dyDescent="0.2">
      <c r="A99">
        <v>18</v>
      </c>
      <c r="B99">
        <v>1</v>
      </c>
      <c r="C99">
        <v>147</v>
      </c>
      <c r="E99" t="s">
        <v>193</v>
      </c>
      <c r="F99" t="s">
        <v>194</v>
      </c>
      <c r="G99" t="s">
        <v>195</v>
      </c>
      <c r="H99" t="str">
        <f>'1.Ведомость'!C47</f>
        <v>т</v>
      </c>
      <c r="I99">
        <f>I97*J99</f>
        <v>4.4999999999999998E-2</v>
      </c>
      <c r="J99">
        <v>0.10688836104513064</v>
      </c>
      <c r="K99">
        <v>0.10688839999999999</v>
      </c>
      <c r="O99">
        <f t="shared" si="65"/>
        <v>12461.89</v>
      </c>
      <c r="P99">
        <f t="shared" si="66"/>
        <v>12461.89</v>
      </c>
      <c r="Q99">
        <f t="shared" si="67"/>
        <v>0</v>
      </c>
      <c r="R99">
        <f t="shared" si="68"/>
        <v>0</v>
      </c>
      <c r="S99">
        <f t="shared" si="69"/>
        <v>0</v>
      </c>
      <c r="T99">
        <f t="shared" si="70"/>
        <v>0</v>
      </c>
      <c r="U99">
        <f t="shared" si="71"/>
        <v>0</v>
      </c>
      <c r="V99">
        <f t="shared" si="72"/>
        <v>0</v>
      </c>
      <c r="W99">
        <f t="shared" si="73"/>
        <v>0</v>
      </c>
      <c r="X99">
        <f t="shared" si="74"/>
        <v>0</v>
      </c>
      <c r="Y99">
        <f t="shared" si="75"/>
        <v>0</v>
      </c>
      <c r="AA99">
        <v>51661419</v>
      </c>
      <c r="AB99">
        <f t="shared" si="76"/>
        <v>30398.560000000001</v>
      </c>
      <c r="AC99">
        <f t="shared" si="77"/>
        <v>30398.560000000001</v>
      </c>
      <c r="AD99">
        <f t="shared" si="104"/>
        <v>0</v>
      </c>
      <c r="AE99">
        <f t="shared" si="105"/>
        <v>0</v>
      </c>
      <c r="AF99">
        <f t="shared" si="106"/>
        <v>0</v>
      </c>
      <c r="AG99">
        <f t="shared" si="78"/>
        <v>0</v>
      </c>
      <c r="AH99">
        <f t="shared" si="107"/>
        <v>0</v>
      </c>
      <c r="AI99">
        <f t="shared" si="108"/>
        <v>0</v>
      </c>
      <c r="AJ99">
        <f t="shared" si="79"/>
        <v>0</v>
      </c>
      <c r="AK99">
        <v>30398.560000000001</v>
      </c>
      <c r="AL99">
        <v>30398.560000000001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1</v>
      </c>
      <c r="AW99">
        <v>1</v>
      </c>
      <c r="AZ99">
        <v>1</v>
      </c>
      <c r="BA99">
        <v>1</v>
      </c>
      <c r="BB99">
        <v>1</v>
      </c>
      <c r="BC99">
        <v>9.11</v>
      </c>
      <c r="BD99" t="s">
        <v>3</v>
      </c>
      <c r="BE99" t="s">
        <v>3</v>
      </c>
      <c r="BF99" t="s">
        <v>3</v>
      </c>
      <c r="BG99" t="s">
        <v>3</v>
      </c>
      <c r="BH99">
        <v>3</v>
      </c>
      <c r="BI99">
        <v>1</v>
      </c>
      <c r="BJ99" t="s">
        <v>197</v>
      </c>
      <c r="BM99">
        <v>500001</v>
      </c>
      <c r="BN99">
        <v>0</v>
      </c>
      <c r="BO99" t="s">
        <v>3</v>
      </c>
      <c r="BP99">
        <v>0</v>
      </c>
      <c r="BQ99">
        <v>8</v>
      </c>
      <c r="BR99">
        <v>0</v>
      </c>
      <c r="BS99">
        <v>1</v>
      </c>
      <c r="BT99">
        <v>1</v>
      </c>
      <c r="BU99">
        <v>1</v>
      </c>
      <c r="BV99">
        <v>1</v>
      </c>
      <c r="BW99">
        <v>1</v>
      </c>
      <c r="BX99">
        <v>1</v>
      </c>
      <c r="BY99" t="s">
        <v>3</v>
      </c>
      <c r="BZ99">
        <v>0</v>
      </c>
      <c r="CA99">
        <v>0</v>
      </c>
      <c r="CB99" t="s">
        <v>3</v>
      </c>
      <c r="CE99">
        <v>0</v>
      </c>
      <c r="CF99">
        <v>0</v>
      </c>
      <c r="CG99">
        <v>0</v>
      </c>
      <c r="CM99">
        <v>0</v>
      </c>
      <c r="CN99" t="s">
        <v>3</v>
      </c>
      <c r="CO99">
        <v>0</v>
      </c>
      <c r="CP99">
        <f t="shared" si="80"/>
        <v>12461.89</v>
      </c>
      <c r="CQ99">
        <f>AC99*BC99</f>
        <v>276930.88160000002</v>
      </c>
      <c r="CR99">
        <f>AD99*BB99</f>
        <v>0</v>
      </c>
      <c r="CS99">
        <f t="shared" si="81"/>
        <v>0</v>
      </c>
      <c r="CT99">
        <f t="shared" si="82"/>
        <v>0</v>
      </c>
      <c r="CU99">
        <f t="shared" si="83"/>
        <v>0</v>
      </c>
      <c r="CV99">
        <f t="shared" si="84"/>
        <v>0</v>
      </c>
      <c r="CW99">
        <f t="shared" si="85"/>
        <v>0</v>
      </c>
      <c r="CX99">
        <f t="shared" si="86"/>
        <v>0</v>
      </c>
      <c r="CY99">
        <f t="shared" si="102"/>
        <v>0</v>
      </c>
      <c r="CZ99">
        <f t="shared" si="103"/>
        <v>0</v>
      </c>
      <c r="DC99" t="s">
        <v>3</v>
      </c>
      <c r="DD99" t="s">
        <v>3</v>
      </c>
      <c r="DE99" t="s">
        <v>3</v>
      </c>
      <c r="DF99" t="s">
        <v>3</v>
      </c>
      <c r="DG99" t="s">
        <v>3</v>
      </c>
      <c r="DH99" t="s">
        <v>3</v>
      </c>
      <c r="DI99" t="s">
        <v>3</v>
      </c>
      <c r="DJ99" t="s">
        <v>3</v>
      </c>
      <c r="DK99" t="s">
        <v>3</v>
      </c>
      <c r="DL99" t="s">
        <v>3</v>
      </c>
      <c r="DM99" t="s">
        <v>3</v>
      </c>
      <c r="DN99">
        <v>0</v>
      </c>
      <c r="DO99">
        <v>0</v>
      </c>
      <c r="DP99">
        <v>1</v>
      </c>
      <c r="DQ99">
        <v>1</v>
      </c>
      <c r="DU99">
        <v>1009</v>
      </c>
      <c r="DV99" t="s">
        <v>196</v>
      </c>
      <c r="DW99" t="s">
        <v>196</v>
      </c>
      <c r="DX99">
        <v>1000</v>
      </c>
      <c r="DZ99" t="s">
        <v>3</v>
      </c>
      <c r="EA99" t="s">
        <v>3</v>
      </c>
      <c r="EB99" t="s">
        <v>3</v>
      </c>
      <c r="EC99" t="s">
        <v>3</v>
      </c>
      <c r="EE99">
        <v>50757674</v>
      </c>
      <c r="EF99">
        <v>8</v>
      </c>
      <c r="EG99" t="s">
        <v>57</v>
      </c>
      <c r="EH99">
        <v>0</v>
      </c>
      <c r="EI99" t="s">
        <v>3</v>
      </c>
      <c r="EJ99">
        <v>1</v>
      </c>
      <c r="EK99">
        <v>500001</v>
      </c>
      <c r="EL99" t="s">
        <v>58</v>
      </c>
      <c r="EM99" t="s">
        <v>59</v>
      </c>
      <c r="EO99" t="s">
        <v>3</v>
      </c>
      <c r="EQ99">
        <v>0</v>
      </c>
      <c r="ER99">
        <v>30398.560000000001</v>
      </c>
      <c r="ES99">
        <v>30398.560000000001</v>
      </c>
      <c r="ET99">
        <v>0</v>
      </c>
      <c r="EU99">
        <v>0</v>
      </c>
      <c r="EV99">
        <v>0</v>
      </c>
      <c r="EW99">
        <v>0</v>
      </c>
      <c r="EX99">
        <v>0</v>
      </c>
      <c r="FQ99">
        <v>0</v>
      </c>
      <c r="FR99">
        <f t="shared" si="87"/>
        <v>0</v>
      </c>
      <c r="FS99">
        <v>0</v>
      </c>
      <c r="FX99">
        <v>0</v>
      </c>
      <c r="FY99">
        <v>0</v>
      </c>
      <c r="GA99" t="s">
        <v>3</v>
      </c>
      <c r="GD99">
        <v>1</v>
      </c>
      <c r="GF99">
        <v>-1486911088</v>
      </c>
      <c r="GG99">
        <v>2</v>
      </c>
      <c r="GH99">
        <v>1</v>
      </c>
      <c r="GI99">
        <v>4</v>
      </c>
      <c r="GJ99">
        <v>0</v>
      </c>
      <c r="GK99">
        <v>0</v>
      </c>
      <c r="GL99">
        <f t="shared" si="88"/>
        <v>0</v>
      </c>
      <c r="GM99">
        <f t="shared" si="89"/>
        <v>12461.89</v>
      </c>
      <c r="GN99">
        <f t="shared" si="90"/>
        <v>12461.89</v>
      </c>
      <c r="GO99">
        <f t="shared" si="91"/>
        <v>0</v>
      </c>
      <c r="GP99">
        <f t="shared" si="92"/>
        <v>0</v>
      </c>
      <c r="GR99">
        <v>0</v>
      </c>
      <c r="GS99">
        <v>3</v>
      </c>
      <c r="GT99">
        <v>0</v>
      </c>
      <c r="GU99" t="s">
        <v>3</v>
      </c>
      <c r="GV99">
        <f t="shared" si="93"/>
        <v>0</v>
      </c>
      <c r="GW99">
        <v>1</v>
      </c>
      <c r="GX99">
        <f t="shared" si="94"/>
        <v>0</v>
      </c>
      <c r="HA99">
        <v>0</v>
      </c>
      <c r="HB99">
        <v>0</v>
      </c>
      <c r="HC99">
        <f t="shared" si="95"/>
        <v>0</v>
      </c>
      <c r="HE99" t="s">
        <v>3</v>
      </c>
      <c r="HF99" t="s">
        <v>3</v>
      </c>
      <c r="HM99" t="s">
        <v>3</v>
      </c>
      <c r="HN99" t="s">
        <v>3</v>
      </c>
      <c r="HO99" t="s">
        <v>3</v>
      </c>
      <c r="HP99" t="s">
        <v>3</v>
      </c>
      <c r="HQ99" t="s">
        <v>3</v>
      </c>
      <c r="IK99">
        <v>0</v>
      </c>
    </row>
    <row r="100" spans="1:245" x14ac:dyDescent="0.2">
      <c r="A100">
        <v>18</v>
      </c>
      <c r="B100">
        <v>1</v>
      </c>
      <c r="C100">
        <v>148</v>
      </c>
      <c r="E100" t="s">
        <v>198</v>
      </c>
      <c r="F100" t="s">
        <v>29</v>
      </c>
      <c r="G100" t="s">
        <v>199</v>
      </c>
      <c r="H100" t="str">
        <f>'1.Ведомость'!C48</f>
        <v>ШТ</v>
      </c>
      <c r="I100">
        <f>I97*J100</f>
        <v>3.9999999999999996</v>
      </c>
      <c r="J100">
        <v>9.5011876484560567</v>
      </c>
      <c r="K100">
        <v>9.5011875999999997</v>
      </c>
      <c r="O100">
        <f t="shared" si="65"/>
        <v>701.12</v>
      </c>
      <c r="P100">
        <f t="shared" si="66"/>
        <v>701.12</v>
      </c>
      <c r="Q100">
        <f t="shared" si="67"/>
        <v>0</v>
      </c>
      <c r="R100">
        <f t="shared" si="68"/>
        <v>0</v>
      </c>
      <c r="S100">
        <f t="shared" si="69"/>
        <v>0</v>
      </c>
      <c r="T100">
        <f t="shared" si="70"/>
        <v>0</v>
      </c>
      <c r="U100">
        <f t="shared" si="71"/>
        <v>0</v>
      </c>
      <c r="V100">
        <f t="shared" si="72"/>
        <v>0</v>
      </c>
      <c r="W100">
        <f t="shared" si="73"/>
        <v>0</v>
      </c>
      <c r="X100">
        <f t="shared" si="74"/>
        <v>0</v>
      </c>
      <c r="Y100">
        <f t="shared" si="75"/>
        <v>0</v>
      </c>
      <c r="AA100">
        <v>51661419</v>
      </c>
      <c r="AB100">
        <f t="shared" si="76"/>
        <v>175.28</v>
      </c>
      <c r="AC100">
        <f t="shared" si="77"/>
        <v>175.28</v>
      </c>
      <c r="AD100">
        <f t="shared" si="104"/>
        <v>0</v>
      </c>
      <c r="AE100">
        <f t="shared" si="105"/>
        <v>0</v>
      </c>
      <c r="AF100">
        <f t="shared" si="106"/>
        <v>0</v>
      </c>
      <c r="AG100">
        <f t="shared" si="78"/>
        <v>0</v>
      </c>
      <c r="AH100">
        <f t="shared" si="107"/>
        <v>0</v>
      </c>
      <c r="AI100">
        <f t="shared" si="108"/>
        <v>0</v>
      </c>
      <c r="AJ100">
        <f t="shared" si="79"/>
        <v>0</v>
      </c>
      <c r="AK100">
        <v>175.27999999999997</v>
      </c>
      <c r="AL100">
        <v>175.27999999999997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125</v>
      </c>
      <c r="AU100">
        <v>65</v>
      </c>
      <c r="AV100">
        <v>1</v>
      </c>
      <c r="AW100">
        <v>1</v>
      </c>
      <c r="AZ100">
        <v>1</v>
      </c>
      <c r="BA100">
        <v>1</v>
      </c>
      <c r="BB100">
        <v>1</v>
      </c>
      <c r="BC100">
        <v>9.11</v>
      </c>
      <c r="BD100" t="s">
        <v>3</v>
      </c>
      <c r="BE100" t="s">
        <v>3</v>
      </c>
      <c r="BF100" t="s">
        <v>3</v>
      </c>
      <c r="BG100" t="s">
        <v>3</v>
      </c>
      <c r="BH100">
        <v>3</v>
      </c>
      <c r="BI100">
        <v>1</v>
      </c>
      <c r="BJ100" t="s">
        <v>3</v>
      </c>
      <c r="BM100">
        <v>0</v>
      </c>
      <c r="BN100">
        <v>0</v>
      </c>
      <c r="BO100" t="s">
        <v>3</v>
      </c>
      <c r="BP100">
        <v>0</v>
      </c>
      <c r="BQ100">
        <v>13</v>
      </c>
      <c r="BR100">
        <v>0</v>
      </c>
      <c r="BS100">
        <v>1</v>
      </c>
      <c r="BT100">
        <v>1</v>
      </c>
      <c r="BU100">
        <v>1</v>
      </c>
      <c r="BV100">
        <v>1</v>
      </c>
      <c r="BW100">
        <v>1</v>
      </c>
      <c r="BX100">
        <v>1</v>
      </c>
      <c r="BY100" t="s">
        <v>3</v>
      </c>
      <c r="BZ100">
        <v>125</v>
      </c>
      <c r="CA100">
        <v>65</v>
      </c>
      <c r="CB100" t="s">
        <v>3</v>
      </c>
      <c r="CE100">
        <v>0</v>
      </c>
      <c r="CF100">
        <v>0</v>
      </c>
      <c r="CG100">
        <v>0</v>
      </c>
      <c r="CM100">
        <v>0</v>
      </c>
      <c r="CN100" t="s">
        <v>3</v>
      </c>
      <c r="CO100">
        <v>0</v>
      </c>
      <c r="CP100">
        <f t="shared" si="80"/>
        <v>701.12</v>
      </c>
      <c r="CQ100">
        <f>AC100</f>
        <v>175.28</v>
      </c>
      <c r="CR100">
        <f>AD100</f>
        <v>0</v>
      </c>
      <c r="CS100">
        <f t="shared" si="81"/>
        <v>0</v>
      </c>
      <c r="CT100">
        <f t="shared" si="82"/>
        <v>0</v>
      </c>
      <c r="CU100">
        <f t="shared" si="83"/>
        <v>0</v>
      </c>
      <c r="CV100">
        <f t="shared" si="84"/>
        <v>0</v>
      </c>
      <c r="CW100">
        <f t="shared" si="85"/>
        <v>0</v>
      </c>
      <c r="CX100">
        <f t="shared" si="86"/>
        <v>0</v>
      </c>
      <c r="CY100">
        <f t="shared" si="102"/>
        <v>0</v>
      </c>
      <c r="CZ100">
        <f t="shared" si="103"/>
        <v>0</v>
      </c>
      <c r="DC100" t="s">
        <v>3</v>
      </c>
      <c r="DD100" t="s">
        <v>3</v>
      </c>
      <c r="DE100" t="s">
        <v>3</v>
      </c>
      <c r="DF100" t="s">
        <v>3</v>
      </c>
      <c r="DG100" t="s">
        <v>3</v>
      </c>
      <c r="DH100" t="s">
        <v>3</v>
      </c>
      <c r="DI100" t="s">
        <v>3</v>
      </c>
      <c r="DJ100" t="s">
        <v>3</v>
      </c>
      <c r="DK100" t="s">
        <v>3</v>
      </c>
      <c r="DL100" t="s">
        <v>3</v>
      </c>
      <c r="DM100" t="s">
        <v>3</v>
      </c>
      <c r="DN100">
        <v>0</v>
      </c>
      <c r="DO100">
        <v>0</v>
      </c>
      <c r="DP100">
        <v>1</v>
      </c>
      <c r="DQ100">
        <v>1</v>
      </c>
      <c r="DU100">
        <v>1013</v>
      </c>
      <c r="DV100" t="s">
        <v>17</v>
      </c>
      <c r="DW100" t="s">
        <v>17</v>
      </c>
      <c r="DX100">
        <v>1</v>
      </c>
      <c r="DZ100" t="s">
        <v>3</v>
      </c>
      <c r="EA100" t="s">
        <v>3</v>
      </c>
      <c r="EB100" t="s">
        <v>3</v>
      </c>
      <c r="EC100" t="s">
        <v>3</v>
      </c>
      <c r="EE100">
        <v>50757123</v>
      </c>
      <c r="EF100">
        <v>13</v>
      </c>
      <c r="EG100" t="s">
        <v>38</v>
      </c>
      <c r="EH100">
        <v>0</v>
      </c>
      <c r="EI100" t="s">
        <v>3</v>
      </c>
      <c r="EJ100">
        <v>1</v>
      </c>
      <c r="EK100">
        <v>0</v>
      </c>
      <c r="EL100" t="s">
        <v>39</v>
      </c>
      <c r="EM100" t="s">
        <v>40</v>
      </c>
      <c r="EO100" t="s">
        <v>3</v>
      </c>
      <c r="EQ100">
        <v>0</v>
      </c>
      <c r="ER100">
        <v>175.27999999999997</v>
      </c>
      <c r="ES100">
        <v>175.27999999999997</v>
      </c>
      <c r="ET100">
        <v>0</v>
      </c>
      <c r="EU100">
        <v>0</v>
      </c>
      <c r="EV100">
        <v>0</v>
      </c>
      <c r="EW100">
        <v>0</v>
      </c>
      <c r="EX100">
        <v>0</v>
      </c>
      <c r="EZ100">
        <v>5</v>
      </c>
      <c r="FC100">
        <v>0</v>
      </c>
      <c r="FD100">
        <v>18</v>
      </c>
      <c r="FF100">
        <v>166.67</v>
      </c>
      <c r="FQ100">
        <v>0</v>
      </c>
      <c r="FR100">
        <f t="shared" si="87"/>
        <v>0</v>
      </c>
      <c r="FS100">
        <v>0</v>
      </c>
      <c r="FX100">
        <v>125</v>
      </c>
      <c r="FY100">
        <v>65</v>
      </c>
      <c r="GA100" t="s">
        <v>200</v>
      </c>
      <c r="GD100">
        <v>1</v>
      </c>
      <c r="GF100">
        <v>-2063590172</v>
      </c>
      <c r="GG100">
        <v>2</v>
      </c>
      <c r="GH100">
        <v>3</v>
      </c>
      <c r="GI100">
        <v>4</v>
      </c>
      <c r="GJ100">
        <v>0</v>
      </c>
      <c r="GK100">
        <v>0</v>
      </c>
      <c r="GL100">
        <f t="shared" si="88"/>
        <v>0</v>
      </c>
      <c r="GM100">
        <f t="shared" si="89"/>
        <v>701.12</v>
      </c>
      <c r="GN100">
        <f t="shared" si="90"/>
        <v>701.12</v>
      </c>
      <c r="GO100">
        <f t="shared" si="91"/>
        <v>0</v>
      </c>
      <c r="GP100">
        <f t="shared" si="92"/>
        <v>0</v>
      </c>
      <c r="GR100">
        <v>1</v>
      </c>
      <c r="GS100">
        <v>1</v>
      </c>
      <c r="GT100">
        <v>0</v>
      </c>
      <c r="GU100" t="s">
        <v>3</v>
      </c>
      <c r="GV100">
        <f t="shared" si="93"/>
        <v>0</v>
      </c>
      <c r="GW100">
        <v>1</v>
      </c>
      <c r="GX100">
        <f t="shared" si="94"/>
        <v>0</v>
      </c>
      <c r="HA100">
        <v>0</v>
      </c>
      <c r="HB100">
        <v>0</v>
      </c>
      <c r="HC100">
        <f t="shared" si="95"/>
        <v>0</v>
      </c>
      <c r="HE100" t="s">
        <v>35</v>
      </c>
      <c r="HF100" t="s">
        <v>42</v>
      </c>
      <c r="HG100">
        <f>ROUND(AC100*I100,2)</f>
        <v>701.12</v>
      </c>
      <c r="HM100" t="s">
        <v>3</v>
      </c>
      <c r="HN100" t="s">
        <v>3</v>
      </c>
      <c r="HO100" t="s">
        <v>3</v>
      </c>
      <c r="HP100" t="s">
        <v>3</v>
      </c>
      <c r="HQ100" t="s">
        <v>3</v>
      </c>
      <c r="IK100">
        <v>0</v>
      </c>
    </row>
    <row r="101" spans="1:245" x14ac:dyDescent="0.2">
      <c r="A101">
        <v>17</v>
      </c>
      <c r="B101">
        <v>1</v>
      </c>
      <c r="C101">
        <f>ROW(SmtRes!A155)</f>
        <v>155</v>
      </c>
      <c r="D101">
        <f>ROW(EtalonRes!A179)</f>
        <v>179</v>
      </c>
      <c r="E101" t="s">
        <v>201</v>
      </c>
      <c r="F101" t="s">
        <v>202</v>
      </c>
      <c r="G101" t="s">
        <v>203</v>
      </c>
      <c r="H101" t="s">
        <v>204</v>
      </c>
      <c r="I101">
        <v>4.2</v>
      </c>
      <c r="J101">
        <v>0</v>
      </c>
      <c r="K101">
        <v>4.2</v>
      </c>
      <c r="O101">
        <f t="shared" si="65"/>
        <v>15026.55</v>
      </c>
      <c r="P101">
        <f t="shared" si="66"/>
        <v>6496.89</v>
      </c>
      <c r="Q101">
        <f t="shared" si="67"/>
        <v>1573.86</v>
      </c>
      <c r="R101">
        <f t="shared" si="68"/>
        <v>699.79</v>
      </c>
      <c r="S101">
        <f t="shared" si="69"/>
        <v>6955.8</v>
      </c>
      <c r="T101">
        <f t="shared" si="70"/>
        <v>0</v>
      </c>
      <c r="U101">
        <f t="shared" si="71"/>
        <v>21</v>
      </c>
      <c r="V101">
        <f t="shared" si="72"/>
        <v>1.806</v>
      </c>
      <c r="W101">
        <f t="shared" si="73"/>
        <v>0</v>
      </c>
      <c r="X101">
        <f t="shared" si="74"/>
        <v>7425.92</v>
      </c>
      <c r="Y101">
        <f t="shared" si="75"/>
        <v>4210.57</v>
      </c>
      <c r="AA101">
        <v>51661419</v>
      </c>
      <c r="AB101">
        <f t="shared" si="76"/>
        <v>247.66</v>
      </c>
      <c r="AC101">
        <f t="shared" si="77"/>
        <v>169.8</v>
      </c>
      <c r="AD101">
        <f t="shared" si="104"/>
        <v>28.26</v>
      </c>
      <c r="AE101">
        <f t="shared" si="105"/>
        <v>4.99</v>
      </c>
      <c r="AF101">
        <f t="shared" si="106"/>
        <v>49.6</v>
      </c>
      <c r="AG101">
        <f t="shared" si="78"/>
        <v>0</v>
      </c>
      <c r="AH101">
        <f t="shared" si="107"/>
        <v>5</v>
      </c>
      <c r="AI101">
        <f t="shared" si="108"/>
        <v>0.43</v>
      </c>
      <c r="AJ101">
        <f t="shared" si="79"/>
        <v>0</v>
      </c>
      <c r="AK101">
        <v>247.66</v>
      </c>
      <c r="AL101">
        <v>169.8</v>
      </c>
      <c r="AM101">
        <v>28.26</v>
      </c>
      <c r="AN101">
        <v>4.99</v>
      </c>
      <c r="AO101">
        <v>49.6</v>
      </c>
      <c r="AP101">
        <v>0</v>
      </c>
      <c r="AQ101">
        <v>5</v>
      </c>
      <c r="AR101">
        <v>0.43</v>
      </c>
      <c r="AS101">
        <v>0</v>
      </c>
      <c r="AT101">
        <v>97</v>
      </c>
      <c r="AU101">
        <v>55</v>
      </c>
      <c r="AV101">
        <v>1</v>
      </c>
      <c r="AW101">
        <v>1</v>
      </c>
      <c r="AZ101">
        <v>1</v>
      </c>
      <c r="BA101">
        <v>33.39</v>
      </c>
      <c r="BB101">
        <v>13.26</v>
      </c>
      <c r="BC101">
        <v>9.11</v>
      </c>
      <c r="BD101" t="s">
        <v>3</v>
      </c>
      <c r="BE101" t="s">
        <v>3</v>
      </c>
      <c r="BF101" t="s">
        <v>3</v>
      </c>
      <c r="BG101" t="s">
        <v>3</v>
      </c>
      <c r="BH101">
        <v>0</v>
      </c>
      <c r="BI101">
        <v>1</v>
      </c>
      <c r="BJ101" t="s">
        <v>205</v>
      </c>
      <c r="BM101">
        <v>26001</v>
      </c>
      <c r="BN101">
        <v>0</v>
      </c>
      <c r="BO101" t="s">
        <v>3</v>
      </c>
      <c r="BP101">
        <v>0</v>
      </c>
      <c r="BQ101">
        <v>2</v>
      </c>
      <c r="BR101">
        <v>0</v>
      </c>
      <c r="BS101">
        <v>33.39</v>
      </c>
      <c r="BT101">
        <v>1</v>
      </c>
      <c r="BU101">
        <v>1</v>
      </c>
      <c r="BV101">
        <v>1</v>
      </c>
      <c r="BW101">
        <v>1</v>
      </c>
      <c r="BX101">
        <v>1</v>
      </c>
      <c r="BY101" t="s">
        <v>3</v>
      </c>
      <c r="BZ101">
        <v>97</v>
      </c>
      <c r="CA101">
        <v>55</v>
      </c>
      <c r="CB101" t="s">
        <v>3</v>
      </c>
      <c r="CE101">
        <v>0</v>
      </c>
      <c r="CF101">
        <v>0</v>
      </c>
      <c r="CG101">
        <v>0</v>
      </c>
      <c r="CM101">
        <v>0</v>
      </c>
      <c r="CN101" t="s">
        <v>3</v>
      </c>
      <c r="CO101">
        <v>0</v>
      </c>
      <c r="CP101">
        <f t="shared" si="80"/>
        <v>15026.55</v>
      </c>
      <c r="CQ101">
        <f t="shared" ref="CQ101:CQ108" si="109">AC101*BC101</f>
        <v>1546.8779999999999</v>
      </c>
      <c r="CR101">
        <f t="shared" ref="CR101:CR108" si="110">AD101*BB101</f>
        <v>374.7276</v>
      </c>
      <c r="CS101">
        <f t="shared" si="81"/>
        <v>166.61610000000002</v>
      </c>
      <c r="CT101">
        <f t="shared" si="82"/>
        <v>1656.144</v>
      </c>
      <c r="CU101">
        <f t="shared" si="83"/>
        <v>0</v>
      </c>
      <c r="CV101">
        <f t="shared" si="84"/>
        <v>5</v>
      </c>
      <c r="CW101">
        <f t="shared" si="85"/>
        <v>0.43</v>
      </c>
      <c r="CX101">
        <f t="shared" si="86"/>
        <v>0</v>
      </c>
      <c r="CY101">
        <f t="shared" si="102"/>
        <v>7425.9223000000002</v>
      </c>
      <c r="CZ101">
        <f t="shared" si="103"/>
        <v>4210.5744999999997</v>
      </c>
      <c r="DC101" t="s">
        <v>3</v>
      </c>
      <c r="DD101" t="s">
        <v>3</v>
      </c>
      <c r="DE101" t="s">
        <v>3</v>
      </c>
      <c r="DF101" t="s">
        <v>3</v>
      </c>
      <c r="DG101" t="s">
        <v>3</v>
      </c>
      <c r="DH101" t="s">
        <v>3</v>
      </c>
      <c r="DI101" t="s">
        <v>3</v>
      </c>
      <c r="DJ101" t="s">
        <v>3</v>
      </c>
      <c r="DK101" t="s">
        <v>3</v>
      </c>
      <c r="DL101" t="s">
        <v>3</v>
      </c>
      <c r="DM101" t="s">
        <v>3</v>
      </c>
      <c r="DN101">
        <v>0</v>
      </c>
      <c r="DO101">
        <v>0</v>
      </c>
      <c r="DP101">
        <v>1</v>
      </c>
      <c r="DQ101">
        <v>1</v>
      </c>
      <c r="DU101">
        <v>1005</v>
      </c>
      <c r="DV101" t="s">
        <v>204</v>
      </c>
      <c r="DW101" t="s">
        <v>204</v>
      </c>
      <c r="DX101">
        <v>10</v>
      </c>
      <c r="DZ101" t="s">
        <v>3</v>
      </c>
      <c r="EA101" t="s">
        <v>3</v>
      </c>
      <c r="EB101" t="s">
        <v>3</v>
      </c>
      <c r="EC101" t="s">
        <v>3</v>
      </c>
      <c r="EE101">
        <v>50757462</v>
      </c>
      <c r="EF101">
        <v>2</v>
      </c>
      <c r="EG101" t="s">
        <v>206</v>
      </c>
      <c r="EH101">
        <v>20</v>
      </c>
      <c r="EI101" t="s">
        <v>207</v>
      </c>
      <c r="EJ101">
        <v>1</v>
      </c>
      <c r="EK101">
        <v>26001</v>
      </c>
      <c r="EL101" t="s">
        <v>207</v>
      </c>
      <c r="EM101" t="s">
        <v>208</v>
      </c>
      <c r="EO101" t="s">
        <v>3</v>
      </c>
      <c r="EQ101">
        <v>131072</v>
      </c>
      <c r="ER101">
        <v>247.66</v>
      </c>
      <c r="ES101">
        <v>169.8</v>
      </c>
      <c r="ET101">
        <v>28.26</v>
      </c>
      <c r="EU101">
        <v>4.99</v>
      </c>
      <c r="EV101">
        <v>49.6</v>
      </c>
      <c r="EW101">
        <v>5</v>
      </c>
      <c r="EX101">
        <v>0.43</v>
      </c>
      <c r="EY101">
        <v>0</v>
      </c>
      <c r="FQ101">
        <v>0</v>
      </c>
      <c r="FR101">
        <f t="shared" si="87"/>
        <v>0</v>
      </c>
      <c r="FS101">
        <v>0</v>
      </c>
      <c r="FX101">
        <v>97</v>
      </c>
      <c r="FY101">
        <v>55</v>
      </c>
      <c r="GA101" t="s">
        <v>3</v>
      </c>
      <c r="GD101">
        <v>1</v>
      </c>
      <c r="GF101">
        <v>-893411855</v>
      </c>
      <c r="GG101">
        <v>2</v>
      </c>
      <c r="GH101">
        <v>1</v>
      </c>
      <c r="GI101">
        <v>4</v>
      </c>
      <c r="GJ101">
        <v>0</v>
      </c>
      <c r="GK101">
        <v>0</v>
      </c>
      <c r="GL101">
        <f t="shared" si="88"/>
        <v>0</v>
      </c>
      <c r="GM101">
        <f t="shared" si="89"/>
        <v>26663.040000000001</v>
      </c>
      <c r="GN101">
        <f t="shared" si="90"/>
        <v>26663.040000000001</v>
      </c>
      <c r="GO101">
        <f t="shared" si="91"/>
        <v>0</v>
      </c>
      <c r="GP101">
        <f t="shared" si="92"/>
        <v>0</v>
      </c>
      <c r="GR101">
        <v>0</v>
      </c>
      <c r="GS101">
        <v>3</v>
      </c>
      <c r="GT101">
        <v>0</v>
      </c>
      <c r="GU101" t="s">
        <v>3</v>
      </c>
      <c r="GV101">
        <f t="shared" si="93"/>
        <v>0</v>
      </c>
      <c r="GW101">
        <v>1</v>
      </c>
      <c r="GX101">
        <f t="shared" si="94"/>
        <v>0</v>
      </c>
      <c r="HA101">
        <v>0</v>
      </c>
      <c r="HB101">
        <v>0</v>
      </c>
      <c r="HC101">
        <f t="shared" si="95"/>
        <v>0</v>
      </c>
      <c r="HE101" t="s">
        <v>3</v>
      </c>
      <c r="HF101" t="s">
        <v>3</v>
      </c>
      <c r="HM101" t="s">
        <v>3</v>
      </c>
      <c r="HN101" t="s">
        <v>209</v>
      </c>
      <c r="HO101" t="s">
        <v>210</v>
      </c>
      <c r="HP101" t="s">
        <v>207</v>
      </c>
      <c r="HQ101" t="s">
        <v>207</v>
      </c>
      <c r="IK101">
        <v>0</v>
      </c>
    </row>
    <row r="102" spans="1:245" x14ac:dyDescent="0.2">
      <c r="A102">
        <v>18</v>
      </c>
      <c r="B102">
        <v>1</v>
      </c>
      <c r="C102">
        <v>152</v>
      </c>
      <c r="E102" t="s">
        <v>211</v>
      </c>
      <c r="F102" t="s">
        <v>212</v>
      </c>
      <c r="G102" t="s">
        <v>213</v>
      </c>
      <c r="H102" t="str">
        <f>'1.Ведомость'!C50</f>
        <v>м2</v>
      </c>
      <c r="I102">
        <f>I101*J102</f>
        <v>46.2</v>
      </c>
      <c r="J102">
        <v>11</v>
      </c>
      <c r="K102">
        <v>11</v>
      </c>
      <c r="O102">
        <f t="shared" si="65"/>
        <v>9469.85</v>
      </c>
      <c r="P102">
        <f t="shared" si="66"/>
        <v>9469.85</v>
      </c>
      <c r="Q102">
        <f t="shared" si="67"/>
        <v>0</v>
      </c>
      <c r="R102">
        <f t="shared" si="68"/>
        <v>0</v>
      </c>
      <c r="S102">
        <f t="shared" si="69"/>
        <v>0</v>
      </c>
      <c r="T102">
        <f t="shared" si="70"/>
        <v>0</v>
      </c>
      <c r="U102">
        <f t="shared" si="71"/>
        <v>0</v>
      </c>
      <c r="V102">
        <f t="shared" si="72"/>
        <v>0</v>
      </c>
      <c r="W102">
        <f t="shared" si="73"/>
        <v>0</v>
      </c>
      <c r="X102">
        <f t="shared" si="74"/>
        <v>0</v>
      </c>
      <c r="Y102">
        <f t="shared" si="75"/>
        <v>0</v>
      </c>
      <c r="AA102">
        <v>51661419</v>
      </c>
      <c r="AB102">
        <f t="shared" si="76"/>
        <v>22.5</v>
      </c>
      <c r="AC102">
        <f t="shared" si="77"/>
        <v>22.5</v>
      </c>
      <c r="AD102">
        <f t="shared" si="104"/>
        <v>0</v>
      </c>
      <c r="AE102">
        <f t="shared" si="105"/>
        <v>0</v>
      </c>
      <c r="AF102">
        <f t="shared" si="106"/>
        <v>0</v>
      </c>
      <c r="AG102">
        <f t="shared" si="78"/>
        <v>0</v>
      </c>
      <c r="AH102">
        <f t="shared" si="107"/>
        <v>0</v>
      </c>
      <c r="AI102">
        <f t="shared" si="108"/>
        <v>0</v>
      </c>
      <c r="AJ102">
        <f t="shared" si="79"/>
        <v>0</v>
      </c>
      <c r="AK102">
        <v>22.5</v>
      </c>
      <c r="AL102">
        <v>22.5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1</v>
      </c>
      <c r="AW102">
        <v>1</v>
      </c>
      <c r="AZ102">
        <v>1</v>
      </c>
      <c r="BA102">
        <v>1</v>
      </c>
      <c r="BB102">
        <v>1</v>
      </c>
      <c r="BC102">
        <v>9.11</v>
      </c>
      <c r="BD102" t="s">
        <v>3</v>
      </c>
      <c r="BE102" t="s">
        <v>3</v>
      </c>
      <c r="BF102" t="s">
        <v>3</v>
      </c>
      <c r="BG102" t="s">
        <v>3</v>
      </c>
      <c r="BH102">
        <v>3</v>
      </c>
      <c r="BI102">
        <v>1</v>
      </c>
      <c r="BJ102" t="s">
        <v>214</v>
      </c>
      <c r="BM102">
        <v>500001</v>
      </c>
      <c r="BN102">
        <v>0</v>
      </c>
      <c r="BO102" t="s">
        <v>3</v>
      </c>
      <c r="BP102">
        <v>0</v>
      </c>
      <c r="BQ102">
        <v>8</v>
      </c>
      <c r="BR102">
        <v>0</v>
      </c>
      <c r="BS102">
        <v>1</v>
      </c>
      <c r="BT102">
        <v>1</v>
      </c>
      <c r="BU102">
        <v>1</v>
      </c>
      <c r="BV102">
        <v>1</v>
      </c>
      <c r="BW102">
        <v>1</v>
      </c>
      <c r="BX102">
        <v>1</v>
      </c>
      <c r="BY102" t="s">
        <v>3</v>
      </c>
      <c r="BZ102">
        <v>0</v>
      </c>
      <c r="CA102">
        <v>0</v>
      </c>
      <c r="CB102" t="s">
        <v>3</v>
      </c>
      <c r="CE102">
        <v>0</v>
      </c>
      <c r="CF102">
        <v>0</v>
      </c>
      <c r="CG102">
        <v>0</v>
      </c>
      <c r="CM102">
        <v>0</v>
      </c>
      <c r="CN102" t="s">
        <v>3</v>
      </c>
      <c r="CO102">
        <v>0</v>
      </c>
      <c r="CP102">
        <f t="shared" si="80"/>
        <v>9469.85</v>
      </c>
      <c r="CQ102">
        <f t="shared" si="109"/>
        <v>204.97499999999999</v>
      </c>
      <c r="CR102">
        <f t="shared" si="110"/>
        <v>0</v>
      </c>
      <c r="CS102">
        <f t="shared" si="81"/>
        <v>0</v>
      </c>
      <c r="CT102">
        <f t="shared" si="82"/>
        <v>0</v>
      </c>
      <c r="CU102">
        <f t="shared" si="83"/>
        <v>0</v>
      </c>
      <c r="CV102">
        <f t="shared" si="84"/>
        <v>0</v>
      </c>
      <c r="CW102">
        <f t="shared" si="85"/>
        <v>0</v>
      </c>
      <c r="CX102">
        <f t="shared" si="86"/>
        <v>0</v>
      </c>
      <c r="CY102">
        <f t="shared" si="102"/>
        <v>0</v>
      </c>
      <c r="CZ102">
        <f t="shared" si="103"/>
        <v>0</v>
      </c>
      <c r="DC102" t="s">
        <v>3</v>
      </c>
      <c r="DD102" t="s">
        <v>3</v>
      </c>
      <c r="DE102" t="s">
        <v>3</v>
      </c>
      <c r="DF102" t="s">
        <v>3</v>
      </c>
      <c r="DG102" t="s">
        <v>3</v>
      </c>
      <c r="DH102" t="s">
        <v>3</v>
      </c>
      <c r="DI102" t="s">
        <v>3</v>
      </c>
      <c r="DJ102" t="s">
        <v>3</v>
      </c>
      <c r="DK102" t="s">
        <v>3</v>
      </c>
      <c r="DL102" t="s">
        <v>3</v>
      </c>
      <c r="DM102" t="s">
        <v>3</v>
      </c>
      <c r="DN102">
        <v>0</v>
      </c>
      <c r="DO102">
        <v>0</v>
      </c>
      <c r="DP102">
        <v>1</v>
      </c>
      <c r="DQ102">
        <v>1</v>
      </c>
      <c r="DU102">
        <v>1005</v>
      </c>
      <c r="DV102" t="s">
        <v>63</v>
      </c>
      <c r="DW102" t="s">
        <v>63</v>
      </c>
      <c r="DX102">
        <v>1</v>
      </c>
      <c r="DZ102" t="s">
        <v>3</v>
      </c>
      <c r="EA102" t="s">
        <v>3</v>
      </c>
      <c r="EB102" t="s">
        <v>3</v>
      </c>
      <c r="EC102" t="s">
        <v>3</v>
      </c>
      <c r="EE102">
        <v>50757674</v>
      </c>
      <c r="EF102">
        <v>8</v>
      </c>
      <c r="EG102" t="s">
        <v>57</v>
      </c>
      <c r="EH102">
        <v>0</v>
      </c>
      <c r="EI102" t="s">
        <v>3</v>
      </c>
      <c r="EJ102">
        <v>1</v>
      </c>
      <c r="EK102">
        <v>500001</v>
      </c>
      <c r="EL102" t="s">
        <v>58</v>
      </c>
      <c r="EM102" t="s">
        <v>59</v>
      </c>
      <c r="EO102" t="s">
        <v>3</v>
      </c>
      <c r="EQ102">
        <v>0</v>
      </c>
      <c r="ER102">
        <v>22.5</v>
      </c>
      <c r="ES102">
        <v>22.5</v>
      </c>
      <c r="ET102">
        <v>0</v>
      </c>
      <c r="EU102">
        <v>0</v>
      </c>
      <c r="EV102">
        <v>0</v>
      </c>
      <c r="EW102">
        <v>0</v>
      </c>
      <c r="EX102">
        <v>0</v>
      </c>
      <c r="FQ102">
        <v>0</v>
      </c>
      <c r="FR102">
        <f t="shared" si="87"/>
        <v>0</v>
      </c>
      <c r="FS102">
        <v>0</v>
      </c>
      <c r="FX102">
        <v>0</v>
      </c>
      <c r="FY102">
        <v>0</v>
      </c>
      <c r="GA102" t="s">
        <v>3</v>
      </c>
      <c r="GD102">
        <v>1</v>
      </c>
      <c r="GF102">
        <v>-336429810</v>
      </c>
      <c r="GG102">
        <v>2</v>
      </c>
      <c r="GH102">
        <v>1</v>
      </c>
      <c r="GI102">
        <v>4</v>
      </c>
      <c r="GJ102">
        <v>0</v>
      </c>
      <c r="GK102">
        <v>0</v>
      </c>
      <c r="GL102">
        <f t="shared" si="88"/>
        <v>0</v>
      </c>
      <c r="GM102">
        <f t="shared" si="89"/>
        <v>9469.85</v>
      </c>
      <c r="GN102">
        <f t="shared" si="90"/>
        <v>9469.85</v>
      </c>
      <c r="GO102">
        <f t="shared" si="91"/>
        <v>0</v>
      </c>
      <c r="GP102">
        <f t="shared" si="92"/>
        <v>0</v>
      </c>
      <c r="GR102">
        <v>0</v>
      </c>
      <c r="GS102">
        <v>3</v>
      </c>
      <c r="GT102">
        <v>0</v>
      </c>
      <c r="GU102" t="s">
        <v>3</v>
      </c>
      <c r="GV102">
        <f t="shared" si="93"/>
        <v>0</v>
      </c>
      <c r="GW102">
        <v>1</v>
      </c>
      <c r="GX102">
        <f t="shared" si="94"/>
        <v>0</v>
      </c>
      <c r="HA102">
        <v>0</v>
      </c>
      <c r="HB102">
        <v>0</v>
      </c>
      <c r="HC102">
        <f t="shared" si="95"/>
        <v>0</v>
      </c>
      <c r="HE102" t="s">
        <v>3</v>
      </c>
      <c r="HF102" t="s">
        <v>3</v>
      </c>
      <c r="HM102" t="s">
        <v>3</v>
      </c>
      <c r="HN102" t="s">
        <v>3</v>
      </c>
      <c r="HO102" t="s">
        <v>3</v>
      </c>
      <c r="HP102" t="s">
        <v>3</v>
      </c>
      <c r="HQ102" t="s">
        <v>3</v>
      </c>
      <c r="IK102">
        <v>0</v>
      </c>
    </row>
    <row r="103" spans="1:245" x14ac:dyDescent="0.2">
      <c r="A103">
        <v>18</v>
      </c>
      <c r="B103">
        <v>1</v>
      </c>
      <c r="C103">
        <v>154</v>
      </c>
      <c r="E103" t="s">
        <v>215</v>
      </c>
      <c r="F103" t="s">
        <v>216</v>
      </c>
      <c r="G103" t="s">
        <v>217</v>
      </c>
      <c r="H103" t="e">
        <f>'1.Ведомость'!#REF!</f>
        <v>#REF!</v>
      </c>
      <c r="I103">
        <f>I101*J103</f>
        <v>-6.3000000000000007</v>
      </c>
      <c r="J103">
        <v>-1.5</v>
      </c>
      <c r="K103">
        <v>-1.5</v>
      </c>
      <c r="O103">
        <f t="shared" si="65"/>
        <v>-3763.83</v>
      </c>
      <c r="P103">
        <f t="shared" si="66"/>
        <v>-3763.83</v>
      </c>
      <c r="Q103">
        <f t="shared" si="67"/>
        <v>0</v>
      </c>
      <c r="R103">
        <f t="shared" si="68"/>
        <v>0</v>
      </c>
      <c r="S103">
        <f t="shared" si="69"/>
        <v>0</v>
      </c>
      <c r="T103">
        <f t="shared" si="70"/>
        <v>0</v>
      </c>
      <c r="U103">
        <f t="shared" si="71"/>
        <v>0</v>
      </c>
      <c r="V103">
        <f t="shared" si="72"/>
        <v>0</v>
      </c>
      <c r="W103">
        <f t="shared" si="73"/>
        <v>0</v>
      </c>
      <c r="X103">
        <f t="shared" si="74"/>
        <v>0</v>
      </c>
      <c r="Y103">
        <f t="shared" si="75"/>
        <v>0</v>
      </c>
      <c r="AA103">
        <v>51661419</v>
      </c>
      <c r="AB103">
        <f t="shared" si="76"/>
        <v>65.58</v>
      </c>
      <c r="AC103">
        <f t="shared" si="77"/>
        <v>65.58</v>
      </c>
      <c r="AD103">
        <f t="shared" si="104"/>
        <v>0</v>
      </c>
      <c r="AE103">
        <f t="shared" si="105"/>
        <v>0</v>
      </c>
      <c r="AF103">
        <f t="shared" si="106"/>
        <v>0</v>
      </c>
      <c r="AG103">
        <f t="shared" si="78"/>
        <v>0</v>
      </c>
      <c r="AH103">
        <f t="shared" si="107"/>
        <v>0</v>
      </c>
      <c r="AI103">
        <f t="shared" si="108"/>
        <v>0</v>
      </c>
      <c r="AJ103">
        <f t="shared" si="79"/>
        <v>0</v>
      </c>
      <c r="AK103">
        <v>65.58</v>
      </c>
      <c r="AL103">
        <v>65.58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1</v>
      </c>
      <c r="AW103">
        <v>1</v>
      </c>
      <c r="AZ103">
        <v>1</v>
      </c>
      <c r="BA103">
        <v>1</v>
      </c>
      <c r="BB103">
        <v>1</v>
      </c>
      <c r="BC103">
        <v>9.11</v>
      </c>
      <c r="BD103" t="s">
        <v>3</v>
      </c>
      <c r="BE103" t="s">
        <v>3</v>
      </c>
      <c r="BF103" t="s">
        <v>3</v>
      </c>
      <c r="BG103" t="s">
        <v>3</v>
      </c>
      <c r="BH103">
        <v>3</v>
      </c>
      <c r="BI103">
        <v>1</v>
      </c>
      <c r="BJ103" t="s">
        <v>219</v>
      </c>
      <c r="BM103">
        <v>500001</v>
      </c>
      <c r="BN103">
        <v>0</v>
      </c>
      <c r="BO103" t="s">
        <v>3</v>
      </c>
      <c r="BP103">
        <v>0</v>
      </c>
      <c r="BQ103">
        <v>8</v>
      </c>
      <c r="BR103">
        <v>1</v>
      </c>
      <c r="BS103">
        <v>1</v>
      </c>
      <c r="BT103">
        <v>1</v>
      </c>
      <c r="BU103">
        <v>1</v>
      </c>
      <c r="BV103">
        <v>1</v>
      </c>
      <c r="BW103">
        <v>1</v>
      </c>
      <c r="BX103">
        <v>1</v>
      </c>
      <c r="BY103" t="s">
        <v>3</v>
      </c>
      <c r="BZ103">
        <v>0</v>
      </c>
      <c r="CA103">
        <v>0</v>
      </c>
      <c r="CB103" t="s">
        <v>3</v>
      </c>
      <c r="CE103">
        <v>0</v>
      </c>
      <c r="CF103">
        <v>0</v>
      </c>
      <c r="CG103">
        <v>0</v>
      </c>
      <c r="CM103">
        <v>0</v>
      </c>
      <c r="CN103" t="s">
        <v>3</v>
      </c>
      <c r="CO103">
        <v>0</v>
      </c>
      <c r="CP103">
        <f t="shared" si="80"/>
        <v>-3763.83</v>
      </c>
      <c r="CQ103">
        <f t="shared" si="109"/>
        <v>597.43379999999991</v>
      </c>
      <c r="CR103">
        <f t="shared" si="110"/>
        <v>0</v>
      </c>
      <c r="CS103">
        <f t="shared" si="81"/>
        <v>0</v>
      </c>
      <c r="CT103">
        <f t="shared" si="82"/>
        <v>0</v>
      </c>
      <c r="CU103">
        <f t="shared" si="83"/>
        <v>0</v>
      </c>
      <c r="CV103">
        <f t="shared" si="84"/>
        <v>0</v>
      </c>
      <c r="CW103">
        <f t="shared" si="85"/>
        <v>0</v>
      </c>
      <c r="CX103">
        <f t="shared" si="86"/>
        <v>0</v>
      </c>
      <c r="CY103">
        <f t="shared" si="102"/>
        <v>0</v>
      </c>
      <c r="CZ103">
        <f t="shared" si="103"/>
        <v>0</v>
      </c>
      <c r="DC103" t="s">
        <v>3</v>
      </c>
      <c r="DD103" t="s">
        <v>3</v>
      </c>
      <c r="DE103" t="s">
        <v>3</v>
      </c>
      <c r="DF103" t="s">
        <v>3</v>
      </c>
      <c r="DG103" t="s">
        <v>3</v>
      </c>
      <c r="DH103" t="s">
        <v>3</v>
      </c>
      <c r="DI103" t="s">
        <v>3</v>
      </c>
      <c r="DJ103" t="s">
        <v>3</v>
      </c>
      <c r="DK103" t="s">
        <v>3</v>
      </c>
      <c r="DL103" t="s">
        <v>3</v>
      </c>
      <c r="DM103" t="s">
        <v>3</v>
      </c>
      <c r="DN103">
        <v>0</v>
      </c>
      <c r="DO103">
        <v>0</v>
      </c>
      <c r="DP103">
        <v>1</v>
      </c>
      <c r="DQ103">
        <v>1</v>
      </c>
      <c r="DU103">
        <v>1002</v>
      </c>
      <c r="DV103" t="s">
        <v>218</v>
      </c>
      <c r="DW103" t="s">
        <v>218</v>
      </c>
      <c r="DX103">
        <v>1</v>
      </c>
      <c r="DZ103" t="s">
        <v>3</v>
      </c>
      <c r="EA103" t="s">
        <v>3</v>
      </c>
      <c r="EB103" t="s">
        <v>3</v>
      </c>
      <c r="EC103" t="s">
        <v>3</v>
      </c>
      <c r="EE103">
        <v>50757674</v>
      </c>
      <c r="EF103">
        <v>8</v>
      </c>
      <c r="EG103" t="s">
        <v>57</v>
      </c>
      <c r="EH103">
        <v>0</v>
      </c>
      <c r="EI103" t="s">
        <v>3</v>
      </c>
      <c r="EJ103">
        <v>1</v>
      </c>
      <c r="EK103">
        <v>500001</v>
      </c>
      <c r="EL103" t="s">
        <v>58</v>
      </c>
      <c r="EM103" t="s">
        <v>59</v>
      </c>
      <c r="EO103" t="s">
        <v>3</v>
      </c>
      <c r="EQ103">
        <v>32768</v>
      </c>
      <c r="ER103">
        <v>65.58</v>
      </c>
      <c r="ES103">
        <v>65.58</v>
      </c>
      <c r="ET103">
        <v>0</v>
      </c>
      <c r="EU103">
        <v>0</v>
      </c>
      <c r="EV103">
        <v>0</v>
      </c>
      <c r="EW103">
        <v>0</v>
      </c>
      <c r="EX103">
        <v>0</v>
      </c>
      <c r="FQ103">
        <v>0</v>
      </c>
      <c r="FR103">
        <f t="shared" si="87"/>
        <v>0</v>
      </c>
      <c r="FS103">
        <v>0</v>
      </c>
      <c r="FX103">
        <v>0</v>
      </c>
      <c r="FY103">
        <v>0</v>
      </c>
      <c r="GA103" t="s">
        <v>3</v>
      </c>
      <c r="GD103">
        <v>1</v>
      </c>
      <c r="GF103">
        <v>-1609399419</v>
      </c>
      <c r="GG103">
        <v>2</v>
      </c>
      <c r="GH103">
        <v>1</v>
      </c>
      <c r="GI103">
        <v>4</v>
      </c>
      <c r="GJ103">
        <v>0</v>
      </c>
      <c r="GK103">
        <v>0</v>
      </c>
      <c r="GL103">
        <f t="shared" si="88"/>
        <v>0</v>
      </c>
      <c r="GM103">
        <f t="shared" si="89"/>
        <v>-3763.83</v>
      </c>
      <c r="GN103">
        <f t="shared" si="90"/>
        <v>-3763.83</v>
      </c>
      <c r="GO103">
        <f t="shared" si="91"/>
        <v>0</v>
      </c>
      <c r="GP103">
        <f t="shared" si="92"/>
        <v>0</v>
      </c>
      <c r="GR103">
        <v>0</v>
      </c>
      <c r="GS103">
        <v>3</v>
      </c>
      <c r="GT103">
        <v>0</v>
      </c>
      <c r="GU103" t="s">
        <v>3</v>
      </c>
      <c r="GV103">
        <f t="shared" si="93"/>
        <v>0</v>
      </c>
      <c r="GW103">
        <v>1</v>
      </c>
      <c r="GX103">
        <f t="shared" si="94"/>
        <v>0</v>
      </c>
      <c r="HA103">
        <v>0</v>
      </c>
      <c r="HB103">
        <v>0</v>
      </c>
      <c r="HC103">
        <f t="shared" si="95"/>
        <v>0</v>
      </c>
      <c r="HE103" t="s">
        <v>3</v>
      </c>
      <c r="HF103" t="s">
        <v>3</v>
      </c>
      <c r="HM103" t="s">
        <v>3</v>
      </c>
      <c r="HN103" t="s">
        <v>3</v>
      </c>
      <c r="HO103" t="s">
        <v>3</v>
      </c>
      <c r="HP103" t="s">
        <v>3</v>
      </c>
      <c r="HQ103" t="s">
        <v>3</v>
      </c>
      <c r="IK103">
        <v>0</v>
      </c>
    </row>
    <row r="104" spans="1:245" x14ac:dyDescent="0.2">
      <c r="A104">
        <v>18</v>
      </c>
      <c r="B104">
        <v>1</v>
      </c>
      <c r="C104">
        <v>155</v>
      </c>
      <c r="E104" t="s">
        <v>220</v>
      </c>
      <c r="F104" t="s">
        <v>221</v>
      </c>
      <c r="G104" t="s">
        <v>222</v>
      </c>
      <c r="H104" t="e">
        <f>'1.Ведомость'!#REF!</f>
        <v>#REF!</v>
      </c>
      <c r="I104">
        <f>I101*J104</f>
        <v>-0.2394</v>
      </c>
      <c r="J104">
        <v>-5.6999999999999995E-2</v>
      </c>
      <c r="K104">
        <v>-5.7000000000000002E-2</v>
      </c>
      <c r="O104">
        <f t="shared" si="65"/>
        <v>-437.45</v>
      </c>
      <c r="P104">
        <f t="shared" si="66"/>
        <v>-437.45</v>
      </c>
      <c r="Q104">
        <f t="shared" si="67"/>
        <v>0</v>
      </c>
      <c r="R104">
        <f t="shared" si="68"/>
        <v>0</v>
      </c>
      <c r="S104">
        <f t="shared" si="69"/>
        <v>0</v>
      </c>
      <c r="T104">
        <f t="shared" si="70"/>
        <v>0</v>
      </c>
      <c r="U104">
        <f t="shared" si="71"/>
        <v>0</v>
      </c>
      <c r="V104">
        <f t="shared" si="72"/>
        <v>0</v>
      </c>
      <c r="W104">
        <f t="shared" si="73"/>
        <v>0</v>
      </c>
      <c r="X104">
        <f t="shared" si="74"/>
        <v>0</v>
      </c>
      <c r="Y104">
        <f t="shared" si="75"/>
        <v>0</v>
      </c>
      <c r="AA104">
        <v>51661419</v>
      </c>
      <c r="AB104">
        <f t="shared" si="76"/>
        <v>200.58</v>
      </c>
      <c r="AC104">
        <f t="shared" si="77"/>
        <v>200.58</v>
      </c>
      <c r="AD104">
        <f t="shared" si="104"/>
        <v>0</v>
      </c>
      <c r="AE104">
        <f t="shared" si="105"/>
        <v>0</v>
      </c>
      <c r="AF104">
        <f t="shared" si="106"/>
        <v>0</v>
      </c>
      <c r="AG104">
        <f t="shared" si="78"/>
        <v>0</v>
      </c>
      <c r="AH104">
        <f t="shared" si="107"/>
        <v>0</v>
      </c>
      <c r="AI104">
        <f t="shared" si="108"/>
        <v>0</v>
      </c>
      <c r="AJ104">
        <f t="shared" si="79"/>
        <v>0</v>
      </c>
      <c r="AK104">
        <v>200.58</v>
      </c>
      <c r="AL104">
        <v>200.58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1</v>
      </c>
      <c r="AW104">
        <v>1</v>
      </c>
      <c r="AZ104">
        <v>1</v>
      </c>
      <c r="BA104">
        <v>1</v>
      </c>
      <c r="BB104">
        <v>1</v>
      </c>
      <c r="BC104">
        <v>9.11</v>
      </c>
      <c r="BD104" t="s">
        <v>3</v>
      </c>
      <c r="BE104" t="s">
        <v>3</v>
      </c>
      <c r="BF104" t="s">
        <v>3</v>
      </c>
      <c r="BG104" t="s">
        <v>3</v>
      </c>
      <c r="BH104">
        <v>3</v>
      </c>
      <c r="BI104">
        <v>1</v>
      </c>
      <c r="BJ104" t="s">
        <v>223</v>
      </c>
      <c r="BM104">
        <v>500001</v>
      </c>
      <c r="BN104">
        <v>0</v>
      </c>
      <c r="BO104" t="s">
        <v>3</v>
      </c>
      <c r="BP104">
        <v>0</v>
      </c>
      <c r="BQ104">
        <v>8</v>
      </c>
      <c r="BR104">
        <v>1</v>
      </c>
      <c r="BS104">
        <v>1</v>
      </c>
      <c r="BT104">
        <v>1</v>
      </c>
      <c r="BU104">
        <v>1</v>
      </c>
      <c r="BV104">
        <v>1</v>
      </c>
      <c r="BW104">
        <v>1</v>
      </c>
      <c r="BX104">
        <v>1</v>
      </c>
      <c r="BY104" t="s">
        <v>3</v>
      </c>
      <c r="BZ104">
        <v>0</v>
      </c>
      <c r="CA104">
        <v>0</v>
      </c>
      <c r="CB104" t="s">
        <v>3</v>
      </c>
      <c r="CE104">
        <v>0</v>
      </c>
      <c r="CF104">
        <v>0</v>
      </c>
      <c r="CG104">
        <v>0</v>
      </c>
      <c r="CM104">
        <v>0</v>
      </c>
      <c r="CN104" t="s">
        <v>3</v>
      </c>
      <c r="CO104">
        <v>0</v>
      </c>
      <c r="CP104">
        <f t="shared" si="80"/>
        <v>-437.45</v>
      </c>
      <c r="CQ104">
        <f t="shared" si="109"/>
        <v>1827.2837999999999</v>
      </c>
      <c r="CR104">
        <f t="shared" si="110"/>
        <v>0</v>
      </c>
      <c r="CS104">
        <f t="shared" si="81"/>
        <v>0</v>
      </c>
      <c r="CT104">
        <f t="shared" si="82"/>
        <v>0</v>
      </c>
      <c r="CU104">
        <f t="shared" si="83"/>
        <v>0</v>
      </c>
      <c r="CV104">
        <f t="shared" si="84"/>
        <v>0</v>
      </c>
      <c r="CW104">
        <f t="shared" si="85"/>
        <v>0</v>
      </c>
      <c r="CX104">
        <f t="shared" si="86"/>
        <v>0</v>
      </c>
      <c r="CY104">
        <f t="shared" si="102"/>
        <v>0</v>
      </c>
      <c r="CZ104">
        <f t="shared" si="103"/>
        <v>0</v>
      </c>
      <c r="DC104" t="s">
        <v>3</v>
      </c>
      <c r="DD104" t="s">
        <v>3</v>
      </c>
      <c r="DE104" t="s">
        <v>3</v>
      </c>
      <c r="DF104" t="s">
        <v>3</v>
      </c>
      <c r="DG104" t="s">
        <v>3</v>
      </c>
      <c r="DH104" t="s">
        <v>3</v>
      </c>
      <c r="DI104" t="s">
        <v>3</v>
      </c>
      <c r="DJ104" t="s">
        <v>3</v>
      </c>
      <c r="DK104" t="s">
        <v>3</v>
      </c>
      <c r="DL104" t="s">
        <v>3</v>
      </c>
      <c r="DM104" t="s">
        <v>3</v>
      </c>
      <c r="DN104">
        <v>0</v>
      </c>
      <c r="DO104">
        <v>0</v>
      </c>
      <c r="DP104">
        <v>1</v>
      </c>
      <c r="DQ104">
        <v>1</v>
      </c>
      <c r="DU104">
        <v>1002</v>
      </c>
      <c r="DV104" t="s">
        <v>218</v>
      </c>
      <c r="DW104" t="s">
        <v>218</v>
      </c>
      <c r="DX104">
        <v>1</v>
      </c>
      <c r="DZ104" t="s">
        <v>3</v>
      </c>
      <c r="EA104" t="s">
        <v>3</v>
      </c>
      <c r="EB104" t="s">
        <v>3</v>
      </c>
      <c r="EC104" t="s">
        <v>3</v>
      </c>
      <c r="EE104">
        <v>50757674</v>
      </c>
      <c r="EF104">
        <v>8</v>
      </c>
      <c r="EG104" t="s">
        <v>57</v>
      </c>
      <c r="EH104">
        <v>0</v>
      </c>
      <c r="EI104" t="s">
        <v>3</v>
      </c>
      <c r="EJ104">
        <v>1</v>
      </c>
      <c r="EK104">
        <v>500001</v>
      </c>
      <c r="EL104" t="s">
        <v>58</v>
      </c>
      <c r="EM104" t="s">
        <v>59</v>
      </c>
      <c r="EO104" t="s">
        <v>3</v>
      </c>
      <c r="EQ104">
        <v>32768</v>
      </c>
      <c r="ER104">
        <v>200.58</v>
      </c>
      <c r="ES104">
        <v>200.58</v>
      </c>
      <c r="ET104">
        <v>0</v>
      </c>
      <c r="EU104">
        <v>0</v>
      </c>
      <c r="EV104">
        <v>0</v>
      </c>
      <c r="EW104">
        <v>0</v>
      </c>
      <c r="EX104">
        <v>0</v>
      </c>
      <c r="FQ104">
        <v>0</v>
      </c>
      <c r="FR104">
        <f t="shared" si="87"/>
        <v>0</v>
      </c>
      <c r="FS104">
        <v>0</v>
      </c>
      <c r="FX104">
        <v>0</v>
      </c>
      <c r="FY104">
        <v>0</v>
      </c>
      <c r="GA104" t="s">
        <v>3</v>
      </c>
      <c r="GD104">
        <v>1</v>
      </c>
      <c r="GF104">
        <v>1828367933</v>
      </c>
      <c r="GG104">
        <v>2</v>
      </c>
      <c r="GH104">
        <v>1</v>
      </c>
      <c r="GI104">
        <v>4</v>
      </c>
      <c r="GJ104">
        <v>0</v>
      </c>
      <c r="GK104">
        <v>0</v>
      </c>
      <c r="GL104">
        <f t="shared" si="88"/>
        <v>0</v>
      </c>
      <c r="GM104">
        <f t="shared" si="89"/>
        <v>-437.45</v>
      </c>
      <c r="GN104">
        <f t="shared" si="90"/>
        <v>-437.45</v>
      </c>
      <c r="GO104">
        <f t="shared" si="91"/>
        <v>0</v>
      </c>
      <c r="GP104">
        <f t="shared" si="92"/>
        <v>0</v>
      </c>
      <c r="GR104">
        <v>0</v>
      </c>
      <c r="GS104">
        <v>3</v>
      </c>
      <c r="GT104">
        <v>0</v>
      </c>
      <c r="GU104" t="s">
        <v>3</v>
      </c>
      <c r="GV104">
        <f t="shared" si="93"/>
        <v>0</v>
      </c>
      <c r="GW104">
        <v>1</v>
      </c>
      <c r="GX104">
        <f t="shared" si="94"/>
        <v>0</v>
      </c>
      <c r="HA104">
        <v>0</v>
      </c>
      <c r="HB104">
        <v>0</v>
      </c>
      <c r="HC104">
        <f t="shared" si="95"/>
        <v>0</v>
      </c>
      <c r="HE104" t="s">
        <v>3</v>
      </c>
      <c r="HF104" t="s">
        <v>3</v>
      </c>
      <c r="HM104" t="s">
        <v>3</v>
      </c>
      <c r="HN104" t="s">
        <v>3</v>
      </c>
      <c r="HO104" t="s">
        <v>3</v>
      </c>
      <c r="HP104" t="s">
        <v>3</v>
      </c>
      <c r="HQ104" t="s">
        <v>3</v>
      </c>
      <c r="IK104">
        <v>0</v>
      </c>
    </row>
    <row r="105" spans="1:245" x14ac:dyDescent="0.2">
      <c r="A105">
        <v>17</v>
      </c>
      <c r="B105">
        <v>1</v>
      </c>
      <c r="C105">
        <f>ROW(SmtRes!A162)</f>
        <v>162</v>
      </c>
      <c r="D105">
        <f>ROW(EtalonRes!A187)</f>
        <v>187</v>
      </c>
      <c r="E105" t="s">
        <v>224</v>
      </c>
      <c r="F105" t="s">
        <v>202</v>
      </c>
      <c r="G105" t="s">
        <v>203</v>
      </c>
      <c r="H105" t="s">
        <v>204</v>
      </c>
      <c r="I105">
        <v>6.5000000000000002E-2</v>
      </c>
      <c r="J105">
        <v>0</v>
      </c>
      <c r="K105">
        <v>6.5000000000000002E-2</v>
      </c>
      <c r="O105">
        <f t="shared" si="65"/>
        <v>232.56</v>
      </c>
      <c r="P105">
        <f t="shared" si="66"/>
        <v>100.55</v>
      </c>
      <c r="Q105">
        <f t="shared" si="67"/>
        <v>24.36</v>
      </c>
      <c r="R105">
        <f t="shared" si="68"/>
        <v>10.83</v>
      </c>
      <c r="S105">
        <f t="shared" si="69"/>
        <v>107.65</v>
      </c>
      <c r="T105">
        <f t="shared" si="70"/>
        <v>0</v>
      </c>
      <c r="U105">
        <f t="shared" si="71"/>
        <v>0.32500000000000001</v>
      </c>
      <c r="V105">
        <f t="shared" si="72"/>
        <v>2.7949999999999999E-2</v>
      </c>
      <c r="W105">
        <f t="shared" si="73"/>
        <v>0</v>
      </c>
      <c r="X105">
        <f t="shared" si="74"/>
        <v>114.93</v>
      </c>
      <c r="Y105">
        <f t="shared" si="75"/>
        <v>65.16</v>
      </c>
      <c r="AA105">
        <v>51661419</v>
      </c>
      <c r="AB105">
        <f t="shared" si="76"/>
        <v>247.66</v>
      </c>
      <c r="AC105">
        <f t="shared" si="77"/>
        <v>169.8</v>
      </c>
      <c r="AD105">
        <f t="shared" si="104"/>
        <v>28.26</v>
      </c>
      <c r="AE105">
        <f t="shared" si="105"/>
        <v>4.99</v>
      </c>
      <c r="AF105">
        <f t="shared" si="106"/>
        <v>49.6</v>
      </c>
      <c r="AG105">
        <f t="shared" si="78"/>
        <v>0</v>
      </c>
      <c r="AH105">
        <f t="shared" si="107"/>
        <v>5</v>
      </c>
      <c r="AI105">
        <f t="shared" si="108"/>
        <v>0.43</v>
      </c>
      <c r="AJ105">
        <f t="shared" si="79"/>
        <v>0</v>
      </c>
      <c r="AK105">
        <v>247.66</v>
      </c>
      <c r="AL105">
        <v>169.8</v>
      </c>
      <c r="AM105">
        <v>28.26</v>
      </c>
      <c r="AN105">
        <v>4.99</v>
      </c>
      <c r="AO105">
        <v>49.6</v>
      </c>
      <c r="AP105">
        <v>0</v>
      </c>
      <c r="AQ105">
        <v>5</v>
      </c>
      <c r="AR105">
        <v>0.43</v>
      </c>
      <c r="AS105">
        <v>0</v>
      </c>
      <c r="AT105">
        <v>97</v>
      </c>
      <c r="AU105">
        <v>55</v>
      </c>
      <c r="AV105">
        <v>1</v>
      </c>
      <c r="AW105">
        <v>1</v>
      </c>
      <c r="AZ105">
        <v>1</v>
      </c>
      <c r="BA105">
        <v>33.39</v>
      </c>
      <c r="BB105">
        <v>13.26</v>
      </c>
      <c r="BC105">
        <v>9.11</v>
      </c>
      <c r="BD105" t="s">
        <v>3</v>
      </c>
      <c r="BE105" t="s">
        <v>3</v>
      </c>
      <c r="BF105" t="s">
        <v>3</v>
      </c>
      <c r="BG105" t="s">
        <v>3</v>
      </c>
      <c r="BH105">
        <v>0</v>
      </c>
      <c r="BI105">
        <v>1</v>
      </c>
      <c r="BJ105" t="s">
        <v>205</v>
      </c>
      <c r="BM105">
        <v>26001</v>
      </c>
      <c r="BN105">
        <v>0</v>
      </c>
      <c r="BO105" t="s">
        <v>3</v>
      </c>
      <c r="BP105">
        <v>0</v>
      </c>
      <c r="BQ105">
        <v>2</v>
      </c>
      <c r="BR105">
        <v>0</v>
      </c>
      <c r="BS105">
        <v>33.39</v>
      </c>
      <c r="BT105">
        <v>1</v>
      </c>
      <c r="BU105">
        <v>1</v>
      </c>
      <c r="BV105">
        <v>1</v>
      </c>
      <c r="BW105">
        <v>1</v>
      </c>
      <c r="BX105">
        <v>1</v>
      </c>
      <c r="BY105" t="s">
        <v>3</v>
      </c>
      <c r="BZ105">
        <v>97</v>
      </c>
      <c r="CA105">
        <v>55</v>
      </c>
      <c r="CB105" t="s">
        <v>3</v>
      </c>
      <c r="CE105">
        <v>0</v>
      </c>
      <c r="CF105">
        <v>0</v>
      </c>
      <c r="CG105">
        <v>0</v>
      </c>
      <c r="CM105">
        <v>0</v>
      </c>
      <c r="CN105" t="s">
        <v>3</v>
      </c>
      <c r="CO105">
        <v>0</v>
      </c>
      <c r="CP105">
        <f t="shared" si="80"/>
        <v>232.56</v>
      </c>
      <c r="CQ105">
        <f t="shared" si="109"/>
        <v>1546.8779999999999</v>
      </c>
      <c r="CR105">
        <f t="shared" si="110"/>
        <v>374.7276</v>
      </c>
      <c r="CS105">
        <f t="shared" si="81"/>
        <v>166.61610000000002</v>
      </c>
      <c r="CT105">
        <f t="shared" si="82"/>
        <v>1656.144</v>
      </c>
      <c r="CU105">
        <f t="shared" si="83"/>
        <v>0</v>
      </c>
      <c r="CV105">
        <f t="shared" si="84"/>
        <v>5</v>
      </c>
      <c r="CW105">
        <f t="shared" si="85"/>
        <v>0.43</v>
      </c>
      <c r="CX105">
        <f t="shared" si="86"/>
        <v>0</v>
      </c>
      <c r="CY105">
        <f t="shared" si="102"/>
        <v>114.92559999999999</v>
      </c>
      <c r="CZ105">
        <f t="shared" si="103"/>
        <v>65.164000000000001</v>
      </c>
      <c r="DC105" t="s">
        <v>3</v>
      </c>
      <c r="DD105" t="s">
        <v>3</v>
      </c>
      <c r="DE105" t="s">
        <v>3</v>
      </c>
      <c r="DF105" t="s">
        <v>3</v>
      </c>
      <c r="DG105" t="s">
        <v>3</v>
      </c>
      <c r="DH105" t="s">
        <v>3</v>
      </c>
      <c r="DI105" t="s">
        <v>3</v>
      </c>
      <c r="DJ105" t="s">
        <v>3</v>
      </c>
      <c r="DK105" t="s">
        <v>3</v>
      </c>
      <c r="DL105" t="s">
        <v>3</v>
      </c>
      <c r="DM105" t="s">
        <v>3</v>
      </c>
      <c r="DN105">
        <v>0</v>
      </c>
      <c r="DO105">
        <v>0</v>
      </c>
      <c r="DP105">
        <v>1</v>
      </c>
      <c r="DQ105">
        <v>1</v>
      </c>
      <c r="DU105">
        <v>1005</v>
      </c>
      <c r="DV105" t="s">
        <v>204</v>
      </c>
      <c r="DW105" t="s">
        <v>204</v>
      </c>
      <c r="DX105">
        <v>10</v>
      </c>
      <c r="DZ105" t="s">
        <v>3</v>
      </c>
      <c r="EA105" t="s">
        <v>3</v>
      </c>
      <c r="EB105" t="s">
        <v>3</v>
      </c>
      <c r="EC105" t="s">
        <v>3</v>
      </c>
      <c r="EE105">
        <v>50757462</v>
      </c>
      <c r="EF105">
        <v>2</v>
      </c>
      <c r="EG105" t="s">
        <v>206</v>
      </c>
      <c r="EH105">
        <v>20</v>
      </c>
      <c r="EI105" t="s">
        <v>207</v>
      </c>
      <c r="EJ105">
        <v>1</v>
      </c>
      <c r="EK105">
        <v>26001</v>
      </c>
      <c r="EL105" t="s">
        <v>207</v>
      </c>
      <c r="EM105" t="s">
        <v>208</v>
      </c>
      <c r="EO105" t="s">
        <v>3</v>
      </c>
      <c r="EQ105">
        <v>131072</v>
      </c>
      <c r="ER105">
        <v>247.66</v>
      </c>
      <c r="ES105">
        <v>169.8</v>
      </c>
      <c r="ET105">
        <v>28.26</v>
      </c>
      <c r="EU105">
        <v>4.99</v>
      </c>
      <c r="EV105">
        <v>49.6</v>
      </c>
      <c r="EW105">
        <v>5</v>
      </c>
      <c r="EX105">
        <v>0.43</v>
      </c>
      <c r="EY105">
        <v>0</v>
      </c>
      <c r="FQ105">
        <v>0</v>
      </c>
      <c r="FR105">
        <f t="shared" si="87"/>
        <v>0</v>
      </c>
      <c r="FS105">
        <v>0</v>
      </c>
      <c r="FX105">
        <v>97</v>
      </c>
      <c r="FY105">
        <v>55</v>
      </c>
      <c r="GA105" t="s">
        <v>3</v>
      </c>
      <c r="GD105">
        <v>1</v>
      </c>
      <c r="GF105">
        <v>-893411855</v>
      </c>
      <c r="GG105">
        <v>2</v>
      </c>
      <c r="GH105">
        <v>1</v>
      </c>
      <c r="GI105">
        <v>4</v>
      </c>
      <c r="GJ105">
        <v>0</v>
      </c>
      <c r="GK105">
        <v>0</v>
      </c>
      <c r="GL105">
        <f t="shared" si="88"/>
        <v>0</v>
      </c>
      <c r="GM105">
        <f t="shared" si="89"/>
        <v>412.65</v>
      </c>
      <c r="GN105">
        <f t="shared" si="90"/>
        <v>412.65</v>
      </c>
      <c r="GO105">
        <f t="shared" si="91"/>
        <v>0</v>
      </c>
      <c r="GP105">
        <f t="shared" si="92"/>
        <v>0</v>
      </c>
      <c r="GR105">
        <v>0</v>
      </c>
      <c r="GS105">
        <v>3</v>
      </c>
      <c r="GT105">
        <v>0</v>
      </c>
      <c r="GU105" t="s">
        <v>3</v>
      </c>
      <c r="GV105">
        <f t="shared" si="93"/>
        <v>0</v>
      </c>
      <c r="GW105">
        <v>1</v>
      </c>
      <c r="GX105">
        <f t="shared" si="94"/>
        <v>0</v>
      </c>
      <c r="HA105">
        <v>0</v>
      </c>
      <c r="HB105">
        <v>0</v>
      </c>
      <c r="HC105">
        <f t="shared" si="95"/>
        <v>0</v>
      </c>
      <c r="HE105" t="s">
        <v>3</v>
      </c>
      <c r="HF105" t="s">
        <v>3</v>
      </c>
      <c r="HM105" t="s">
        <v>3</v>
      </c>
      <c r="HN105" t="s">
        <v>209</v>
      </c>
      <c r="HO105" t="s">
        <v>210</v>
      </c>
      <c r="HP105" t="s">
        <v>207</v>
      </c>
      <c r="HQ105" t="s">
        <v>207</v>
      </c>
      <c r="IK105">
        <v>0</v>
      </c>
    </row>
    <row r="106" spans="1:245" x14ac:dyDescent="0.2">
      <c r="A106">
        <v>18</v>
      </c>
      <c r="B106">
        <v>1</v>
      </c>
      <c r="C106">
        <v>159</v>
      </c>
      <c r="E106" t="s">
        <v>225</v>
      </c>
      <c r="F106" t="s">
        <v>212</v>
      </c>
      <c r="G106" t="s">
        <v>226</v>
      </c>
      <c r="H106" t="str">
        <f>'1.Ведомость'!C52</f>
        <v>м2</v>
      </c>
      <c r="I106">
        <f>I105*J106</f>
        <v>0.71500000000000008</v>
      </c>
      <c r="J106">
        <v>11</v>
      </c>
      <c r="K106">
        <v>11</v>
      </c>
      <c r="O106">
        <f t="shared" si="65"/>
        <v>146.56</v>
      </c>
      <c r="P106">
        <f t="shared" si="66"/>
        <v>146.56</v>
      </c>
      <c r="Q106">
        <f t="shared" si="67"/>
        <v>0</v>
      </c>
      <c r="R106">
        <f t="shared" si="68"/>
        <v>0</v>
      </c>
      <c r="S106">
        <f t="shared" si="69"/>
        <v>0</v>
      </c>
      <c r="T106">
        <f t="shared" si="70"/>
        <v>0</v>
      </c>
      <c r="U106">
        <f t="shared" si="71"/>
        <v>0</v>
      </c>
      <c r="V106">
        <f t="shared" si="72"/>
        <v>0</v>
      </c>
      <c r="W106">
        <f t="shared" si="73"/>
        <v>0</v>
      </c>
      <c r="X106">
        <f t="shared" si="74"/>
        <v>0</v>
      </c>
      <c r="Y106">
        <f t="shared" si="75"/>
        <v>0</v>
      </c>
      <c r="AA106">
        <v>51661419</v>
      </c>
      <c r="AB106">
        <f t="shared" si="76"/>
        <v>22.5</v>
      </c>
      <c r="AC106">
        <f t="shared" si="77"/>
        <v>22.5</v>
      </c>
      <c r="AD106">
        <f t="shared" si="104"/>
        <v>0</v>
      </c>
      <c r="AE106">
        <f t="shared" si="105"/>
        <v>0</v>
      </c>
      <c r="AF106">
        <f t="shared" si="106"/>
        <v>0</v>
      </c>
      <c r="AG106">
        <f t="shared" si="78"/>
        <v>0</v>
      </c>
      <c r="AH106">
        <f t="shared" si="107"/>
        <v>0</v>
      </c>
      <c r="AI106">
        <f t="shared" si="108"/>
        <v>0</v>
      </c>
      <c r="AJ106">
        <f t="shared" si="79"/>
        <v>0</v>
      </c>
      <c r="AK106">
        <v>22.5</v>
      </c>
      <c r="AL106">
        <v>22.5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1</v>
      </c>
      <c r="AW106">
        <v>1</v>
      </c>
      <c r="AZ106">
        <v>1</v>
      </c>
      <c r="BA106">
        <v>1</v>
      </c>
      <c r="BB106">
        <v>1</v>
      </c>
      <c r="BC106">
        <v>9.11</v>
      </c>
      <c r="BD106" t="s">
        <v>3</v>
      </c>
      <c r="BE106" t="s">
        <v>3</v>
      </c>
      <c r="BF106" t="s">
        <v>3</v>
      </c>
      <c r="BG106" t="s">
        <v>3</v>
      </c>
      <c r="BH106">
        <v>3</v>
      </c>
      <c r="BI106">
        <v>1</v>
      </c>
      <c r="BJ106" t="s">
        <v>214</v>
      </c>
      <c r="BM106">
        <v>500001</v>
      </c>
      <c r="BN106">
        <v>0</v>
      </c>
      <c r="BO106" t="s">
        <v>3</v>
      </c>
      <c r="BP106">
        <v>0</v>
      </c>
      <c r="BQ106">
        <v>8</v>
      </c>
      <c r="BR106">
        <v>0</v>
      </c>
      <c r="BS106">
        <v>1</v>
      </c>
      <c r="BT106">
        <v>1</v>
      </c>
      <c r="BU106">
        <v>1</v>
      </c>
      <c r="BV106">
        <v>1</v>
      </c>
      <c r="BW106">
        <v>1</v>
      </c>
      <c r="BX106">
        <v>1</v>
      </c>
      <c r="BY106" t="s">
        <v>3</v>
      </c>
      <c r="BZ106">
        <v>0</v>
      </c>
      <c r="CA106">
        <v>0</v>
      </c>
      <c r="CB106" t="s">
        <v>3</v>
      </c>
      <c r="CE106">
        <v>0</v>
      </c>
      <c r="CF106">
        <v>0</v>
      </c>
      <c r="CG106">
        <v>0</v>
      </c>
      <c r="CM106">
        <v>0</v>
      </c>
      <c r="CN106" t="s">
        <v>3</v>
      </c>
      <c r="CO106">
        <v>0</v>
      </c>
      <c r="CP106">
        <f t="shared" si="80"/>
        <v>146.56</v>
      </c>
      <c r="CQ106">
        <f t="shared" si="109"/>
        <v>204.97499999999999</v>
      </c>
      <c r="CR106">
        <f t="shared" si="110"/>
        <v>0</v>
      </c>
      <c r="CS106">
        <f t="shared" si="81"/>
        <v>0</v>
      </c>
      <c r="CT106">
        <f t="shared" si="82"/>
        <v>0</v>
      </c>
      <c r="CU106">
        <f t="shared" si="83"/>
        <v>0</v>
      </c>
      <c r="CV106">
        <f t="shared" si="84"/>
        <v>0</v>
      </c>
      <c r="CW106">
        <f t="shared" si="85"/>
        <v>0</v>
      </c>
      <c r="CX106">
        <f t="shared" si="86"/>
        <v>0</v>
      </c>
      <c r="CY106">
        <f t="shared" si="102"/>
        <v>0</v>
      </c>
      <c r="CZ106">
        <f t="shared" si="103"/>
        <v>0</v>
      </c>
      <c r="DC106" t="s">
        <v>3</v>
      </c>
      <c r="DD106" t="s">
        <v>3</v>
      </c>
      <c r="DE106" t="s">
        <v>3</v>
      </c>
      <c r="DF106" t="s">
        <v>3</v>
      </c>
      <c r="DG106" t="s">
        <v>3</v>
      </c>
      <c r="DH106" t="s">
        <v>3</v>
      </c>
      <c r="DI106" t="s">
        <v>3</v>
      </c>
      <c r="DJ106" t="s">
        <v>3</v>
      </c>
      <c r="DK106" t="s">
        <v>3</v>
      </c>
      <c r="DL106" t="s">
        <v>3</v>
      </c>
      <c r="DM106" t="s">
        <v>3</v>
      </c>
      <c r="DN106">
        <v>0</v>
      </c>
      <c r="DO106">
        <v>0</v>
      </c>
      <c r="DP106">
        <v>1</v>
      </c>
      <c r="DQ106">
        <v>1</v>
      </c>
      <c r="DU106">
        <v>1005</v>
      </c>
      <c r="DV106" t="s">
        <v>63</v>
      </c>
      <c r="DW106" t="s">
        <v>63</v>
      </c>
      <c r="DX106">
        <v>1</v>
      </c>
      <c r="DZ106" t="s">
        <v>3</v>
      </c>
      <c r="EA106" t="s">
        <v>3</v>
      </c>
      <c r="EB106" t="s">
        <v>3</v>
      </c>
      <c r="EC106" t="s">
        <v>3</v>
      </c>
      <c r="EE106">
        <v>50757674</v>
      </c>
      <c r="EF106">
        <v>8</v>
      </c>
      <c r="EG106" t="s">
        <v>57</v>
      </c>
      <c r="EH106">
        <v>0</v>
      </c>
      <c r="EI106" t="s">
        <v>3</v>
      </c>
      <c r="EJ106">
        <v>1</v>
      </c>
      <c r="EK106">
        <v>500001</v>
      </c>
      <c r="EL106" t="s">
        <v>58</v>
      </c>
      <c r="EM106" t="s">
        <v>59</v>
      </c>
      <c r="EO106" t="s">
        <v>3</v>
      </c>
      <c r="EQ106">
        <v>0</v>
      </c>
      <c r="ER106">
        <v>22.5</v>
      </c>
      <c r="ES106">
        <v>22.5</v>
      </c>
      <c r="ET106">
        <v>0</v>
      </c>
      <c r="EU106">
        <v>0</v>
      </c>
      <c r="EV106">
        <v>0</v>
      </c>
      <c r="EW106">
        <v>0</v>
      </c>
      <c r="EX106">
        <v>0</v>
      </c>
      <c r="FQ106">
        <v>0</v>
      </c>
      <c r="FR106">
        <f t="shared" si="87"/>
        <v>0</v>
      </c>
      <c r="FS106">
        <v>0</v>
      </c>
      <c r="FX106">
        <v>0</v>
      </c>
      <c r="FY106">
        <v>0</v>
      </c>
      <c r="GA106" t="s">
        <v>3</v>
      </c>
      <c r="GD106">
        <v>1</v>
      </c>
      <c r="GF106">
        <v>2022782512</v>
      </c>
      <c r="GG106">
        <v>2</v>
      </c>
      <c r="GH106">
        <v>1</v>
      </c>
      <c r="GI106">
        <v>4</v>
      </c>
      <c r="GJ106">
        <v>0</v>
      </c>
      <c r="GK106">
        <v>0</v>
      </c>
      <c r="GL106">
        <f t="shared" si="88"/>
        <v>0</v>
      </c>
      <c r="GM106">
        <f t="shared" si="89"/>
        <v>146.56</v>
      </c>
      <c r="GN106">
        <f t="shared" si="90"/>
        <v>146.56</v>
      </c>
      <c r="GO106">
        <f t="shared" si="91"/>
        <v>0</v>
      </c>
      <c r="GP106">
        <f t="shared" si="92"/>
        <v>0</v>
      </c>
      <c r="GR106">
        <v>0</v>
      </c>
      <c r="GS106">
        <v>3</v>
      </c>
      <c r="GT106">
        <v>0</v>
      </c>
      <c r="GU106" t="s">
        <v>3</v>
      </c>
      <c r="GV106">
        <f t="shared" si="93"/>
        <v>0</v>
      </c>
      <c r="GW106">
        <v>1</v>
      </c>
      <c r="GX106">
        <f t="shared" si="94"/>
        <v>0</v>
      </c>
      <c r="HA106">
        <v>0</v>
      </c>
      <c r="HB106">
        <v>0</v>
      </c>
      <c r="HC106">
        <f t="shared" si="95"/>
        <v>0</v>
      </c>
      <c r="HE106" t="s">
        <v>3</v>
      </c>
      <c r="HF106" t="s">
        <v>3</v>
      </c>
      <c r="HM106" t="s">
        <v>3</v>
      </c>
      <c r="HN106" t="s">
        <v>3</v>
      </c>
      <c r="HO106" t="s">
        <v>3</v>
      </c>
      <c r="HP106" t="s">
        <v>3</v>
      </c>
      <c r="HQ106" t="s">
        <v>3</v>
      </c>
      <c r="IK106">
        <v>0</v>
      </c>
    </row>
    <row r="107" spans="1:245" x14ac:dyDescent="0.2">
      <c r="A107">
        <v>18</v>
      </c>
      <c r="B107">
        <v>1</v>
      </c>
      <c r="C107">
        <v>161</v>
      </c>
      <c r="E107" t="s">
        <v>227</v>
      </c>
      <c r="F107" t="s">
        <v>216</v>
      </c>
      <c r="G107" t="s">
        <v>217</v>
      </c>
      <c r="H107" t="e">
        <f>'1.Ведомость'!#REF!</f>
        <v>#REF!</v>
      </c>
      <c r="I107">
        <f>I105*J107</f>
        <v>-9.7500000000000003E-2</v>
      </c>
      <c r="J107">
        <v>-1.5</v>
      </c>
      <c r="K107">
        <v>-1.5</v>
      </c>
      <c r="O107">
        <f t="shared" si="65"/>
        <v>-58.25</v>
      </c>
      <c r="P107">
        <f t="shared" si="66"/>
        <v>-58.25</v>
      </c>
      <c r="Q107">
        <f t="shared" si="67"/>
        <v>0</v>
      </c>
      <c r="R107">
        <f t="shared" si="68"/>
        <v>0</v>
      </c>
      <c r="S107">
        <f t="shared" si="69"/>
        <v>0</v>
      </c>
      <c r="T107">
        <f t="shared" si="70"/>
        <v>0</v>
      </c>
      <c r="U107">
        <f t="shared" si="71"/>
        <v>0</v>
      </c>
      <c r="V107">
        <f t="shared" si="72"/>
        <v>0</v>
      </c>
      <c r="W107">
        <f t="shared" si="73"/>
        <v>0</v>
      </c>
      <c r="X107">
        <f t="shared" si="74"/>
        <v>0</v>
      </c>
      <c r="Y107">
        <f t="shared" si="75"/>
        <v>0</v>
      </c>
      <c r="AA107">
        <v>51661419</v>
      </c>
      <c r="AB107">
        <f t="shared" si="76"/>
        <v>65.58</v>
      </c>
      <c r="AC107">
        <f t="shared" si="77"/>
        <v>65.58</v>
      </c>
      <c r="AD107">
        <f t="shared" si="104"/>
        <v>0</v>
      </c>
      <c r="AE107">
        <f t="shared" si="105"/>
        <v>0</v>
      </c>
      <c r="AF107">
        <f t="shared" si="106"/>
        <v>0</v>
      </c>
      <c r="AG107">
        <f t="shared" si="78"/>
        <v>0</v>
      </c>
      <c r="AH107">
        <f t="shared" si="107"/>
        <v>0</v>
      </c>
      <c r="AI107">
        <f t="shared" si="108"/>
        <v>0</v>
      </c>
      <c r="AJ107">
        <f t="shared" si="79"/>
        <v>0</v>
      </c>
      <c r="AK107">
        <v>65.58</v>
      </c>
      <c r="AL107">
        <v>65.58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1</v>
      </c>
      <c r="AW107">
        <v>1</v>
      </c>
      <c r="AZ107">
        <v>1</v>
      </c>
      <c r="BA107">
        <v>1</v>
      </c>
      <c r="BB107">
        <v>1</v>
      </c>
      <c r="BC107">
        <v>9.11</v>
      </c>
      <c r="BD107" t="s">
        <v>3</v>
      </c>
      <c r="BE107" t="s">
        <v>3</v>
      </c>
      <c r="BF107" t="s">
        <v>3</v>
      </c>
      <c r="BG107" t="s">
        <v>3</v>
      </c>
      <c r="BH107">
        <v>3</v>
      </c>
      <c r="BI107">
        <v>1</v>
      </c>
      <c r="BJ107" t="s">
        <v>219</v>
      </c>
      <c r="BM107">
        <v>500001</v>
      </c>
      <c r="BN107">
        <v>0</v>
      </c>
      <c r="BO107" t="s">
        <v>3</v>
      </c>
      <c r="BP107">
        <v>0</v>
      </c>
      <c r="BQ107">
        <v>8</v>
      </c>
      <c r="BR107">
        <v>1</v>
      </c>
      <c r="BS107">
        <v>1</v>
      </c>
      <c r="BT107">
        <v>1</v>
      </c>
      <c r="BU107">
        <v>1</v>
      </c>
      <c r="BV107">
        <v>1</v>
      </c>
      <c r="BW107">
        <v>1</v>
      </c>
      <c r="BX107">
        <v>1</v>
      </c>
      <c r="BY107" t="s">
        <v>3</v>
      </c>
      <c r="BZ107">
        <v>0</v>
      </c>
      <c r="CA107">
        <v>0</v>
      </c>
      <c r="CB107" t="s">
        <v>3</v>
      </c>
      <c r="CE107">
        <v>0</v>
      </c>
      <c r="CF107">
        <v>0</v>
      </c>
      <c r="CG107">
        <v>0</v>
      </c>
      <c r="CM107">
        <v>0</v>
      </c>
      <c r="CN107" t="s">
        <v>3</v>
      </c>
      <c r="CO107">
        <v>0</v>
      </c>
      <c r="CP107">
        <f t="shared" si="80"/>
        <v>-58.25</v>
      </c>
      <c r="CQ107">
        <f t="shared" si="109"/>
        <v>597.43379999999991</v>
      </c>
      <c r="CR107">
        <f t="shared" si="110"/>
        <v>0</v>
      </c>
      <c r="CS107">
        <f t="shared" si="81"/>
        <v>0</v>
      </c>
      <c r="CT107">
        <f t="shared" si="82"/>
        <v>0</v>
      </c>
      <c r="CU107">
        <f t="shared" si="83"/>
        <v>0</v>
      </c>
      <c r="CV107">
        <f t="shared" si="84"/>
        <v>0</v>
      </c>
      <c r="CW107">
        <f t="shared" si="85"/>
        <v>0</v>
      </c>
      <c r="CX107">
        <f t="shared" si="86"/>
        <v>0</v>
      </c>
      <c r="CY107">
        <f t="shared" si="102"/>
        <v>0</v>
      </c>
      <c r="CZ107">
        <f t="shared" si="103"/>
        <v>0</v>
      </c>
      <c r="DC107" t="s">
        <v>3</v>
      </c>
      <c r="DD107" t="s">
        <v>3</v>
      </c>
      <c r="DE107" t="s">
        <v>3</v>
      </c>
      <c r="DF107" t="s">
        <v>3</v>
      </c>
      <c r="DG107" t="s">
        <v>3</v>
      </c>
      <c r="DH107" t="s">
        <v>3</v>
      </c>
      <c r="DI107" t="s">
        <v>3</v>
      </c>
      <c r="DJ107" t="s">
        <v>3</v>
      </c>
      <c r="DK107" t="s">
        <v>3</v>
      </c>
      <c r="DL107" t="s">
        <v>3</v>
      </c>
      <c r="DM107" t="s">
        <v>3</v>
      </c>
      <c r="DN107">
        <v>0</v>
      </c>
      <c r="DO107">
        <v>0</v>
      </c>
      <c r="DP107">
        <v>1</v>
      </c>
      <c r="DQ107">
        <v>1</v>
      </c>
      <c r="DU107">
        <v>1002</v>
      </c>
      <c r="DV107" t="s">
        <v>218</v>
      </c>
      <c r="DW107" t="s">
        <v>218</v>
      </c>
      <c r="DX107">
        <v>1</v>
      </c>
      <c r="DZ107" t="s">
        <v>3</v>
      </c>
      <c r="EA107" t="s">
        <v>3</v>
      </c>
      <c r="EB107" t="s">
        <v>3</v>
      </c>
      <c r="EC107" t="s">
        <v>3</v>
      </c>
      <c r="EE107">
        <v>50757674</v>
      </c>
      <c r="EF107">
        <v>8</v>
      </c>
      <c r="EG107" t="s">
        <v>57</v>
      </c>
      <c r="EH107">
        <v>0</v>
      </c>
      <c r="EI107" t="s">
        <v>3</v>
      </c>
      <c r="EJ107">
        <v>1</v>
      </c>
      <c r="EK107">
        <v>500001</v>
      </c>
      <c r="EL107" t="s">
        <v>58</v>
      </c>
      <c r="EM107" t="s">
        <v>59</v>
      </c>
      <c r="EO107" t="s">
        <v>3</v>
      </c>
      <c r="EQ107">
        <v>32768</v>
      </c>
      <c r="ER107">
        <v>65.58</v>
      </c>
      <c r="ES107">
        <v>65.58</v>
      </c>
      <c r="ET107">
        <v>0</v>
      </c>
      <c r="EU107">
        <v>0</v>
      </c>
      <c r="EV107">
        <v>0</v>
      </c>
      <c r="EW107">
        <v>0</v>
      </c>
      <c r="EX107">
        <v>0</v>
      </c>
      <c r="FQ107">
        <v>0</v>
      </c>
      <c r="FR107">
        <f t="shared" si="87"/>
        <v>0</v>
      </c>
      <c r="FS107">
        <v>0</v>
      </c>
      <c r="FX107">
        <v>0</v>
      </c>
      <c r="FY107">
        <v>0</v>
      </c>
      <c r="GA107" t="s">
        <v>3</v>
      </c>
      <c r="GD107">
        <v>1</v>
      </c>
      <c r="GF107">
        <v>-1609399419</v>
      </c>
      <c r="GG107">
        <v>2</v>
      </c>
      <c r="GH107">
        <v>1</v>
      </c>
      <c r="GI107">
        <v>4</v>
      </c>
      <c r="GJ107">
        <v>0</v>
      </c>
      <c r="GK107">
        <v>0</v>
      </c>
      <c r="GL107">
        <f t="shared" si="88"/>
        <v>0</v>
      </c>
      <c r="GM107">
        <f t="shared" si="89"/>
        <v>-58.25</v>
      </c>
      <c r="GN107">
        <f t="shared" si="90"/>
        <v>-58.25</v>
      </c>
      <c r="GO107">
        <f t="shared" si="91"/>
        <v>0</v>
      </c>
      <c r="GP107">
        <f t="shared" si="92"/>
        <v>0</v>
      </c>
      <c r="GR107">
        <v>0</v>
      </c>
      <c r="GS107">
        <v>3</v>
      </c>
      <c r="GT107">
        <v>0</v>
      </c>
      <c r="GU107" t="s">
        <v>3</v>
      </c>
      <c r="GV107">
        <f t="shared" si="93"/>
        <v>0</v>
      </c>
      <c r="GW107">
        <v>1</v>
      </c>
      <c r="GX107">
        <f t="shared" si="94"/>
        <v>0</v>
      </c>
      <c r="HA107">
        <v>0</v>
      </c>
      <c r="HB107">
        <v>0</v>
      </c>
      <c r="HC107">
        <f t="shared" si="95"/>
        <v>0</v>
      </c>
      <c r="HE107" t="s">
        <v>3</v>
      </c>
      <c r="HF107" t="s">
        <v>3</v>
      </c>
      <c r="HM107" t="s">
        <v>3</v>
      </c>
      <c r="HN107" t="s">
        <v>3</v>
      </c>
      <c r="HO107" t="s">
        <v>3</v>
      </c>
      <c r="HP107" t="s">
        <v>3</v>
      </c>
      <c r="HQ107" t="s">
        <v>3</v>
      </c>
      <c r="IK107">
        <v>0</v>
      </c>
    </row>
    <row r="108" spans="1:245" x14ac:dyDescent="0.2">
      <c r="A108">
        <v>18</v>
      </c>
      <c r="B108">
        <v>1</v>
      </c>
      <c r="C108">
        <v>162</v>
      </c>
      <c r="E108" t="s">
        <v>228</v>
      </c>
      <c r="F108" t="s">
        <v>221</v>
      </c>
      <c r="G108" t="s">
        <v>222</v>
      </c>
      <c r="H108" t="e">
        <f>'1.Ведомость'!#REF!</f>
        <v>#REF!</v>
      </c>
      <c r="I108">
        <f>I105*J108</f>
        <v>-3.705E-3</v>
      </c>
      <c r="J108">
        <v>-5.6999999999999995E-2</v>
      </c>
      <c r="K108">
        <v>-5.7000000000000002E-2</v>
      </c>
      <c r="O108">
        <f t="shared" si="65"/>
        <v>-6.77</v>
      </c>
      <c r="P108">
        <f t="shared" si="66"/>
        <v>-6.77</v>
      </c>
      <c r="Q108">
        <f t="shared" si="67"/>
        <v>0</v>
      </c>
      <c r="R108">
        <f t="shared" si="68"/>
        <v>0</v>
      </c>
      <c r="S108">
        <f t="shared" si="69"/>
        <v>0</v>
      </c>
      <c r="T108">
        <f t="shared" si="70"/>
        <v>0</v>
      </c>
      <c r="U108">
        <f t="shared" si="71"/>
        <v>0</v>
      </c>
      <c r="V108">
        <f t="shared" si="72"/>
        <v>0</v>
      </c>
      <c r="W108">
        <f t="shared" si="73"/>
        <v>0</v>
      </c>
      <c r="X108">
        <f t="shared" si="74"/>
        <v>0</v>
      </c>
      <c r="Y108">
        <f t="shared" si="75"/>
        <v>0</v>
      </c>
      <c r="AA108">
        <v>51661419</v>
      </c>
      <c r="AB108">
        <f t="shared" si="76"/>
        <v>200.58</v>
      </c>
      <c r="AC108">
        <f t="shared" si="77"/>
        <v>200.58</v>
      </c>
      <c r="AD108">
        <f t="shared" si="104"/>
        <v>0</v>
      </c>
      <c r="AE108">
        <f t="shared" si="105"/>
        <v>0</v>
      </c>
      <c r="AF108">
        <f t="shared" si="106"/>
        <v>0</v>
      </c>
      <c r="AG108">
        <f t="shared" si="78"/>
        <v>0</v>
      </c>
      <c r="AH108">
        <f t="shared" si="107"/>
        <v>0</v>
      </c>
      <c r="AI108">
        <f t="shared" si="108"/>
        <v>0</v>
      </c>
      <c r="AJ108">
        <f t="shared" si="79"/>
        <v>0</v>
      </c>
      <c r="AK108">
        <v>200.58</v>
      </c>
      <c r="AL108">
        <v>200.58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1</v>
      </c>
      <c r="AW108">
        <v>1</v>
      </c>
      <c r="AZ108">
        <v>1</v>
      </c>
      <c r="BA108">
        <v>1</v>
      </c>
      <c r="BB108">
        <v>1</v>
      </c>
      <c r="BC108">
        <v>9.11</v>
      </c>
      <c r="BD108" t="s">
        <v>3</v>
      </c>
      <c r="BE108" t="s">
        <v>3</v>
      </c>
      <c r="BF108" t="s">
        <v>3</v>
      </c>
      <c r="BG108" t="s">
        <v>3</v>
      </c>
      <c r="BH108">
        <v>3</v>
      </c>
      <c r="BI108">
        <v>1</v>
      </c>
      <c r="BJ108" t="s">
        <v>223</v>
      </c>
      <c r="BM108">
        <v>500001</v>
      </c>
      <c r="BN108">
        <v>0</v>
      </c>
      <c r="BO108" t="s">
        <v>3</v>
      </c>
      <c r="BP108">
        <v>0</v>
      </c>
      <c r="BQ108">
        <v>8</v>
      </c>
      <c r="BR108">
        <v>1</v>
      </c>
      <c r="BS108">
        <v>1</v>
      </c>
      <c r="BT108">
        <v>1</v>
      </c>
      <c r="BU108">
        <v>1</v>
      </c>
      <c r="BV108">
        <v>1</v>
      </c>
      <c r="BW108">
        <v>1</v>
      </c>
      <c r="BX108">
        <v>1</v>
      </c>
      <c r="BY108" t="s">
        <v>3</v>
      </c>
      <c r="BZ108">
        <v>0</v>
      </c>
      <c r="CA108">
        <v>0</v>
      </c>
      <c r="CB108" t="s">
        <v>3</v>
      </c>
      <c r="CE108">
        <v>0</v>
      </c>
      <c r="CF108">
        <v>0</v>
      </c>
      <c r="CG108">
        <v>0</v>
      </c>
      <c r="CM108">
        <v>0</v>
      </c>
      <c r="CN108" t="s">
        <v>3</v>
      </c>
      <c r="CO108">
        <v>0</v>
      </c>
      <c r="CP108">
        <f t="shared" si="80"/>
        <v>-6.77</v>
      </c>
      <c r="CQ108">
        <f t="shared" si="109"/>
        <v>1827.2837999999999</v>
      </c>
      <c r="CR108">
        <f t="shared" si="110"/>
        <v>0</v>
      </c>
      <c r="CS108">
        <f t="shared" si="81"/>
        <v>0</v>
      </c>
      <c r="CT108">
        <f t="shared" si="82"/>
        <v>0</v>
      </c>
      <c r="CU108">
        <f t="shared" si="83"/>
        <v>0</v>
      </c>
      <c r="CV108">
        <f t="shared" si="84"/>
        <v>0</v>
      </c>
      <c r="CW108">
        <f t="shared" si="85"/>
        <v>0</v>
      </c>
      <c r="CX108">
        <f t="shared" si="86"/>
        <v>0</v>
      </c>
      <c r="CY108">
        <f t="shared" si="102"/>
        <v>0</v>
      </c>
      <c r="CZ108">
        <f t="shared" si="103"/>
        <v>0</v>
      </c>
      <c r="DC108" t="s">
        <v>3</v>
      </c>
      <c r="DD108" t="s">
        <v>3</v>
      </c>
      <c r="DE108" t="s">
        <v>3</v>
      </c>
      <c r="DF108" t="s">
        <v>3</v>
      </c>
      <c r="DG108" t="s">
        <v>3</v>
      </c>
      <c r="DH108" t="s">
        <v>3</v>
      </c>
      <c r="DI108" t="s">
        <v>3</v>
      </c>
      <c r="DJ108" t="s">
        <v>3</v>
      </c>
      <c r="DK108" t="s">
        <v>3</v>
      </c>
      <c r="DL108" t="s">
        <v>3</v>
      </c>
      <c r="DM108" t="s">
        <v>3</v>
      </c>
      <c r="DN108">
        <v>0</v>
      </c>
      <c r="DO108">
        <v>0</v>
      </c>
      <c r="DP108">
        <v>1</v>
      </c>
      <c r="DQ108">
        <v>1</v>
      </c>
      <c r="DU108">
        <v>1002</v>
      </c>
      <c r="DV108" t="s">
        <v>218</v>
      </c>
      <c r="DW108" t="s">
        <v>218</v>
      </c>
      <c r="DX108">
        <v>1</v>
      </c>
      <c r="DZ108" t="s">
        <v>3</v>
      </c>
      <c r="EA108" t="s">
        <v>3</v>
      </c>
      <c r="EB108" t="s">
        <v>3</v>
      </c>
      <c r="EC108" t="s">
        <v>3</v>
      </c>
      <c r="EE108">
        <v>50757674</v>
      </c>
      <c r="EF108">
        <v>8</v>
      </c>
      <c r="EG108" t="s">
        <v>57</v>
      </c>
      <c r="EH108">
        <v>0</v>
      </c>
      <c r="EI108" t="s">
        <v>3</v>
      </c>
      <c r="EJ108">
        <v>1</v>
      </c>
      <c r="EK108">
        <v>500001</v>
      </c>
      <c r="EL108" t="s">
        <v>58</v>
      </c>
      <c r="EM108" t="s">
        <v>59</v>
      </c>
      <c r="EO108" t="s">
        <v>3</v>
      </c>
      <c r="EQ108">
        <v>32768</v>
      </c>
      <c r="ER108">
        <v>200.58</v>
      </c>
      <c r="ES108">
        <v>200.58</v>
      </c>
      <c r="ET108">
        <v>0</v>
      </c>
      <c r="EU108">
        <v>0</v>
      </c>
      <c r="EV108">
        <v>0</v>
      </c>
      <c r="EW108">
        <v>0</v>
      </c>
      <c r="EX108">
        <v>0</v>
      </c>
      <c r="FQ108">
        <v>0</v>
      </c>
      <c r="FR108">
        <f t="shared" si="87"/>
        <v>0</v>
      </c>
      <c r="FS108">
        <v>0</v>
      </c>
      <c r="FX108">
        <v>0</v>
      </c>
      <c r="FY108">
        <v>0</v>
      </c>
      <c r="GA108" t="s">
        <v>3</v>
      </c>
      <c r="GD108">
        <v>1</v>
      </c>
      <c r="GF108">
        <v>1828367933</v>
      </c>
      <c r="GG108">
        <v>2</v>
      </c>
      <c r="GH108">
        <v>1</v>
      </c>
      <c r="GI108">
        <v>4</v>
      </c>
      <c r="GJ108">
        <v>0</v>
      </c>
      <c r="GK108">
        <v>0</v>
      </c>
      <c r="GL108">
        <f t="shared" si="88"/>
        <v>0</v>
      </c>
      <c r="GM108">
        <f t="shared" si="89"/>
        <v>-6.77</v>
      </c>
      <c r="GN108">
        <f t="shared" si="90"/>
        <v>-6.77</v>
      </c>
      <c r="GO108">
        <f t="shared" si="91"/>
        <v>0</v>
      </c>
      <c r="GP108">
        <f t="shared" si="92"/>
        <v>0</v>
      </c>
      <c r="GR108">
        <v>0</v>
      </c>
      <c r="GS108">
        <v>3</v>
      </c>
      <c r="GT108">
        <v>0</v>
      </c>
      <c r="GU108" t="s">
        <v>3</v>
      </c>
      <c r="GV108">
        <f t="shared" si="93"/>
        <v>0</v>
      </c>
      <c r="GW108">
        <v>1</v>
      </c>
      <c r="GX108">
        <f t="shared" si="94"/>
        <v>0</v>
      </c>
      <c r="HA108">
        <v>0</v>
      </c>
      <c r="HB108">
        <v>0</v>
      </c>
      <c r="HC108">
        <f t="shared" si="95"/>
        <v>0</v>
      </c>
      <c r="HE108" t="s">
        <v>3</v>
      </c>
      <c r="HF108" t="s">
        <v>3</v>
      </c>
      <c r="HM108" t="s">
        <v>3</v>
      </c>
      <c r="HN108" t="s">
        <v>3</v>
      </c>
      <c r="HO108" t="s">
        <v>3</v>
      </c>
      <c r="HP108" t="s">
        <v>3</v>
      </c>
      <c r="HQ108" t="s">
        <v>3</v>
      </c>
      <c r="IK108">
        <v>0</v>
      </c>
    </row>
    <row r="110" spans="1:245" x14ac:dyDescent="0.2">
      <c r="A110" s="2">
        <v>51</v>
      </c>
      <c r="B110" s="2">
        <f>B73</f>
        <v>1</v>
      </c>
      <c r="C110" s="2">
        <f>A73</f>
        <v>4</v>
      </c>
      <c r="D110" s="2">
        <f>ROW(A73)</f>
        <v>73</v>
      </c>
      <c r="E110" s="2"/>
      <c r="F110" s="2" t="str">
        <f>IF(F73&lt;&gt;"",F73,"")</f>
        <v/>
      </c>
      <c r="G110" s="2" t="str">
        <f>IF(G73&lt;&gt;"",G73,"")</f>
        <v>Система В2</v>
      </c>
      <c r="H110" s="2">
        <v>0</v>
      </c>
      <c r="I110" s="2"/>
      <c r="J110" s="2"/>
      <c r="K110" s="2"/>
      <c r="L110" s="2"/>
      <c r="M110" s="2"/>
      <c r="N110" s="2"/>
      <c r="O110" s="2">
        <f t="shared" ref="O110:T110" si="111">ROUND(AB110,2)</f>
        <v>118423.52</v>
      </c>
      <c r="P110" s="2">
        <f t="shared" si="111"/>
        <v>86560.72</v>
      </c>
      <c r="Q110" s="2">
        <f t="shared" si="111"/>
        <v>2620.8000000000002</v>
      </c>
      <c r="R110" s="2">
        <f t="shared" si="111"/>
        <v>907.04</v>
      </c>
      <c r="S110" s="2">
        <f t="shared" si="111"/>
        <v>29242</v>
      </c>
      <c r="T110" s="2">
        <f t="shared" si="111"/>
        <v>0</v>
      </c>
      <c r="U110" s="2">
        <f>AH110</f>
        <v>96.822415000000007</v>
      </c>
      <c r="V110" s="2">
        <f>AI110</f>
        <v>2.3115509000000003</v>
      </c>
      <c r="W110" s="2">
        <f>ROUND(AJ110,2)</f>
        <v>0</v>
      </c>
      <c r="X110" s="2">
        <f>ROUND(AK110,2)</f>
        <v>34614.559999999998</v>
      </c>
      <c r="Y110" s="2">
        <f>ROUND(AL110,2)</f>
        <v>20385.71</v>
      </c>
      <c r="Z110" s="2"/>
      <c r="AA110" s="2"/>
      <c r="AB110" s="2">
        <f>ROUND(SUMIF(AA77:AA108,"=51661419",O77:O108),2)</f>
        <v>118423.52</v>
      </c>
      <c r="AC110" s="2">
        <f>ROUND(SUMIF(AA77:AA108,"=51661419",P77:P108),2)</f>
        <v>86560.72</v>
      </c>
      <c r="AD110" s="2">
        <f>ROUND(SUMIF(AA77:AA108,"=51661419",Q77:Q108),2)</f>
        <v>2620.8000000000002</v>
      </c>
      <c r="AE110" s="2">
        <f>ROUND(SUMIF(AA77:AA108,"=51661419",R77:R108),2)</f>
        <v>907.04</v>
      </c>
      <c r="AF110" s="2">
        <f>ROUND(SUMIF(AA77:AA108,"=51661419",S77:S108),2)</f>
        <v>29242</v>
      </c>
      <c r="AG110" s="2">
        <f>ROUND(SUMIF(AA77:AA108,"=51661419",T77:T108),2)</f>
        <v>0</v>
      </c>
      <c r="AH110" s="2">
        <f>SUMIF(AA77:AA108,"=51661419",U77:U108)</f>
        <v>96.822415000000007</v>
      </c>
      <c r="AI110" s="2">
        <f>SUMIF(AA77:AA108,"=51661419",V77:V108)</f>
        <v>2.3115509000000003</v>
      </c>
      <c r="AJ110" s="2">
        <f>ROUND(SUMIF(AA77:AA108,"=51661419",W77:W108),2)</f>
        <v>0</v>
      </c>
      <c r="AK110" s="2">
        <f>ROUND(SUMIF(AA77:AA108,"=51661419",X77:X108),2)</f>
        <v>34614.559999999998</v>
      </c>
      <c r="AL110" s="2">
        <f>ROUND(SUMIF(AA77:AA108,"=51661419",Y77:Y108),2)</f>
        <v>20385.71</v>
      </c>
      <c r="AM110" s="2"/>
      <c r="AN110" s="2"/>
      <c r="AO110" s="2">
        <f t="shared" ref="AO110:BD110" si="112">ROUND(BX110,2)</f>
        <v>0</v>
      </c>
      <c r="AP110" s="2">
        <f t="shared" si="112"/>
        <v>14604.24</v>
      </c>
      <c r="AQ110" s="2">
        <f t="shared" si="112"/>
        <v>0</v>
      </c>
      <c r="AR110" s="2">
        <f t="shared" si="112"/>
        <v>173423.79</v>
      </c>
      <c r="AS110" s="2">
        <f t="shared" si="112"/>
        <v>158819.54999999999</v>
      </c>
      <c r="AT110" s="2">
        <f t="shared" si="112"/>
        <v>0</v>
      </c>
      <c r="AU110" s="2">
        <f t="shared" si="112"/>
        <v>0</v>
      </c>
      <c r="AV110" s="2">
        <f t="shared" si="112"/>
        <v>86560.72</v>
      </c>
      <c r="AW110" s="2">
        <f t="shared" si="112"/>
        <v>71956.479999999996</v>
      </c>
      <c r="AX110" s="2">
        <f t="shared" si="112"/>
        <v>0</v>
      </c>
      <c r="AY110" s="2">
        <f t="shared" si="112"/>
        <v>71956.479999999996</v>
      </c>
      <c r="AZ110" s="2">
        <f t="shared" si="112"/>
        <v>14604.24</v>
      </c>
      <c r="BA110" s="2">
        <f t="shared" si="112"/>
        <v>0</v>
      </c>
      <c r="BB110" s="2">
        <f t="shared" si="112"/>
        <v>0</v>
      </c>
      <c r="BC110" s="2">
        <f t="shared" si="112"/>
        <v>0</v>
      </c>
      <c r="BD110" s="2">
        <f t="shared" si="112"/>
        <v>0</v>
      </c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>
        <f>ROUND(SUMIF(AA77:AA108,"=51661419",FQ77:FQ108),2)</f>
        <v>0</v>
      </c>
      <c r="BY110" s="2">
        <f>ROUND(SUMIF(AA77:AA108,"=51661419",FR77:FR108),2)</f>
        <v>14604.24</v>
      </c>
      <c r="BZ110" s="2">
        <f>ROUND(SUMIF(AA77:AA108,"=51661419",GL77:GL108),2)</f>
        <v>0</v>
      </c>
      <c r="CA110" s="2">
        <f>ROUND(SUMIF(AA77:AA108,"=51661419",GM77:GM108),2)</f>
        <v>173423.79</v>
      </c>
      <c r="CB110" s="2">
        <f>ROUND(SUMIF(AA77:AA108,"=51661419",GN77:GN108),2)</f>
        <v>158819.54999999999</v>
      </c>
      <c r="CC110" s="2">
        <f>ROUND(SUMIF(AA77:AA108,"=51661419",GO77:GO108),2)</f>
        <v>0</v>
      </c>
      <c r="CD110" s="2">
        <f>ROUND(SUMIF(AA77:AA108,"=51661419",GP77:GP108),2)</f>
        <v>0</v>
      </c>
      <c r="CE110" s="2">
        <f>AC110-BX110</f>
        <v>86560.72</v>
      </c>
      <c r="CF110" s="2">
        <f>AC110-BY110</f>
        <v>71956.479999999996</v>
      </c>
      <c r="CG110" s="2">
        <f>BX110-BZ110</f>
        <v>0</v>
      </c>
      <c r="CH110" s="2">
        <f>AC110-BX110-BY110+BZ110</f>
        <v>71956.479999999996</v>
      </c>
      <c r="CI110" s="2">
        <f>BY110-BZ110</f>
        <v>14604.24</v>
      </c>
      <c r="CJ110" s="2">
        <f>ROUND(SUMIF(AA77:AA108,"=51661419",GX77:GX108),2)</f>
        <v>0</v>
      </c>
      <c r="CK110" s="2">
        <f>ROUND(SUMIF(AA77:AA108,"=51661419",GY77:GY108),2)</f>
        <v>0</v>
      </c>
      <c r="CL110" s="2">
        <f>ROUND(SUMIF(AA77:AA108,"=51661419",GZ77:GZ108),2)</f>
        <v>0</v>
      </c>
      <c r="CM110" s="2">
        <f>ROUND(SUMIF(AA77:AA108,"=51661419",HD77:HD108),2)</f>
        <v>0</v>
      </c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>
        <v>0</v>
      </c>
    </row>
    <row r="112" spans="1:245" x14ac:dyDescent="0.2">
      <c r="A112" s="4">
        <v>50</v>
      </c>
      <c r="B112" s="4">
        <v>0</v>
      </c>
      <c r="C112" s="4">
        <v>0</v>
      </c>
      <c r="D112" s="4">
        <v>1</v>
      </c>
      <c r="E112" s="4">
        <v>201</v>
      </c>
      <c r="F112" s="4">
        <f>ROUND(Source!O110,O112)</f>
        <v>118423.52</v>
      </c>
      <c r="G112" s="4" t="s">
        <v>90</v>
      </c>
      <c r="H112" s="4" t="s">
        <v>91</v>
      </c>
      <c r="I112" s="4"/>
      <c r="J112" s="4"/>
      <c r="K112" s="4">
        <v>201</v>
      </c>
      <c r="L112" s="4">
        <v>1</v>
      </c>
      <c r="M112" s="4">
        <v>3</v>
      </c>
      <c r="N112" s="4" t="s">
        <v>3</v>
      </c>
      <c r="O112" s="4">
        <v>2</v>
      </c>
      <c r="P112" s="4"/>
      <c r="Q112" s="4"/>
      <c r="R112" s="4"/>
      <c r="S112" s="4"/>
      <c r="T112" s="4"/>
      <c r="U112" s="4"/>
      <c r="V112" s="4"/>
      <c r="W112" s="4">
        <v>103819.28</v>
      </c>
      <c r="X112" s="4">
        <v>1</v>
      </c>
      <c r="Y112" s="4">
        <v>103819.28</v>
      </c>
      <c r="Z112" s="4"/>
      <c r="AA112" s="4"/>
      <c r="AB112" s="4"/>
    </row>
    <row r="113" spans="1:28" x14ac:dyDescent="0.2">
      <c r="A113" s="4">
        <v>50</v>
      </c>
      <c r="B113" s="4">
        <v>0</v>
      </c>
      <c r="C113" s="4">
        <v>0</v>
      </c>
      <c r="D113" s="4">
        <v>1</v>
      </c>
      <c r="E113" s="4">
        <v>202</v>
      </c>
      <c r="F113" s="4">
        <f>ROUND(Source!P110,O113)</f>
        <v>86560.72</v>
      </c>
      <c r="G113" s="4" t="s">
        <v>92</v>
      </c>
      <c r="H113" s="4" t="s">
        <v>93</v>
      </c>
      <c r="I113" s="4"/>
      <c r="J113" s="4"/>
      <c r="K113" s="4">
        <v>202</v>
      </c>
      <c r="L113" s="4">
        <v>2</v>
      </c>
      <c r="M113" s="4">
        <v>3</v>
      </c>
      <c r="N113" s="4" t="s">
        <v>3</v>
      </c>
      <c r="O113" s="4">
        <v>2</v>
      </c>
      <c r="P113" s="4"/>
      <c r="Q113" s="4"/>
      <c r="R113" s="4"/>
      <c r="S113" s="4"/>
      <c r="T113" s="4"/>
      <c r="U113" s="4"/>
      <c r="V113" s="4"/>
      <c r="W113" s="4">
        <v>86560.72</v>
      </c>
      <c r="X113" s="4">
        <v>1</v>
      </c>
      <c r="Y113" s="4">
        <v>86560.72</v>
      </c>
      <c r="Z113" s="4"/>
      <c r="AA113" s="4"/>
      <c r="AB113" s="4"/>
    </row>
    <row r="114" spans="1:28" x14ac:dyDescent="0.2">
      <c r="A114" s="4">
        <v>50</v>
      </c>
      <c r="B114" s="4">
        <v>0</v>
      </c>
      <c r="C114" s="4">
        <v>0</v>
      </c>
      <c r="D114" s="4">
        <v>1</v>
      </c>
      <c r="E114" s="4">
        <v>222</v>
      </c>
      <c r="F114" s="4">
        <f>ROUND(Source!AO110,O114)</f>
        <v>0</v>
      </c>
      <c r="G114" s="4" t="s">
        <v>94</v>
      </c>
      <c r="H114" s="4" t="s">
        <v>95</v>
      </c>
      <c r="I114" s="4"/>
      <c r="J114" s="4"/>
      <c r="K114" s="4">
        <v>222</v>
      </c>
      <c r="L114" s="4">
        <v>3</v>
      </c>
      <c r="M114" s="4">
        <v>3</v>
      </c>
      <c r="N114" s="4" t="s">
        <v>3</v>
      </c>
      <c r="O114" s="4">
        <v>2</v>
      </c>
      <c r="P114" s="4"/>
      <c r="Q114" s="4"/>
      <c r="R114" s="4"/>
      <c r="S114" s="4"/>
      <c r="T114" s="4"/>
      <c r="U114" s="4"/>
      <c r="V114" s="4"/>
      <c r="W114" s="4">
        <v>0</v>
      </c>
      <c r="X114" s="4">
        <v>1</v>
      </c>
      <c r="Y114" s="4">
        <v>0</v>
      </c>
      <c r="Z114" s="4"/>
      <c r="AA114" s="4"/>
      <c r="AB114" s="4"/>
    </row>
    <row r="115" spans="1:28" x14ac:dyDescent="0.2">
      <c r="A115" s="4">
        <v>50</v>
      </c>
      <c r="B115" s="4">
        <v>0</v>
      </c>
      <c r="C115" s="4">
        <v>0</v>
      </c>
      <c r="D115" s="4">
        <v>1</v>
      </c>
      <c r="E115" s="4">
        <v>225</v>
      </c>
      <c r="F115" s="4">
        <f>ROUND(Source!AV110,O115)</f>
        <v>86560.72</v>
      </c>
      <c r="G115" s="4" t="s">
        <v>96</v>
      </c>
      <c r="H115" s="4" t="s">
        <v>97</v>
      </c>
      <c r="I115" s="4"/>
      <c r="J115" s="4"/>
      <c r="K115" s="4">
        <v>225</v>
      </c>
      <c r="L115" s="4">
        <v>4</v>
      </c>
      <c r="M115" s="4">
        <v>3</v>
      </c>
      <c r="N115" s="4" t="s">
        <v>3</v>
      </c>
      <c r="O115" s="4">
        <v>2</v>
      </c>
      <c r="P115" s="4"/>
      <c r="Q115" s="4"/>
      <c r="R115" s="4"/>
      <c r="S115" s="4"/>
      <c r="T115" s="4"/>
      <c r="U115" s="4"/>
      <c r="V115" s="4"/>
      <c r="W115" s="4">
        <v>86560.72</v>
      </c>
      <c r="X115" s="4">
        <v>1</v>
      </c>
      <c r="Y115" s="4">
        <v>86560.72</v>
      </c>
      <c r="Z115" s="4"/>
      <c r="AA115" s="4"/>
      <c r="AB115" s="4"/>
    </row>
    <row r="116" spans="1:28" x14ac:dyDescent="0.2">
      <c r="A116" s="4">
        <v>50</v>
      </c>
      <c r="B116" s="4">
        <v>0</v>
      </c>
      <c r="C116" s="4">
        <v>0</v>
      </c>
      <c r="D116" s="4">
        <v>1</v>
      </c>
      <c r="E116" s="4">
        <v>226</v>
      </c>
      <c r="F116" s="4">
        <f>ROUND(Source!AW110,O116)</f>
        <v>71956.479999999996</v>
      </c>
      <c r="G116" s="4" t="s">
        <v>98</v>
      </c>
      <c r="H116" s="4" t="s">
        <v>99</v>
      </c>
      <c r="I116" s="4"/>
      <c r="J116" s="4"/>
      <c r="K116" s="4">
        <v>226</v>
      </c>
      <c r="L116" s="4">
        <v>5</v>
      </c>
      <c r="M116" s="4">
        <v>3</v>
      </c>
      <c r="N116" s="4" t="s">
        <v>3</v>
      </c>
      <c r="O116" s="4">
        <v>2</v>
      </c>
      <c r="P116" s="4"/>
      <c r="Q116" s="4"/>
      <c r="R116" s="4"/>
      <c r="S116" s="4"/>
      <c r="T116" s="4"/>
      <c r="U116" s="4"/>
      <c r="V116" s="4"/>
      <c r="W116" s="4">
        <v>71956.479999999996</v>
      </c>
      <c r="X116" s="4">
        <v>1</v>
      </c>
      <c r="Y116" s="4">
        <v>71956.479999999996</v>
      </c>
      <c r="Z116" s="4"/>
      <c r="AA116" s="4"/>
      <c r="AB116" s="4"/>
    </row>
    <row r="117" spans="1:28" x14ac:dyDescent="0.2">
      <c r="A117" s="4">
        <v>50</v>
      </c>
      <c r="B117" s="4">
        <v>0</v>
      </c>
      <c r="C117" s="4">
        <v>0</v>
      </c>
      <c r="D117" s="4">
        <v>1</v>
      </c>
      <c r="E117" s="4">
        <v>227</v>
      </c>
      <c r="F117" s="4">
        <f>ROUND(Source!AX110,O117)</f>
        <v>0</v>
      </c>
      <c r="G117" s="4" t="s">
        <v>100</v>
      </c>
      <c r="H117" s="4" t="s">
        <v>101</v>
      </c>
      <c r="I117" s="4"/>
      <c r="J117" s="4"/>
      <c r="K117" s="4">
        <v>227</v>
      </c>
      <c r="L117" s="4">
        <v>6</v>
      </c>
      <c r="M117" s="4">
        <v>3</v>
      </c>
      <c r="N117" s="4" t="s">
        <v>3</v>
      </c>
      <c r="O117" s="4">
        <v>2</v>
      </c>
      <c r="P117" s="4"/>
      <c r="Q117" s="4"/>
      <c r="R117" s="4"/>
      <c r="S117" s="4"/>
      <c r="T117" s="4"/>
      <c r="U117" s="4"/>
      <c r="V117" s="4"/>
      <c r="W117" s="4">
        <v>0</v>
      </c>
      <c r="X117" s="4">
        <v>1</v>
      </c>
      <c r="Y117" s="4">
        <v>0</v>
      </c>
      <c r="Z117" s="4"/>
      <c r="AA117" s="4"/>
      <c r="AB117" s="4"/>
    </row>
    <row r="118" spans="1:28" x14ac:dyDescent="0.2">
      <c r="A118" s="4">
        <v>50</v>
      </c>
      <c r="B118" s="4">
        <v>0</v>
      </c>
      <c r="C118" s="4">
        <v>0</v>
      </c>
      <c r="D118" s="4">
        <v>1</v>
      </c>
      <c r="E118" s="4">
        <v>228</v>
      </c>
      <c r="F118" s="4">
        <f>ROUND(Source!AY110,O118)</f>
        <v>71956.479999999996</v>
      </c>
      <c r="G118" s="4" t="s">
        <v>102</v>
      </c>
      <c r="H118" s="4" t="s">
        <v>103</v>
      </c>
      <c r="I118" s="4"/>
      <c r="J118" s="4"/>
      <c r="K118" s="4">
        <v>228</v>
      </c>
      <c r="L118" s="4">
        <v>7</v>
      </c>
      <c r="M118" s="4">
        <v>3</v>
      </c>
      <c r="N118" s="4" t="s">
        <v>3</v>
      </c>
      <c r="O118" s="4">
        <v>2</v>
      </c>
      <c r="P118" s="4"/>
      <c r="Q118" s="4"/>
      <c r="R118" s="4"/>
      <c r="S118" s="4"/>
      <c r="T118" s="4"/>
      <c r="U118" s="4"/>
      <c r="V118" s="4"/>
      <c r="W118" s="4">
        <v>71956.479999999996</v>
      </c>
      <c r="X118" s="4">
        <v>1</v>
      </c>
      <c r="Y118" s="4">
        <v>71956.479999999996</v>
      </c>
      <c r="Z118" s="4"/>
      <c r="AA118" s="4"/>
      <c r="AB118" s="4"/>
    </row>
    <row r="119" spans="1:28" x14ac:dyDescent="0.2">
      <c r="A119" s="4">
        <v>50</v>
      </c>
      <c r="B119" s="4">
        <v>0</v>
      </c>
      <c r="C119" s="4">
        <v>0</v>
      </c>
      <c r="D119" s="4">
        <v>1</v>
      </c>
      <c r="E119" s="4">
        <v>216</v>
      </c>
      <c r="F119" s="4">
        <f>ROUND(Source!AP110,O119)</f>
        <v>14604.24</v>
      </c>
      <c r="G119" s="4" t="s">
        <v>104</v>
      </c>
      <c r="H119" s="4" t="s">
        <v>105</v>
      </c>
      <c r="I119" s="4"/>
      <c r="J119" s="4"/>
      <c r="K119" s="4">
        <v>216</v>
      </c>
      <c r="L119" s="4">
        <v>8</v>
      </c>
      <c r="M119" s="4">
        <v>3</v>
      </c>
      <c r="N119" s="4" t="s">
        <v>3</v>
      </c>
      <c r="O119" s="4">
        <v>2</v>
      </c>
      <c r="P119" s="4"/>
      <c r="Q119" s="4"/>
      <c r="R119" s="4"/>
      <c r="S119" s="4"/>
      <c r="T119" s="4"/>
      <c r="U119" s="4"/>
      <c r="V119" s="4"/>
      <c r="W119" s="4">
        <v>14604.24</v>
      </c>
      <c r="X119" s="4">
        <v>1</v>
      </c>
      <c r="Y119" s="4">
        <v>14604.24</v>
      </c>
      <c r="Z119" s="4"/>
      <c r="AA119" s="4"/>
      <c r="AB119" s="4"/>
    </row>
    <row r="120" spans="1:28" x14ac:dyDescent="0.2">
      <c r="A120" s="4">
        <v>50</v>
      </c>
      <c r="B120" s="4">
        <v>0</v>
      </c>
      <c r="C120" s="4">
        <v>0</v>
      </c>
      <c r="D120" s="4">
        <v>1</v>
      </c>
      <c r="E120" s="4">
        <v>223</v>
      </c>
      <c r="F120" s="4">
        <f>ROUND(Source!AQ110,O120)</f>
        <v>0</v>
      </c>
      <c r="G120" s="4" t="s">
        <v>106</v>
      </c>
      <c r="H120" s="4" t="s">
        <v>107</v>
      </c>
      <c r="I120" s="4"/>
      <c r="J120" s="4"/>
      <c r="K120" s="4">
        <v>223</v>
      </c>
      <c r="L120" s="4">
        <v>9</v>
      </c>
      <c r="M120" s="4">
        <v>3</v>
      </c>
      <c r="N120" s="4" t="s">
        <v>3</v>
      </c>
      <c r="O120" s="4">
        <v>2</v>
      </c>
      <c r="P120" s="4"/>
      <c r="Q120" s="4"/>
      <c r="R120" s="4"/>
      <c r="S120" s="4"/>
      <c r="T120" s="4"/>
      <c r="U120" s="4"/>
      <c r="V120" s="4"/>
      <c r="W120" s="4">
        <v>0</v>
      </c>
      <c r="X120" s="4">
        <v>1</v>
      </c>
      <c r="Y120" s="4">
        <v>0</v>
      </c>
      <c r="Z120" s="4"/>
      <c r="AA120" s="4"/>
      <c r="AB120" s="4"/>
    </row>
    <row r="121" spans="1:28" x14ac:dyDescent="0.2">
      <c r="A121" s="4">
        <v>50</v>
      </c>
      <c r="B121" s="4">
        <v>0</v>
      </c>
      <c r="C121" s="4">
        <v>0</v>
      </c>
      <c r="D121" s="4">
        <v>1</v>
      </c>
      <c r="E121" s="4">
        <v>229</v>
      </c>
      <c r="F121" s="4">
        <f>ROUND(Source!AZ110,O121)</f>
        <v>14604.24</v>
      </c>
      <c r="G121" s="4" t="s">
        <v>108</v>
      </c>
      <c r="H121" s="4" t="s">
        <v>109</v>
      </c>
      <c r="I121" s="4"/>
      <c r="J121" s="4"/>
      <c r="K121" s="4">
        <v>229</v>
      </c>
      <c r="L121" s="4">
        <v>10</v>
      </c>
      <c r="M121" s="4">
        <v>3</v>
      </c>
      <c r="N121" s="4" t="s">
        <v>3</v>
      </c>
      <c r="O121" s="4">
        <v>2</v>
      </c>
      <c r="P121" s="4"/>
      <c r="Q121" s="4"/>
      <c r="R121" s="4"/>
      <c r="S121" s="4"/>
      <c r="T121" s="4"/>
      <c r="U121" s="4"/>
      <c r="V121" s="4"/>
      <c r="W121" s="4">
        <v>14604.24</v>
      </c>
      <c r="X121" s="4">
        <v>1</v>
      </c>
      <c r="Y121" s="4">
        <v>14604.24</v>
      </c>
      <c r="Z121" s="4"/>
      <c r="AA121" s="4"/>
      <c r="AB121" s="4"/>
    </row>
    <row r="122" spans="1:28" x14ac:dyDescent="0.2">
      <c r="A122" s="4">
        <v>50</v>
      </c>
      <c r="B122" s="4">
        <v>0</v>
      </c>
      <c r="C122" s="4">
        <v>0</v>
      </c>
      <c r="D122" s="4">
        <v>1</v>
      </c>
      <c r="E122" s="4">
        <v>203</v>
      </c>
      <c r="F122" s="4">
        <f>ROUND(Source!Q110,O122)</f>
        <v>2620.8000000000002</v>
      </c>
      <c r="G122" s="4" t="s">
        <v>110</v>
      </c>
      <c r="H122" s="4" t="s">
        <v>111</v>
      </c>
      <c r="I122" s="4"/>
      <c r="J122" s="4"/>
      <c r="K122" s="4">
        <v>203</v>
      </c>
      <c r="L122" s="4">
        <v>11</v>
      </c>
      <c r="M122" s="4">
        <v>3</v>
      </c>
      <c r="N122" s="4" t="s">
        <v>3</v>
      </c>
      <c r="O122" s="4">
        <v>2</v>
      </c>
      <c r="P122" s="4"/>
      <c r="Q122" s="4"/>
      <c r="R122" s="4"/>
      <c r="S122" s="4"/>
      <c r="T122" s="4"/>
      <c r="U122" s="4"/>
      <c r="V122" s="4"/>
      <c r="W122" s="4">
        <v>2620.7999999999997</v>
      </c>
      <c r="X122" s="4">
        <v>1</v>
      </c>
      <c r="Y122" s="4">
        <v>2620.7999999999997</v>
      </c>
      <c r="Z122" s="4"/>
      <c r="AA122" s="4"/>
      <c r="AB122" s="4"/>
    </row>
    <row r="123" spans="1:28" x14ac:dyDescent="0.2">
      <c r="A123" s="4">
        <v>50</v>
      </c>
      <c r="B123" s="4">
        <v>0</v>
      </c>
      <c r="C123" s="4">
        <v>0</v>
      </c>
      <c r="D123" s="4">
        <v>1</v>
      </c>
      <c r="E123" s="4">
        <v>231</v>
      </c>
      <c r="F123" s="4">
        <f>ROUND(Source!BB110,O123)</f>
        <v>0</v>
      </c>
      <c r="G123" s="4" t="s">
        <v>112</v>
      </c>
      <c r="H123" s="4" t="s">
        <v>113</v>
      </c>
      <c r="I123" s="4"/>
      <c r="J123" s="4"/>
      <c r="K123" s="4">
        <v>231</v>
      </c>
      <c r="L123" s="4">
        <v>12</v>
      </c>
      <c r="M123" s="4">
        <v>3</v>
      </c>
      <c r="N123" s="4" t="s">
        <v>3</v>
      </c>
      <c r="O123" s="4">
        <v>2</v>
      </c>
      <c r="P123" s="4"/>
      <c r="Q123" s="4"/>
      <c r="R123" s="4"/>
      <c r="S123" s="4"/>
      <c r="T123" s="4"/>
      <c r="U123" s="4"/>
      <c r="V123" s="4"/>
      <c r="W123" s="4">
        <v>0</v>
      </c>
      <c r="X123" s="4">
        <v>1</v>
      </c>
      <c r="Y123" s="4">
        <v>0</v>
      </c>
      <c r="Z123" s="4"/>
      <c r="AA123" s="4"/>
      <c r="AB123" s="4"/>
    </row>
    <row r="124" spans="1:28" x14ac:dyDescent="0.2">
      <c r="A124" s="4">
        <v>50</v>
      </c>
      <c r="B124" s="4">
        <v>0</v>
      </c>
      <c r="C124" s="4">
        <v>0</v>
      </c>
      <c r="D124" s="4">
        <v>1</v>
      </c>
      <c r="E124" s="4">
        <v>204</v>
      </c>
      <c r="F124" s="4">
        <f>ROUND(Source!R110,O124)</f>
        <v>907.04</v>
      </c>
      <c r="G124" s="4" t="s">
        <v>114</v>
      </c>
      <c r="H124" s="4" t="s">
        <v>115</v>
      </c>
      <c r="I124" s="4"/>
      <c r="J124" s="4"/>
      <c r="K124" s="4">
        <v>204</v>
      </c>
      <c r="L124" s="4">
        <v>13</v>
      </c>
      <c r="M124" s="4">
        <v>3</v>
      </c>
      <c r="N124" s="4" t="s">
        <v>3</v>
      </c>
      <c r="O124" s="4">
        <v>2</v>
      </c>
      <c r="P124" s="4"/>
      <c r="Q124" s="4"/>
      <c r="R124" s="4"/>
      <c r="S124" s="4"/>
      <c r="T124" s="4"/>
      <c r="U124" s="4"/>
      <c r="V124" s="4"/>
      <c r="W124" s="4">
        <v>907.04000000000008</v>
      </c>
      <c r="X124" s="4">
        <v>1</v>
      </c>
      <c r="Y124" s="4">
        <v>907.04000000000008</v>
      </c>
      <c r="Z124" s="4"/>
      <c r="AA124" s="4"/>
      <c r="AB124" s="4"/>
    </row>
    <row r="125" spans="1:28" x14ac:dyDescent="0.2">
      <c r="A125" s="4">
        <v>50</v>
      </c>
      <c r="B125" s="4">
        <v>0</v>
      </c>
      <c r="C125" s="4">
        <v>0</v>
      </c>
      <c r="D125" s="4">
        <v>1</v>
      </c>
      <c r="E125" s="4">
        <v>205</v>
      </c>
      <c r="F125" s="4">
        <f>ROUND(Source!S110,O125)</f>
        <v>29242</v>
      </c>
      <c r="G125" s="4" t="s">
        <v>116</v>
      </c>
      <c r="H125" s="4" t="s">
        <v>117</v>
      </c>
      <c r="I125" s="4"/>
      <c r="J125" s="4"/>
      <c r="K125" s="4">
        <v>205</v>
      </c>
      <c r="L125" s="4">
        <v>14</v>
      </c>
      <c r="M125" s="4">
        <v>3</v>
      </c>
      <c r="N125" s="4" t="s">
        <v>3</v>
      </c>
      <c r="O125" s="4">
        <v>2</v>
      </c>
      <c r="P125" s="4"/>
      <c r="Q125" s="4"/>
      <c r="R125" s="4"/>
      <c r="S125" s="4"/>
      <c r="T125" s="4"/>
      <c r="U125" s="4"/>
      <c r="V125" s="4"/>
      <c r="W125" s="4">
        <v>29242</v>
      </c>
      <c r="X125" s="4">
        <v>1</v>
      </c>
      <c r="Y125" s="4">
        <v>29242</v>
      </c>
      <c r="Z125" s="4"/>
      <c r="AA125" s="4"/>
      <c r="AB125" s="4"/>
    </row>
    <row r="126" spans="1:28" x14ac:dyDescent="0.2">
      <c r="A126" s="4">
        <v>50</v>
      </c>
      <c r="B126" s="4">
        <v>0</v>
      </c>
      <c r="C126" s="4">
        <v>0</v>
      </c>
      <c r="D126" s="4">
        <v>1</v>
      </c>
      <c r="E126" s="4">
        <v>232</v>
      </c>
      <c r="F126" s="4">
        <f>ROUND(Source!BC110,O126)</f>
        <v>0</v>
      </c>
      <c r="G126" s="4" t="s">
        <v>118</v>
      </c>
      <c r="H126" s="4" t="s">
        <v>119</v>
      </c>
      <c r="I126" s="4"/>
      <c r="J126" s="4"/>
      <c r="K126" s="4">
        <v>232</v>
      </c>
      <c r="L126" s="4">
        <v>15</v>
      </c>
      <c r="M126" s="4">
        <v>3</v>
      </c>
      <c r="N126" s="4" t="s">
        <v>3</v>
      </c>
      <c r="O126" s="4">
        <v>2</v>
      </c>
      <c r="P126" s="4"/>
      <c r="Q126" s="4"/>
      <c r="R126" s="4"/>
      <c r="S126" s="4"/>
      <c r="T126" s="4"/>
      <c r="U126" s="4"/>
      <c r="V126" s="4"/>
      <c r="W126" s="4">
        <v>0</v>
      </c>
      <c r="X126" s="4">
        <v>1</v>
      </c>
      <c r="Y126" s="4">
        <v>0</v>
      </c>
      <c r="Z126" s="4"/>
      <c r="AA126" s="4"/>
      <c r="AB126" s="4"/>
    </row>
    <row r="127" spans="1:28" x14ac:dyDescent="0.2">
      <c r="A127" s="4">
        <v>50</v>
      </c>
      <c r="B127" s="4">
        <v>0</v>
      </c>
      <c r="C127" s="4">
        <v>0</v>
      </c>
      <c r="D127" s="4">
        <v>1</v>
      </c>
      <c r="E127" s="4">
        <v>214</v>
      </c>
      <c r="F127" s="4">
        <f>ROUND(Source!AS110,O127)</f>
        <v>158819.54999999999</v>
      </c>
      <c r="G127" s="4" t="s">
        <v>120</v>
      </c>
      <c r="H127" s="4" t="s">
        <v>121</v>
      </c>
      <c r="I127" s="4"/>
      <c r="J127" s="4"/>
      <c r="K127" s="4">
        <v>214</v>
      </c>
      <c r="L127" s="4">
        <v>16</v>
      </c>
      <c r="M127" s="4">
        <v>3</v>
      </c>
      <c r="N127" s="4" t="s">
        <v>3</v>
      </c>
      <c r="O127" s="4">
        <v>2</v>
      </c>
      <c r="P127" s="4"/>
      <c r="Q127" s="4"/>
      <c r="R127" s="4"/>
      <c r="S127" s="4"/>
      <c r="T127" s="4"/>
      <c r="U127" s="4"/>
      <c r="V127" s="4"/>
      <c r="W127" s="4">
        <v>158819.54999999999</v>
      </c>
      <c r="X127" s="4">
        <v>1</v>
      </c>
      <c r="Y127" s="4">
        <v>158819.54999999999</v>
      </c>
      <c r="Z127" s="4"/>
      <c r="AA127" s="4"/>
      <c r="AB127" s="4"/>
    </row>
    <row r="128" spans="1:28" x14ac:dyDescent="0.2">
      <c r="A128" s="4">
        <v>50</v>
      </c>
      <c r="B128" s="4">
        <v>0</v>
      </c>
      <c r="C128" s="4">
        <v>0</v>
      </c>
      <c r="D128" s="4">
        <v>1</v>
      </c>
      <c r="E128" s="4">
        <v>215</v>
      </c>
      <c r="F128" s="4">
        <f>ROUND(Source!AT110,O128)</f>
        <v>0</v>
      </c>
      <c r="G128" s="4" t="s">
        <v>122</v>
      </c>
      <c r="H128" s="4" t="s">
        <v>123</v>
      </c>
      <c r="I128" s="4"/>
      <c r="J128" s="4"/>
      <c r="K128" s="4">
        <v>215</v>
      </c>
      <c r="L128" s="4">
        <v>17</v>
      </c>
      <c r="M128" s="4">
        <v>3</v>
      </c>
      <c r="N128" s="4" t="s">
        <v>3</v>
      </c>
      <c r="O128" s="4">
        <v>2</v>
      </c>
      <c r="P128" s="4"/>
      <c r="Q128" s="4"/>
      <c r="R128" s="4"/>
      <c r="S128" s="4"/>
      <c r="T128" s="4"/>
      <c r="U128" s="4"/>
      <c r="V128" s="4"/>
      <c r="W128" s="4">
        <v>0</v>
      </c>
      <c r="X128" s="4">
        <v>1</v>
      </c>
      <c r="Y128" s="4">
        <v>0</v>
      </c>
      <c r="Z128" s="4"/>
      <c r="AA128" s="4"/>
      <c r="AB128" s="4"/>
    </row>
    <row r="129" spans="1:245" x14ac:dyDescent="0.2">
      <c r="A129" s="4">
        <v>50</v>
      </c>
      <c r="B129" s="4">
        <v>0</v>
      </c>
      <c r="C129" s="4">
        <v>0</v>
      </c>
      <c r="D129" s="4">
        <v>1</v>
      </c>
      <c r="E129" s="4">
        <v>217</v>
      </c>
      <c r="F129" s="4">
        <f>ROUND(Source!AU110,O129)</f>
        <v>0</v>
      </c>
      <c r="G129" s="4" t="s">
        <v>124</v>
      </c>
      <c r="H129" s="4" t="s">
        <v>125</v>
      </c>
      <c r="I129" s="4"/>
      <c r="J129" s="4"/>
      <c r="K129" s="4">
        <v>217</v>
      </c>
      <c r="L129" s="4">
        <v>18</v>
      </c>
      <c r="M129" s="4">
        <v>3</v>
      </c>
      <c r="N129" s="4" t="s">
        <v>3</v>
      </c>
      <c r="O129" s="4">
        <v>2</v>
      </c>
      <c r="P129" s="4"/>
      <c r="Q129" s="4"/>
      <c r="R129" s="4"/>
      <c r="S129" s="4"/>
      <c r="T129" s="4"/>
      <c r="U129" s="4"/>
      <c r="V129" s="4"/>
      <c r="W129" s="4">
        <v>0</v>
      </c>
      <c r="X129" s="4">
        <v>1</v>
      </c>
      <c r="Y129" s="4">
        <v>0</v>
      </c>
      <c r="Z129" s="4"/>
      <c r="AA129" s="4"/>
      <c r="AB129" s="4"/>
    </row>
    <row r="130" spans="1:245" x14ac:dyDescent="0.2">
      <c r="A130" s="4">
        <v>50</v>
      </c>
      <c r="B130" s="4">
        <v>0</v>
      </c>
      <c r="C130" s="4">
        <v>0</v>
      </c>
      <c r="D130" s="4">
        <v>1</v>
      </c>
      <c r="E130" s="4">
        <v>230</v>
      </c>
      <c r="F130" s="4">
        <f>ROUND(Source!BA110,O130)</f>
        <v>0</v>
      </c>
      <c r="G130" s="4" t="s">
        <v>126</v>
      </c>
      <c r="H130" s="4" t="s">
        <v>127</v>
      </c>
      <c r="I130" s="4"/>
      <c r="J130" s="4"/>
      <c r="K130" s="4">
        <v>230</v>
      </c>
      <c r="L130" s="4">
        <v>19</v>
      </c>
      <c r="M130" s="4">
        <v>3</v>
      </c>
      <c r="N130" s="4" t="s">
        <v>3</v>
      </c>
      <c r="O130" s="4">
        <v>2</v>
      </c>
      <c r="P130" s="4"/>
      <c r="Q130" s="4"/>
      <c r="R130" s="4"/>
      <c r="S130" s="4"/>
      <c r="T130" s="4"/>
      <c r="U130" s="4"/>
      <c r="V130" s="4"/>
      <c r="W130" s="4">
        <v>0</v>
      </c>
      <c r="X130" s="4">
        <v>1</v>
      </c>
      <c r="Y130" s="4">
        <v>0</v>
      </c>
      <c r="Z130" s="4"/>
      <c r="AA130" s="4"/>
      <c r="AB130" s="4"/>
    </row>
    <row r="131" spans="1:245" x14ac:dyDescent="0.2">
      <c r="A131" s="4">
        <v>50</v>
      </c>
      <c r="B131" s="4">
        <v>0</v>
      </c>
      <c r="C131" s="4">
        <v>0</v>
      </c>
      <c r="D131" s="4">
        <v>1</v>
      </c>
      <c r="E131" s="4">
        <v>206</v>
      </c>
      <c r="F131" s="4">
        <f>ROUND(Source!T110,O131)</f>
        <v>0</v>
      </c>
      <c r="G131" s="4" t="s">
        <v>128</v>
      </c>
      <c r="H131" s="4" t="s">
        <v>129</v>
      </c>
      <c r="I131" s="4"/>
      <c r="J131" s="4"/>
      <c r="K131" s="4">
        <v>206</v>
      </c>
      <c r="L131" s="4">
        <v>20</v>
      </c>
      <c r="M131" s="4">
        <v>3</v>
      </c>
      <c r="N131" s="4" t="s">
        <v>3</v>
      </c>
      <c r="O131" s="4">
        <v>2</v>
      </c>
      <c r="P131" s="4"/>
      <c r="Q131" s="4"/>
      <c r="R131" s="4"/>
      <c r="S131" s="4"/>
      <c r="T131" s="4"/>
      <c r="U131" s="4"/>
      <c r="V131" s="4"/>
      <c r="W131" s="4">
        <v>0</v>
      </c>
      <c r="X131" s="4">
        <v>1</v>
      </c>
      <c r="Y131" s="4">
        <v>0</v>
      </c>
      <c r="Z131" s="4"/>
      <c r="AA131" s="4"/>
      <c r="AB131" s="4"/>
    </row>
    <row r="132" spans="1:245" x14ac:dyDescent="0.2">
      <c r="A132" s="4">
        <v>50</v>
      </c>
      <c r="B132" s="4">
        <v>0</v>
      </c>
      <c r="C132" s="4">
        <v>0</v>
      </c>
      <c r="D132" s="4">
        <v>1</v>
      </c>
      <c r="E132" s="4">
        <v>207</v>
      </c>
      <c r="F132" s="4">
        <f>Source!U110</f>
        <v>96.822415000000007</v>
      </c>
      <c r="G132" s="4" t="s">
        <v>130</v>
      </c>
      <c r="H132" s="4" t="s">
        <v>131</v>
      </c>
      <c r="I132" s="4"/>
      <c r="J132" s="4"/>
      <c r="K132" s="4">
        <v>207</v>
      </c>
      <c r="L132" s="4">
        <v>21</v>
      </c>
      <c r="M132" s="4">
        <v>3</v>
      </c>
      <c r="N132" s="4" t="s">
        <v>3</v>
      </c>
      <c r="O132" s="4">
        <v>-1</v>
      </c>
      <c r="P132" s="4"/>
      <c r="Q132" s="4"/>
      <c r="R132" s="4"/>
      <c r="S132" s="4"/>
      <c r="T132" s="4"/>
      <c r="U132" s="4"/>
      <c r="V132" s="4"/>
      <c r="W132" s="4">
        <v>96.822415000000007</v>
      </c>
      <c r="X132" s="4">
        <v>1</v>
      </c>
      <c r="Y132" s="4">
        <v>96.822415000000007</v>
      </c>
      <c r="Z132" s="4"/>
      <c r="AA132" s="4"/>
      <c r="AB132" s="4"/>
    </row>
    <row r="133" spans="1:245" x14ac:dyDescent="0.2">
      <c r="A133" s="4">
        <v>50</v>
      </c>
      <c r="B133" s="4">
        <v>0</v>
      </c>
      <c r="C133" s="4">
        <v>0</v>
      </c>
      <c r="D133" s="4">
        <v>1</v>
      </c>
      <c r="E133" s="4">
        <v>208</v>
      </c>
      <c r="F133" s="4">
        <f>Source!V110</f>
        <v>2.3115509000000003</v>
      </c>
      <c r="G133" s="4" t="s">
        <v>132</v>
      </c>
      <c r="H133" s="4" t="s">
        <v>133</v>
      </c>
      <c r="I133" s="4"/>
      <c r="J133" s="4"/>
      <c r="K133" s="4">
        <v>208</v>
      </c>
      <c r="L133" s="4">
        <v>22</v>
      </c>
      <c r="M133" s="4">
        <v>3</v>
      </c>
      <c r="N133" s="4" t="s">
        <v>3</v>
      </c>
      <c r="O133" s="4">
        <v>-1</v>
      </c>
      <c r="P133" s="4"/>
      <c r="Q133" s="4"/>
      <c r="R133" s="4"/>
      <c r="S133" s="4"/>
      <c r="T133" s="4"/>
      <c r="U133" s="4"/>
      <c r="V133" s="4"/>
      <c r="W133" s="4">
        <v>2.3115508999999999</v>
      </c>
      <c r="X133" s="4">
        <v>1</v>
      </c>
      <c r="Y133" s="4">
        <v>2.3115508999999999</v>
      </c>
      <c r="Z133" s="4"/>
      <c r="AA133" s="4"/>
      <c r="AB133" s="4"/>
    </row>
    <row r="134" spans="1:245" x14ac:dyDescent="0.2">
      <c r="A134" s="4">
        <v>50</v>
      </c>
      <c r="B134" s="4">
        <v>0</v>
      </c>
      <c r="C134" s="4">
        <v>0</v>
      </c>
      <c r="D134" s="4">
        <v>1</v>
      </c>
      <c r="E134" s="4">
        <v>209</v>
      </c>
      <c r="F134" s="4">
        <f>ROUND(Source!W110,O134)</f>
        <v>0</v>
      </c>
      <c r="G134" s="4" t="s">
        <v>134</v>
      </c>
      <c r="H134" s="4" t="s">
        <v>135</v>
      </c>
      <c r="I134" s="4"/>
      <c r="J134" s="4"/>
      <c r="K134" s="4">
        <v>209</v>
      </c>
      <c r="L134" s="4">
        <v>23</v>
      </c>
      <c r="M134" s="4">
        <v>3</v>
      </c>
      <c r="N134" s="4" t="s">
        <v>3</v>
      </c>
      <c r="O134" s="4">
        <v>2</v>
      </c>
      <c r="P134" s="4"/>
      <c r="Q134" s="4"/>
      <c r="R134" s="4"/>
      <c r="S134" s="4"/>
      <c r="T134" s="4"/>
      <c r="U134" s="4"/>
      <c r="V134" s="4"/>
      <c r="W134" s="4">
        <v>0</v>
      </c>
      <c r="X134" s="4">
        <v>1</v>
      </c>
      <c r="Y134" s="4">
        <v>0</v>
      </c>
      <c r="Z134" s="4"/>
      <c r="AA134" s="4"/>
      <c r="AB134" s="4"/>
    </row>
    <row r="135" spans="1:245" x14ac:dyDescent="0.2">
      <c r="A135" s="4">
        <v>50</v>
      </c>
      <c r="B135" s="4">
        <v>0</v>
      </c>
      <c r="C135" s="4">
        <v>0</v>
      </c>
      <c r="D135" s="4">
        <v>1</v>
      </c>
      <c r="E135" s="4">
        <v>233</v>
      </c>
      <c r="F135" s="4">
        <f>ROUND(Source!BD110,O135)</f>
        <v>0</v>
      </c>
      <c r="G135" s="4" t="s">
        <v>136</v>
      </c>
      <c r="H135" s="4" t="s">
        <v>137</v>
      </c>
      <c r="I135" s="4"/>
      <c r="J135" s="4"/>
      <c r="K135" s="4">
        <v>233</v>
      </c>
      <c r="L135" s="4">
        <v>24</v>
      </c>
      <c r="M135" s="4">
        <v>3</v>
      </c>
      <c r="N135" s="4" t="s">
        <v>3</v>
      </c>
      <c r="O135" s="4">
        <v>2</v>
      </c>
      <c r="P135" s="4"/>
      <c r="Q135" s="4"/>
      <c r="R135" s="4"/>
      <c r="S135" s="4"/>
      <c r="T135" s="4"/>
      <c r="U135" s="4"/>
      <c r="V135" s="4"/>
      <c r="W135" s="4">
        <v>0</v>
      </c>
      <c r="X135" s="4">
        <v>1</v>
      </c>
      <c r="Y135" s="4">
        <v>0</v>
      </c>
      <c r="Z135" s="4"/>
      <c r="AA135" s="4"/>
      <c r="AB135" s="4"/>
    </row>
    <row r="136" spans="1:245" x14ac:dyDescent="0.2">
      <c r="A136" s="4">
        <v>50</v>
      </c>
      <c r="B136" s="4">
        <v>0</v>
      </c>
      <c r="C136" s="4">
        <v>0</v>
      </c>
      <c r="D136" s="4">
        <v>1</v>
      </c>
      <c r="E136" s="4">
        <v>210</v>
      </c>
      <c r="F136" s="4">
        <f>ROUND(Source!X110,O136)</f>
        <v>34614.559999999998</v>
      </c>
      <c r="G136" s="4" t="s">
        <v>138</v>
      </c>
      <c r="H136" s="4" t="s">
        <v>139</v>
      </c>
      <c r="I136" s="4"/>
      <c r="J136" s="4"/>
      <c r="K136" s="4">
        <v>210</v>
      </c>
      <c r="L136" s="4">
        <v>25</v>
      </c>
      <c r="M136" s="4">
        <v>3</v>
      </c>
      <c r="N136" s="4" t="s">
        <v>3</v>
      </c>
      <c r="O136" s="4">
        <v>2</v>
      </c>
      <c r="P136" s="4"/>
      <c r="Q136" s="4"/>
      <c r="R136" s="4"/>
      <c r="S136" s="4"/>
      <c r="T136" s="4"/>
      <c r="U136" s="4"/>
      <c r="V136" s="4"/>
      <c r="W136" s="4">
        <v>34614.559999999998</v>
      </c>
      <c r="X136" s="4">
        <v>1</v>
      </c>
      <c r="Y136" s="4">
        <v>34614.559999999998</v>
      </c>
      <c r="Z136" s="4"/>
      <c r="AA136" s="4"/>
      <c r="AB136" s="4"/>
    </row>
    <row r="137" spans="1:245" x14ac:dyDescent="0.2">
      <c r="A137" s="4">
        <v>50</v>
      </c>
      <c r="B137" s="4">
        <v>0</v>
      </c>
      <c r="C137" s="4">
        <v>0</v>
      </c>
      <c r="D137" s="4">
        <v>1</v>
      </c>
      <c r="E137" s="4">
        <v>211</v>
      </c>
      <c r="F137" s="4">
        <f>ROUND(Source!Y110,O137)</f>
        <v>20385.71</v>
      </c>
      <c r="G137" s="4" t="s">
        <v>140</v>
      </c>
      <c r="H137" s="4" t="s">
        <v>141</v>
      </c>
      <c r="I137" s="4"/>
      <c r="J137" s="4"/>
      <c r="K137" s="4">
        <v>211</v>
      </c>
      <c r="L137" s="4">
        <v>26</v>
      </c>
      <c r="M137" s="4">
        <v>3</v>
      </c>
      <c r="N137" s="4" t="s">
        <v>3</v>
      </c>
      <c r="O137" s="4">
        <v>2</v>
      </c>
      <c r="P137" s="4"/>
      <c r="Q137" s="4"/>
      <c r="R137" s="4"/>
      <c r="S137" s="4"/>
      <c r="T137" s="4"/>
      <c r="U137" s="4"/>
      <c r="V137" s="4"/>
      <c r="W137" s="4">
        <v>20385.71</v>
      </c>
      <c r="X137" s="4">
        <v>1</v>
      </c>
      <c r="Y137" s="4">
        <v>20385.71</v>
      </c>
      <c r="Z137" s="4"/>
      <c r="AA137" s="4"/>
      <c r="AB137" s="4"/>
    </row>
    <row r="138" spans="1:245" x14ac:dyDescent="0.2">
      <c r="A138" s="4">
        <v>50</v>
      </c>
      <c r="B138" s="4">
        <v>0</v>
      </c>
      <c r="C138" s="4">
        <v>0</v>
      </c>
      <c r="D138" s="4">
        <v>1</v>
      </c>
      <c r="E138" s="4">
        <v>224</v>
      </c>
      <c r="F138" s="4">
        <f>ROUND(Source!AR110,O138)</f>
        <v>173423.79</v>
      </c>
      <c r="G138" s="4" t="s">
        <v>142</v>
      </c>
      <c r="H138" s="4" t="s">
        <v>143</v>
      </c>
      <c r="I138" s="4"/>
      <c r="J138" s="4"/>
      <c r="K138" s="4">
        <v>224</v>
      </c>
      <c r="L138" s="4">
        <v>27</v>
      </c>
      <c r="M138" s="4">
        <v>3</v>
      </c>
      <c r="N138" s="4" t="s">
        <v>3</v>
      </c>
      <c r="O138" s="4">
        <v>2</v>
      </c>
      <c r="P138" s="4"/>
      <c r="Q138" s="4"/>
      <c r="R138" s="4"/>
      <c r="S138" s="4"/>
      <c r="T138" s="4"/>
      <c r="U138" s="4"/>
      <c r="V138" s="4"/>
      <c r="W138" s="4">
        <v>173423.79</v>
      </c>
      <c r="X138" s="4">
        <v>1</v>
      </c>
      <c r="Y138" s="4">
        <v>173423.79</v>
      </c>
      <c r="Z138" s="4"/>
      <c r="AA138" s="4"/>
      <c r="AB138" s="4"/>
    </row>
    <row r="140" spans="1:245" x14ac:dyDescent="0.2">
      <c r="A140" s="1">
        <v>4</v>
      </c>
      <c r="B140" s="1">
        <v>1</v>
      </c>
      <c r="C140" s="1"/>
      <c r="D140" s="1">
        <f>ROW(A166)</f>
        <v>166</v>
      </c>
      <c r="E140" s="1"/>
      <c r="F140" s="1" t="s">
        <v>3</v>
      </c>
      <c r="G140" s="1" t="s">
        <v>229</v>
      </c>
      <c r="H140" s="1" t="s">
        <v>3</v>
      </c>
      <c r="I140" s="1">
        <v>0</v>
      </c>
      <c r="J140" s="1"/>
      <c r="K140" s="1">
        <v>-1</v>
      </c>
      <c r="L140" s="1"/>
      <c r="M140" s="1" t="s">
        <v>3</v>
      </c>
      <c r="N140" s="1"/>
      <c r="O140" s="1"/>
      <c r="P140" s="1"/>
      <c r="Q140" s="1"/>
      <c r="R140" s="1"/>
      <c r="S140" s="1">
        <v>0</v>
      </c>
      <c r="T140" s="1"/>
      <c r="U140" s="1" t="s">
        <v>3</v>
      </c>
      <c r="V140" s="1">
        <v>0</v>
      </c>
      <c r="W140" s="1"/>
      <c r="X140" s="1"/>
      <c r="Y140" s="1"/>
      <c r="Z140" s="1"/>
      <c r="AA140" s="1"/>
      <c r="AB140" s="1" t="s">
        <v>3</v>
      </c>
      <c r="AC140" s="1" t="s">
        <v>3</v>
      </c>
      <c r="AD140" s="1" t="s">
        <v>3</v>
      </c>
      <c r="AE140" s="1" t="s">
        <v>3</v>
      </c>
      <c r="AF140" s="1" t="s">
        <v>3</v>
      </c>
      <c r="AG140" s="1" t="s">
        <v>3</v>
      </c>
      <c r="AH140" s="1"/>
      <c r="AI140" s="1"/>
      <c r="AJ140" s="1"/>
      <c r="AK140" s="1"/>
      <c r="AL140" s="1"/>
      <c r="AM140" s="1"/>
      <c r="AN140" s="1"/>
      <c r="AO140" s="1"/>
      <c r="AP140" s="1" t="s">
        <v>3</v>
      </c>
      <c r="AQ140" s="1" t="s">
        <v>3</v>
      </c>
      <c r="AR140" s="1" t="s">
        <v>3</v>
      </c>
      <c r="AS140" s="1"/>
      <c r="AT140" s="1"/>
      <c r="AU140" s="1"/>
      <c r="AV140" s="1"/>
      <c r="AW140" s="1"/>
      <c r="AX140" s="1"/>
      <c r="AY140" s="1"/>
      <c r="AZ140" s="1" t="s">
        <v>3</v>
      </c>
      <c r="BA140" s="1"/>
      <c r="BB140" s="1" t="s">
        <v>3</v>
      </c>
      <c r="BC140" s="1" t="s">
        <v>3</v>
      </c>
      <c r="BD140" s="1" t="s">
        <v>3</v>
      </c>
      <c r="BE140" s="1" t="s">
        <v>3</v>
      </c>
      <c r="BF140" s="1" t="s">
        <v>3</v>
      </c>
      <c r="BG140" s="1" t="s">
        <v>3</v>
      </c>
      <c r="BH140" s="1" t="s">
        <v>3</v>
      </c>
      <c r="BI140" s="1" t="s">
        <v>3</v>
      </c>
      <c r="BJ140" s="1" t="s">
        <v>3</v>
      </c>
      <c r="BK140" s="1" t="s">
        <v>3</v>
      </c>
      <c r="BL140" s="1" t="s">
        <v>3</v>
      </c>
      <c r="BM140" s="1" t="s">
        <v>3</v>
      </c>
      <c r="BN140" s="1" t="s">
        <v>3</v>
      </c>
      <c r="BO140" s="1" t="s">
        <v>3</v>
      </c>
      <c r="BP140" s="1" t="s">
        <v>3</v>
      </c>
      <c r="BQ140" s="1"/>
      <c r="BR140" s="1"/>
      <c r="BS140" s="1"/>
      <c r="BT140" s="1"/>
      <c r="BU140" s="1"/>
      <c r="BV140" s="1"/>
      <c r="BW140" s="1"/>
      <c r="BX140" s="1">
        <v>0</v>
      </c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>
        <v>0</v>
      </c>
    </row>
    <row r="142" spans="1:245" x14ac:dyDescent="0.2">
      <c r="A142" s="2">
        <v>52</v>
      </c>
      <c r="B142" s="2">
        <f t="shared" ref="B142:G142" si="113">B166</f>
        <v>1</v>
      </c>
      <c r="C142" s="2">
        <f t="shared" si="113"/>
        <v>4</v>
      </c>
      <c r="D142" s="2">
        <f t="shared" si="113"/>
        <v>140</v>
      </c>
      <c r="E142" s="2">
        <f t="shared" si="113"/>
        <v>0</v>
      </c>
      <c r="F142" s="2" t="str">
        <f t="shared" si="113"/>
        <v/>
      </c>
      <c r="G142" s="2" t="str">
        <f t="shared" si="113"/>
        <v>Система В3</v>
      </c>
      <c r="H142" s="2"/>
      <c r="I142" s="2"/>
      <c r="J142" s="2"/>
      <c r="K142" s="2"/>
      <c r="L142" s="2"/>
      <c r="M142" s="2"/>
      <c r="N142" s="2"/>
      <c r="O142" s="2">
        <f t="shared" ref="O142:AT142" si="114">O166</f>
        <v>123876.25</v>
      </c>
      <c r="P142" s="2">
        <f t="shared" si="114"/>
        <v>92615.94</v>
      </c>
      <c r="Q142" s="2">
        <f t="shared" si="114"/>
        <v>2249.3000000000002</v>
      </c>
      <c r="R142" s="2">
        <f t="shared" si="114"/>
        <v>889.04</v>
      </c>
      <c r="S142" s="2">
        <f t="shared" si="114"/>
        <v>29011.01</v>
      </c>
      <c r="T142" s="2">
        <f t="shared" si="114"/>
        <v>0</v>
      </c>
      <c r="U142" s="2">
        <f t="shared" si="114"/>
        <v>96.321899999999999</v>
      </c>
      <c r="V142" s="2">
        <f t="shared" si="114"/>
        <v>2.2594679999999996</v>
      </c>
      <c r="W142" s="2">
        <f t="shared" si="114"/>
        <v>0</v>
      </c>
      <c r="X142" s="2">
        <f t="shared" si="114"/>
        <v>34446.71</v>
      </c>
      <c r="Y142" s="2">
        <f t="shared" si="114"/>
        <v>20300.95</v>
      </c>
      <c r="Z142" s="2">
        <f t="shared" si="114"/>
        <v>0</v>
      </c>
      <c r="AA142" s="2">
        <f t="shared" si="114"/>
        <v>0</v>
      </c>
      <c r="AB142" s="2">
        <f t="shared" si="114"/>
        <v>123876.25</v>
      </c>
      <c r="AC142" s="2">
        <f t="shared" si="114"/>
        <v>92615.94</v>
      </c>
      <c r="AD142" s="2">
        <f t="shared" si="114"/>
        <v>2249.3000000000002</v>
      </c>
      <c r="AE142" s="2">
        <f t="shared" si="114"/>
        <v>889.04</v>
      </c>
      <c r="AF142" s="2">
        <f t="shared" si="114"/>
        <v>29011.01</v>
      </c>
      <c r="AG142" s="2">
        <f t="shared" si="114"/>
        <v>0</v>
      </c>
      <c r="AH142" s="2">
        <f t="shared" si="114"/>
        <v>96.321899999999999</v>
      </c>
      <c r="AI142" s="2">
        <f t="shared" si="114"/>
        <v>2.2594679999999996</v>
      </c>
      <c r="AJ142" s="2">
        <f t="shared" si="114"/>
        <v>0</v>
      </c>
      <c r="AK142" s="2">
        <f t="shared" si="114"/>
        <v>34446.71</v>
      </c>
      <c r="AL142" s="2">
        <f t="shared" si="114"/>
        <v>20300.95</v>
      </c>
      <c r="AM142" s="2">
        <f t="shared" si="114"/>
        <v>0</v>
      </c>
      <c r="AN142" s="2">
        <f t="shared" si="114"/>
        <v>0</v>
      </c>
      <c r="AO142" s="2">
        <f t="shared" si="114"/>
        <v>0</v>
      </c>
      <c r="AP142" s="2">
        <f t="shared" si="114"/>
        <v>5427.71</v>
      </c>
      <c r="AQ142" s="2">
        <f t="shared" si="114"/>
        <v>0</v>
      </c>
      <c r="AR142" s="2">
        <f t="shared" si="114"/>
        <v>178623.91</v>
      </c>
      <c r="AS142" s="2">
        <f t="shared" si="114"/>
        <v>173196.2</v>
      </c>
      <c r="AT142" s="2">
        <f t="shared" si="114"/>
        <v>0</v>
      </c>
      <c r="AU142" s="2">
        <f t="shared" ref="AU142:BZ142" si="115">AU166</f>
        <v>0</v>
      </c>
      <c r="AV142" s="2">
        <f t="shared" si="115"/>
        <v>92615.94</v>
      </c>
      <c r="AW142" s="2">
        <f t="shared" si="115"/>
        <v>87188.23</v>
      </c>
      <c r="AX142" s="2">
        <f t="shared" si="115"/>
        <v>0</v>
      </c>
      <c r="AY142" s="2">
        <f t="shared" si="115"/>
        <v>87188.23</v>
      </c>
      <c r="AZ142" s="2">
        <f t="shared" si="115"/>
        <v>5427.71</v>
      </c>
      <c r="BA142" s="2">
        <f t="shared" si="115"/>
        <v>0</v>
      </c>
      <c r="BB142" s="2">
        <f t="shared" si="115"/>
        <v>0</v>
      </c>
      <c r="BC142" s="2">
        <f t="shared" si="115"/>
        <v>0</v>
      </c>
      <c r="BD142" s="2">
        <f t="shared" si="115"/>
        <v>0</v>
      </c>
      <c r="BE142" s="2">
        <f t="shared" si="115"/>
        <v>0</v>
      </c>
      <c r="BF142" s="2">
        <f t="shared" si="115"/>
        <v>0</v>
      </c>
      <c r="BG142" s="2">
        <f t="shared" si="115"/>
        <v>0</v>
      </c>
      <c r="BH142" s="2">
        <f t="shared" si="115"/>
        <v>0</v>
      </c>
      <c r="BI142" s="2">
        <f t="shared" si="115"/>
        <v>0</v>
      </c>
      <c r="BJ142" s="2">
        <f t="shared" si="115"/>
        <v>0</v>
      </c>
      <c r="BK142" s="2">
        <f t="shared" si="115"/>
        <v>0</v>
      </c>
      <c r="BL142" s="2">
        <f t="shared" si="115"/>
        <v>0</v>
      </c>
      <c r="BM142" s="2">
        <f t="shared" si="115"/>
        <v>0</v>
      </c>
      <c r="BN142" s="2">
        <f t="shared" si="115"/>
        <v>0</v>
      </c>
      <c r="BO142" s="2">
        <f t="shared" si="115"/>
        <v>0</v>
      </c>
      <c r="BP142" s="2">
        <f t="shared" si="115"/>
        <v>0</v>
      </c>
      <c r="BQ142" s="2">
        <f t="shared" si="115"/>
        <v>0</v>
      </c>
      <c r="BR142" s="2">
        <f t="shared" si="115"/>
        <v>0</v>
      </c>
      <c r="BS142" s="2">
        <f t="shared" si="115"/>
        <v>0</v>
      </c>
      <c r="BT142" s="2">
        <f t="shared" si="115"/>
        <v>0</v>
      </c>
      <c r="BU142" s="2">
        <f t="shared" si="115"/>
        <v>0</v>
      </c>
      <c r="BV142" s="2">
        <f t="shared" si="115"/>
        <v>0</v>
      </c>
      <c r="BW142" s="2">
        <f t="shared" si="115"/>
        <v>0</v>
      </c>
      <c r="BX142" s="2">
        <f t="shared" si="115"/>
        <v>0</v>
      </c>
      <c r="BY142" s="2">
        <f t="shared" si="115"/>
        <v>5427.71</v>
      </c>
      <c r="BZ142" s="2">
        <f t="shared" si="115"/>
        <v>0</v>
      </c>
      <c r="CA142" s="2">
        <f t="shared" ref="CA142:DF142" si="116">CA166</f>
        <v>178623.91</v>
      </c>
      <c r="CB142" s="2">
        <f t="shared" si="116"/>
        <v>173196.2</v>
      </c>
      <c r="CC142" s="2">
        <f t="shared" si="116"/>
        <v>0</v>
      </c>
      <c r="CD142" s="2">
        <f t="shared" si="116"/>
        <v>0</v>
      </c>
      <c r="CE142" s="2">
        <f t="shared" si="116"/>
        <v>92615.94</v>
      </c>
      <c r="CF142" s="2">
        <f t="shared" si="116"/>
        <v>87188.23</v>
      </c>
      <c r="CG142" s="2">
        <f t="shared" si="116"/>
        <v>0</v>
      </c>
      <c r="CH142" s="2">
        <f t="shared" si="116"/>
        <v>87188.23</v>
      </c>
      <c r="CI142" s="2">
        <f t="shared" si="116"/>
        <v>5427.71</v>
      </c>
      <c r="CJ142" s="2">
        <f t="shared" si="116"/>
        <v>0</v>
      </c>
      <c r="CK142" s="2">
        <f t="shared" si="116"/>
        <v>0</v>
      </c>
      <c r="CL142" s="2">
        <f t="shared" si="116"/>
        <v>0</v>
      </c>
      <c r="CM142" s="2">
        <f t="shared" si="116"/>
        <v>0</v>
      </c>
      <c r="CN142" s="2">
        <f t="shared" si="116"/>
        <v>0</v>
      </c>
      <c r="CO142" s="2">
        <f t="shared" si="116"/>
        <v>0</v>
      </c>
      <c r="CP142" s="2">
        <f t="shared" si="116"/>
        <v>0</v>
      </c>
      <c r="CQ142" s="2">
        <f t="shared" si="116"/>
        <v>0</v>
      </c>
      <c r="CR142" s="2">
        <f t="shared" si="116"/>
        <v>0</v>
      </c>
      <c r="CS142" s="2">
        <f t="shared" si="116"/>
        <v>0</v>
      </c>
      <c r="CT142" s="2">
        <f t="shared" si="116"/>
        <v>0</v>
      </c>
      <c r="CU142" s="2">
        <f t="shared" si="116"/>
        <v>0</v>
      </c>
      <c r="CV142" s="2">
        <f t="shared" si="116"/>
        <v>0</v>
      </c>
      <c r="CW142" s="2">
        <f t="shared" si="116"/>
        <v>0</v>
      </c>
      <c r="CX142" s="2">
        <f t="shared" si="116"/>
        <v>0</v>
      </c>
      <c r="CY142" s="2">
        <f t="shared" si="116"/>
        <v>0</v>
      </c>
      <c r="CZ142" s="2">
        <f t="shared" si="116"/>
        <v>0</v>
      </c>
      <c r="DA142" s="2">
        <f t="shared" si="116"/>
        <v>0</v>
      </c>
      <c r="DB142" s="2">
        <f t="shared" si="116"/>
        <v>0</v>
      </c>
      <c r="DC142" s="2">
        <f t="shared" si="116"/>
        <v>0</v>
      </c>
      <c r="DD142" s="2">
        <f t="shared" si="116"/>
        <v>0</v>
      </c>
      <c r="DE142" s="2">
        <f t="shared" si="116"/>
        <v>0</v>
      </c>
      <c r="DF142" s="2">
        <f t="shared" si="116"/>
        <v>0</v>
      </c>
      <c r="DG142" s="3">
        <f t="shared" ref="DG142:EL142" si="117">DG166</f>
        <v>0</v>
      </c>
      <c r="DH142" s="3">
        <f t="shared" si="117"/>
        <v>0</v>
      </c>
      <c r="DI142" s="3">
        <f t="shared" si="117"/>
        <v>0</v>
      </c>
      <c r="DJ142" s="3">
        <f t="shared" si="117"/>
        <v>0</v>
      </c>
      <c r="DK142" s="3">
        <f t="shared" si="117"/>
        <v>0</v>
      </c>
      <c r="DL142" s="3">
        <f t="shared" si="117"/>
        <v>0</v>
      </c>
      <c r="DM142" s="3">
        <f t="shared" si="117"/>
        <v>0</v>
      </c>
      <c r="DN142" s="3">
        <f t="shared" si="117"/>
        <v>0</v>
      </c>
      <c r="DO142" s="3">
        <f t="shared" si="117"/>
        <v>0</v>
      </c>
      <c r="DP142" s="3">
        <f t="shared" si="117"/>
        <v>0</v>
      </c>
      <c r="DQ142" s="3">
        <f t="shared" si="117"/>
        <v>0</v>
      </c>
      <c r="DR142" s="3">
        <f t="shared" si="117"/>
        <v>0</v>
      </c>
      <c r="DS142" s="3">
        <f t="shared" si="117"/>
        <v>0</v>
      </c>
      <c r="DT142" s="3">
        <f t="shared" si="117"/>
        <v>0</v>
      </c>
      <c r="DU142" s="3">
        <f t="shared" si="117"/>
        <v>0</v>
      </c>
      <c r="DV142" s="3">
        <f t="shared" si="117"/>
        <v>0</v>
      </c>
      <c r="DW142" s="3">
        <f t="shared" si="117"/>
        <v>0</v>
      </c>
      <c r="DX142" s="3">
        <f t="shared" si="117"/>
        <v>0</v>
      </c>
      <c r="DY142" s="3">
        <f t="shared" si="117"/>
        <v>0</v>
      </c>
      <c r="DZ142" s="3">
        <f t="shared" si="117"/>
        <v>0</v>
      </c>
      <c r="EA142" s="3">
        <f t="shared" si="117"/>
        <v>0</v>
      </c>
      <c r="EB142" s="3">
        <f t="shared" si="117"/>
        <v>0</v>
      </c>
      <c r="EC142" s="3">
        <f t="shared" si="117"/>
        <v>0</v>
      </c>
      <c r="ED142" s="3">
        <f t="shared" si="117"/>
        <v>0</v>
      </c>
      <c r="EE142" s="3">
        <f t="shared" si="117"/>
        <v>0</v>
      </c>
      <c r="EF142" s="3">
        <f t="shared" si="117"/>
        <v>0</v>
      </c>
      <c r="EG142" s="3">
        <f t="shared" si="117"/>
        <v>0</v>
      </c>
      <c r="EH142" s="3">
        <f t="shared" si="117"/>
        <v>0</v>
      </c>
      <c r="EI142" s="3">
        <f t="shared" si="117"/>
        <v>0</v>
      </c>
      <c r="EJ142" s="3">
        <f t="shared" si="117"/>
        <v>0</v>
      </c>
      <c r="EK142" s="3">
        <f t="shared" si="117"/>
        <v>0</v>
      </c>
      <c r="EL142" s="3">
        <f t="shared" si="117"/>
        <v>0</v>
      </c>
      <c r="EM142" s="3">
        <f t="shared" ref="EM142:FR142" si="118">EM166</f>
        <v>0</v>
      </c>
      <c r="EN142" s="3">
        <f t="shared" si="118"/>
        <v>0</v>
      </c>
      <c r="EO142" s="3">
        <f t="shared" si="118"/>
        <v>0</v>
      </c>
      <c r="EP142" s="3">
        <f t="shared" si="118"/>
        <v>0</v>
      </c>
      <c r="EQ142" s="3">
        <f t="shared" si="118"/>
        <v>0</v>
      </c>
      <c r="ER142" s="3">
        <f t="shared" si="118"/>
        <v>0</v>
      </c>
      <c r="ES142" s="3">
        <f t="shared" si="118"/>
        <v>0</v>
      </c>
      <c r="ET142" s="3">
        <f t="shared" si="118"/>
        <v>0</v>
      </c>
      <c r="EU142" s="3">
        <f t="shared" si="118"/>
        <v>0</v>
      </c>
      <c r="EV142" s="3">
        <f t="shared" si="118"/>
        <v>0</v>
      </c>
      <c r="EW142" s="3">
        <f t="shared" si="118"/>
        <v>0</v>
      </c>
      <c r="EX142" s="3">
        <f t="shared" si="118"/>
        <v>0</v>
      </c>
      <c r="EY142" s="3">
        <f t="shared" si="118"/>
        <v>0</v>
      </c>
      <c r="EZ142" s="3">
        <f t="shared" si="118"/>
        <v>0</v>
      </c>
      <c r="FA142" s="3">
        <f t="shared" si="118"/>
        <v>0</v>
      </c>
      <c r="FB142" s="3">
        <f t="shared" si="118"/>
        <v>0</v>
      </c>
      <c r="FC142" s="3">
        <f t="shared" si="118"/>
        <v>0</v>
      </c>
      <c r="FD142" s="3">
        <f t="shared" si="118"/>
        <v>0</v>
      </c>
      <c r="FE142" s="3">
        <f t="shared" si="118"/>
        <v>0</v>
      </c>
      <c r="FF142" s="3">
        <f t="shared" si="118"/>
        <v>0</v>
      </c>
      <c r="FG142" s="3">
        <f t="shared" si="118"/>
        <v>0</v>
      </c>
      <c r="FH142" s="3">
        <f t="shared" si="118"/>
        <v>0</v>
      </c>
      <c r="FI142" s="3">
        <f t="shared" si="118"/>
        <v>0</v>
      </c>
      <c r="FJ142" s="3">
        <f t="shared" si="118"/>
        <v>0</v>
      </c>
      <c r="FK142" s="3">
        <f t="shared" si="118"/>
        <v>0</v>
      </c>
      <c r="FL142" s="3">
        <f t="shared" si="118"/>
        <v>0</v>
      </c>
      <c r="FM142" s="3">
        <f t="shared" si="118"/>
        <v>0</v>
      </c>
      <c r="FN142" s="3">
        <f t="shared" si="118"/>
        <v>0</v>
      </c>
      <c r="FO142" s="3">
        <f t="shared" si="118"/>
        <v>0</v>
      </c>
      <c r="FP142" s="3">
        <f t="shared" si="118"/>
        <v>0</v>
      </c>
      <c r="FQ142" s="3">
        <f t="shared" si="118"/>
        <v>0</v>
      </c>
      <c r="FR142" s="3">
        <f t="shared" si="118"/>
        <v>0</v>
      </c>
      <c r="FS142" s="3">
        <f t="shared" ref="FS142:GX142" si="119">FS166</f>
        <v>0</v>
      </c>
      <c r="FT142" s="3">
        <f t="shared" si="119"/>
        <v>0</v>
      </c>
      <c r="FU142" s="3">
        <f t="shared" si="119"/>
        <v>0</v>
      </c>
      <c r="FV142" s="3">
        <f t="shared" si="119"/>
        <v>0</v>
      </c>
      <c r="FW142" s="3">
        <f t="shared" si="119"/>
        <v>0</v>
      </c>
      <c r="FX142" s="3">
        <f t="shared" si="119"/>
        <v>0</v>
      </c>
      <c r="FY142" s="3">
        <f t="shared" si="119"/>
        <v>0</v>
      </c>
      <c r="FZ142" s="3">
        <f t="shared" si="119"/>
        <v>0</v>
      </c>
      <c r="GA142" s="3">
        <f t="shared" si="119"/>
        <v>0</v>
      </c>
      <c r="GB142" s="3">
        <f t="shared" si="119"/>
        <v>0</v>
      </c>
      <c r="GC142" s="3">
        <f t="shared" si="119"/>
        <v>0</v>
      </c>
      <c r="GD142" s="3">
        <f t="shared" si="119"/>
        <v>0</v>
      </c>
      <c r="GE142" s="3">
        <f t="shared" si="119"/>
        <v>0</v>
      </c>
      <c r="GF142" s="3">
        <f t="shared" si="119"/>
        <v>0</v>
      </c>
      <c r="GG142" s="3">
        <f t="shared" si="119"/>
        <v>0</v>
      </c>
      <c r="GH142" s="3">
        <f t="shared" si="119"/>
        <v>0</v>
      </c>
      <c r="GI142" s="3">
        <f t="shared" si="119"/>
        <v>0</v>
      </c>
      <c r="GJ142" s="3">
        <f t="shared" si="119"/>
        <v>0</v>
      </c>
      <c r="GK142" s="3">
        <f t="shared" si="119"/>
        <v>0</v>
      </c>
      <c r="GL142" s="3">
        <f t="shared" si="119"/>
        <v>0</v>
      </c>
      <c r="GM142" s="3">
        <f t="shared" si="119"/>
        <v>0</v>
      </c>
      <c r="GN142" s="3">
        <f t="shared" si="119"/>
        <v>0</v>
      </c>
      <c r="GO142" s="3">
        <f t="shared" si="119"/>
        <v>0</v>
      </c>
      <c r="GP142" s="3">
        <f t="shared" si="119"/>
        <v>0</v>
      </c>
      <c r="GQ142" s="3">
        <f t="shared" si="119"/>
        <v>0</v>
      </c>
      <c r="GR142" s="3">
        <f t="shared" si="119"/>
        <v>0</v>
      </c>
      <c r="GS142" s="3">
        <f t="shared" si="119"/>
        <v>0</v>
      </c>
      <c r="GT142" s="3">
        <f t="shared" si="119"/>
        <v>0</v>
      </c>
      <c r="GU142" s="3">
        <f t="shared" si="119"/>
        <v>0</v>
      </c>
      <c r="GV142" s="3">
        <f t="shared" si="119"/>
        <v>0</v>
      </c>
      <c r="GW142" s="3">
        <f t="shared" si="119"/>
        <v>0</v>
      </c>
      <c r="GX142" s="3">
        <f t="shared" si="119"/>
        <v>0</v>
      </c>
    </row>
    <row r="144" spans="1:245" x14ac:dyDescent="0.2">
      <c r="A144">
        <v>17</v>
      </c>
      <c r="B144">
        <v>1</v>
      </c>
      <c r="C144">
        <f>ROW(SmtRes!A171)</f>
        <v>171</v>
      </c>
      <c r="D144">
        <f>ROW(EtalonRes!A194)</f>
        <v>194</v>
      </c>
      <c r="E144" t="s">
        <v>230</v>
      </c>
      <c r="F144" t="s">
        <v>15</v>
      </c>
      <c r="G144" t="s">
        <v>16</v>
      </c>
      <c r="H144" t="s">
        <v>17</v>
      </c>
      <c r="I144">
        <v>1</v>
      </c>
      <c r="J144">
        <v>0</v>
      </c>
      <c r="K144">
        <v>1</v>
      </c>
      <c r="O144">
        <f t="shared" ref="O144:O164" si="120">ROUND(CP144,2)</f>
        <v>1341.74</v>
      </c>
      <c r="P144">
        <f t="shared" ref="P144:P164" si="121">ROUND(CQ144*I144,2)</f>
        <v>18.489999999999998</v>
      </c>
      <c r="Q144">
        <f t="shared" ref="Q144:Q164" si="122">ROUND(CR144*I144,2)</f>
        <v>92.16</v>
      </c>
      <c r="R144">
        <f t="shared" ref="R144:R164" si="123">ROUND(CS144*I144,2)</f>
        <v>21.04</v>
      </c>
      <c r="S144">
        <f t="shared" ref="S144:S164" si="124">ROUND(CT144*I144,2)</f>
        <v>1231.0899999999999</v>
      </c>
      <c r="T144">
        <f t="shared" ref="T144:T164" si="125">ROUND(CU144*I144,2)</f>
        <v>0</v>
      </c>
      <c r="U144">
        <f t="shared" ref="U144:U164" si="126">CV144*I144</f>
        <v>3.8325</v>
      </c>
      <c r="V144">
        <f t="shared" ref="V144:V164" si="127">CW144*I144</f>
        <v>5.2500000000000005E-2</v>
      </c>
      <c r="W144">
        <f t="shared" ref="W144:W164" si="128">ROUND(CX144*I144,2)</f>
        <v>0</v>
      </c>
      <c r="X144">
        <f t="shared" ref="X144:X164" si="129">ROUND(CY144,2)</f>
        <v>1515.08</v>
      </c>
      <c r="Y144">
        <f t="shared" ref="Y144:Y164" si="130">ROUND(CZ144,2)</f>
        <v>901.53</v>
      </c>
      <c r="AA144">
        <v>51661419</v>
      </c>
      <c r="AB144">
        <f t="shared" ref="AB144:AB164" si="131">ROUND((AC144+AD144+AF144),2)</f>
        <v>45.85</v>
      </c>
      <c r="AC144">
        <f t="shared" ref="AC144:AC164" si="132">ROUND((ES144),2)</f>
        <v>2.0299999999999998</v>
      </c>
      <c r="AD144">
        <f>ROUND(((((ET144*ROUND(1.05,7)))-((EU144*ROUND(1.05,7))))+AE144),2)</f>
        <v>6.95</v>
      </c>
      <c r="AE144">
        <f>ROUND(((EU144*ROUND(1.05,7))),2)</f>
        <v>0.63</v>
      </c>
      <c r="AF144">
        <f>ROUND(((EV144*ROUND(1.05,7))),2)</f>
        <v>36.869999999999997</v>
      </c>
      <c r="AG144">
        <f t="shared" ref="AG144:AG164" si="133">ROUND((AP144),2)</f>
        <v>0</v>
      </c>
      <c r="AH144">
        <f>((EW144*ROUND(1.05,7)))</f>
        <v>3.8325</v>
      </c>
      <c r="AI144">
        <f>((EX144*ROUND(1.05,7)))</f>
        <v>5.2500000000000005E-2</v>
      </c>
      <c r="AJ144">
        <f t="shared" ref="AJ144:AJ164" si="134">(AS144)</f>
        <v>0</v>
      </c>
      <c r="AK144">
        <v>43.76</v>
      </c>
      <c r="AL144">
        <v>2.0299999999999998</v>
      </c>
      <c r="AM144">
        <v>6.62</v>
      </c>
      <c r="AN144">
        <v>0.6</v>
      </c>
      <c r="AO144">
        <v>35.11</v>
      </c>
      <c r="AP144">
        <v>0</v>
      </c>
      <c r="AQ144">
        <v>3.65</v>
      </c>
      <c r="AR144">
        <v>0.05</v>
      </c>
      <c r="AS144">
        <v>0</v>
      </c>
      <c r="AT144">
        <v>121</v>
      </c>
      <c r="AU144">
        <v>72</v>
      </c>
      <c r="AV144">
        <v>1</v>
      </c>
      <c r="AW144">
        <v>1</v>
      </c>
      <c r="AZ144">
        <v>1</v>
      </c>
      <c r="BA144">
        <v>33.39</v>
      </c>
      <c r="BB144">
        <v>13.26</v>
      </c>
      <c r="BC144">
        <v>9.11</v>
      </c>
      <c r="BD144" t="s">
        <v>3</v>
      </c>
      <c r="BE144" t="s">
        <v>3</v>
      </c>
      <c r="BF144" t="s">
        <v>3</v>
      </c>
      <c r="BG144" t="s">
        <v>3</v>
      </c>
      <c r="BH144">
        <v>0</v>
      </c>
      <c r="BI144">
        <v>1</v>
      </c>
      <c r="BJ144" t="s">
        <v>18</v>
      </c>
      <c r="BM144">
        <v>20001</v>
      </c>
      <c r="BN144">
        <v>0</v>
      </c>
      <c r="BO144" t="s">
        <v>3</v>
      </c>
      <c r="BP144">
        <v>0</v>
      </c>
      <c r="BQ144">
        <v>22</v>
      </c>
      <c r="BR144">
        <v>0</v>
      </c>
      <c r="BS144">
        <v>33.39</v>
      </c>
      <c r="BT144">
        <v>1</v>
      </c>
      <c r="BU144">
        <v>1</v>
      </c>
      <c r="BV144">
        <v>1</v>
      </c>
      <c r="BW144">
        <v>1</v>
      </c>
      <c r="BX144">
        <v>1</v>
      </c>
      <c r="BY144" t="s">
        <v>3</v>
      </c>
      <c r="BZ144">
        <v>121</v>
      </c>
      <c r="CA144">
        <v>72</v>
      </c>
      <c r="CB144" t="s">
        <v>3</v>
      </c>
      <c r="CE144">
        <v>0</v>
      </c>
      <c r="CF144">
        <v>0</v>
      </c>
      <c r="CG144">
        <v>0</v>
      </c>
      <c r="CM144">
        <v>0</v>
      </c>
      <c r="CN144" t="s">
        <v>19</v>
      </c>
      <c r="CO144">
        <v>0</v>
      </c>
      <c r="CP144">
        <f t="shared" ref="CP144:CP164" si="135">(P144+Q144+S144)</f>
        <v>1341.74</v>
      </c>
      <c r="CQ144">
        <f>AC144*BC144</f>
        <v>18.493299999999998</v>
      </c>
      <c r="CR144">
        <f>AD144*BB144</f>
        <v>92.156999999999996</v>
      </c>
      <c r="CS144">
        <f t="shared" ref="CS144:CS164" si="136">AE144*BS144</f>
        <v>21.035700000000002</v>
      </c>
      <c r="CT144">
        <f t="shared" ref="CT144:CT164" si="137">AF144*BA144</f>
        <v>1231.0892999999999</v>
      </c>
      <c r="CU144">
        <f t="shared" ref="CU144:CU164" si="138">AG144</f>
        <v>0</v>
      </c>
      <c r="CV144">
        <f t="shared" ref="CV144:CV164" si="139">AH144</f>
        <v>3.8325</v>
      </c>
      <c r="CW144">
        <f t="shared" ref="CW144:CW164" si="140">AI144</f>
        <v>5.2500000000000005E-2</v>
      </c>
      <c r="CX144">
        <f t="shared" ref="CX144:CX164" si="141">AJ144</f>
        <v>0</v>
      </c>
      <c r="CY144">
        <f>(((S144+R144)*AT144)/100)</f>
        <v>1515.0772999999999</v>
      </c>
      <c r="CZ144">
        <f>(((S144+R144)*AU144)/100)</f>
        <v>901.53359999999986</v>
      </c>
      <c r="DC144" t="s">
        <v>3</v>
      </c>
      <c r="DD144" t="s">
        <v>3</v>
      </c>
      <c r="DE144" t="s">
        <v>20</v>
      </c>
      <c r="DF144" t="s">
        <v>20</v>
      </c>
      <c r="DG144" t="s">
        <v>20</v>
      </c>
      <c r="DH144" t="s">
        <v>3</v>
      </c>
      <c r="DI144" t="s">
        <v>20</v>
      </c>
      <c r="DJ144" t="s">
        <v>20</v>
      </c>
      <c r="DK144" t="s">
        <v>3</v>
      </c>
      <c r="DL144" t="s">
        <v>3</v>
      </c>
      <c r="DM144" t="s">
        <v>3</v>
      </c>
      <c r="DN144">
        <v>0</v>
      </c>
      <c r="DO144">
        <v>0</v>
      </c>
      <c r="DP144">
        <v>1</v>
      </c>
      <c r="DQ144">
        <v>1</v>
      </c>
      <c r="DU144">
        <v>1013</v>
      </c>
      <c r="DV144" t="s">
        <v>17</v>
      </c>
      <c r="DW144" t="s">
        <v>17</v>
      </c>
      <c r="DX144">
        <v>1</v>
      </c>
      <c r="DZ144" t="s">
        <v>3</v>
      </c>
      <c r="EA144" t="s">
        <v>3</v>
      </c>
      <c r="EB144" t="s">
        <v>3</v>
      </c>
      <c r="EC144" t="s">
        <v>3</v>
      </c>
      <c r="EE144">
        <v>50757454</v>
      </c>
      <c r="EF144">
        <v>22</v>
      </c>
      <c r="EG144" t="s">
        <v>21</v>
      </c>
      <c r="EH144">
        <v>16</v>
      </c>
      <c r="EI144" t="s">
        <v>22</v>
      </c>
      <c r="EJ144">
        <v>1</v>
      </c>
      <c r="EK144">
        <v>20001</v>
      </c>
      <c r="EL144" t="s">
        <v>23</v>
      </c>
      <c r="EM144" t="s">
        <v>24</v>
      </c>
      <c r="EO144" t="s">
        <v>25</v>
      </c>
      <c r="EQ144">
        <v>131072</v>
      </c>
      <c r="ER144">
        <v>43.76</v>
      </c>
      <c r="ES144">
        <v>2.0299999999999998</v>
      </c>
      <c r="ET144">
        <v>6.62</v>
      </c>
      <c r="EU144">
        <v>0.6</v>
      </c>
      <c r="EV144">
        <v>35.11</v>
      </c>
      <c r="EW144">
        <v>3.65</v>
      </c>
      <c r="EX144">
        <v>0.05</v>
      </c>
      <c r="EY144">
        <v>0</v>
      </c>
      <c r="FQ144">
        <v>0</v>
      </c>
      <c r="FR144">
        <f t="shared" ref="FR144:FR164" si="142">ROUND(IF(BI144=3,GM144,0),2)</f>
        <v>0</v>
      </c>
      <c r="FS144">
        <v>0</v>
      </c>
      <c r="FX144">
        <v>121</v>
      </c>
      <c r="FY144">
        <v>72</v>
      </c>
      <c r="GA144" t="s">
        <v>3</v>
      </c>
      <c r="GD144">
        <v>1</v>
      </c>
      <c r="GF144">
        <v>-2090890730</v>
      </c>
      <c r="GG144">
        <v>2</v>
      </c>
      <c r="GH144">
        <v>1</v>
      </c>
      <c r="GI144">
        <v>4</v>
      </c>
      <c r="GJ144">
        <v>0</v>
      </c>
      <c r="GK144">
        <v>0</v>
      </c>
      <c r="GL144">
        <f t="shared" ref="GL144:GL164" si="143">ROUND(IF(AND(BH144=3,BI144=3,FS144&lt;&gt;0),P144,0),2)</f>
        <v>0</v>
      </c>
      <c r="GM144">
        <f t="shared" ref="GM144:GM164" si="144">ROUND(O144+X144+Y144,2)+GX144</f>
        <v>3758.35</v>
      </c>
      <c r="GN144">
        <f t="shared" ref="GN144:GN164" si="145">IF(OR(BI144=0,BI144=1),GM144,0)</f>
        <v>3758.35</v>
      </c>
      <c r="GO144">
        <f t="shared" ref="GO144:GO164" si="146">IF(BI144=2,GM144,0)</f>
        <v>0</v>
      </c>
      <c r="GP144">
        <f t="shared" ref="GP144:GP164" si="147">IF(BI144=4,GM144+GX144,0)</f>
        <v>0</v>
      </c>
      <c r="GR144">
        <v>0</v>
      </c>
      <c r="GS144">
        <v>3</v>
      </c>
      <c r="GT144">
        <v>0</v>
      </c>
      <c r="GU144" t="s">
        <v>3</v>
      </c>
      <c r="GV144">
        <f t="shared" ref="GV144:GV164" si="148">ROUND((GT144),2)</f>
        <v>0</v>
      </c>
      <c r="GW144">
        <v>1</v>
      </c>
      <c r="GX144">
        <f t="shared" ref="GX144:GX164" si="149">ROUND(HC144*I144,2)</f>
        <v>0</v>
      </c>
      <c r="HA144">
        <v>0</v>
      </c>
      <c r="HB144">
        <v>0</v>
      </c>
      <c r="HC144">
        <f t="shared" ref="HC144:HC164" si="150">GV144*GW144</f>
        <v>0</v>
      </c>
      <c r="HE144" t="s">
        <v>3</v>
      </c>
      <c r="HF144" t="s">
        <v>3</v>
      </c>
      <c r="HM144" t="s">
        <v>3</v>
      </c>
      <c r="HN144" t="s">
        <v>26</v>
      </c>
      <c r="HO144" t="s">
        <v>27</v>
      </c>
      <c r="HP144" t="s">
        <v>22</v>
      </c>
      <c r="HQ144" t="s">
        <v>22</v>
      </c>
      <c r="IK144">
        <v>0</v>
      </c>
    </row>
    <row r="145" spans="1:245" x14ac:dyDescent="0.2">
      <c r="A145">
        <v>18</v>
      </c>
      <c r="B145">
        <v>1</v>
      </c>
      <c r="C145">
        <v>170</v>
      </c>
      <c r="E145" t="s">
        <v>231</v>
      </c>
      <c r="F145" t="s">
        <v>29</v>
      </c>
      <c r="G145" t="s">
        <v>232</v>
      </c>
      <c r="H145" t="str">
        <f>'1.Ведомость'!C55</f>
        <v>КОМПЛ</v>
      </c>
      <c r="I145">
        <f>I144*J145</f>
        <v>1</v>
      </c>
      <c r="J145">
        <v>1</v>
      </c>
      <c r="K145">
        <v>1</v>
      </c>
      <c r="O145">
        <f t="shared" si="120"/>
        <v>5427.71</v>
      </c>
      <c r="P145">
        <f t="shared" si="121"/>
        <v>5427.71</v>
      </c>
      <c r="Q145">
        <f t="shared" si="122"/>
        <v>0</v>
      </c>
      <c r="R145">
        <f t="shared" si="123"/>
        <v>0</v>
      </c>
      <c r="S145">
        <f t="shared" si="124"/>
        <v>0</v>
      </c>
      <c r="T145">
        <f t="shared" si="125"/>
        <v>0</v>
      </c>
      <c r="U145">
        <f t="shared" si="126"/>
        <v>0</v>
      </c>
      <c r="V145">
        <f t="shared" si="127"/>
        <v>0</v>
      </c>
      <c r="W145">
        <f t="shared" si="128"/>
        <v>0</v>
      </c>
      <c r="X145">
        <f t="shared" si="129"/>
        <v>0</v>
      </c>
      <c r="Y145">
        <f t="shared" si="130"/>
        <v>0</v>
      </c>
      <c r="AA145">
        <v>51661419</v>
      </c>
      <c r="AB145">
        <f t="shared" si="131"/>
        <v>5427.71</v>
      </c>
      <c r="AC145">
        <f t="shared" si="132"/>
        <v>5427.71</v>
      </c>
      <c r="AD145">
        <f>ROUND((ET145),2)</f>
        <v>0</v>
      </c>
      <c r="AE145">
        <f>ROUND((EU145),2)</f>
        <v>0</v>
      </c>
      <c r="AF145">
        <f>ROUND((EV145),2)</f>
        <v>0</v>
      </c>
      <c r="AG145">
        <f t="shared" si="133"/>
        <v>0</v>
      </c>
      <c r="AH145">
        <f>(EW145)</f>
        <v>0</v>
      </c>
      <c r="AI145">
        <f>(EX145)</f>
        <v>0</v>
      </c>
      <c r="AJ145">
        <f t="shared" si="134"/>
        <v>0</v>
      </c>
      <c r="AK145">
        <v>5427.71</v>
      </c>
      <c r="AL145">
        <v>5427.71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1</v>
      </c>
      <c r="AW145">
        <v>1</v>
      </c>
      <c r="AZ145">
        <v>1</v>
      </c>
      <c r="BA145">
        <v>1</v>
      </c>
      <c r="BB145">
        <v>1</v>
      </c>
      <c r="BC145">
        <v>6.13</v>
      </c>
      <c r="BD145" t="s">
        <v>3</v>
      </c>
      <c r="BE145" t="s">
        <v>3</v>
      </c>
      <c r="BF145" t="s">
        <v>3</v>
      </c>
      <c r="BG145" t="s">
        <v>3</v>
      </c>
      <c r="BH145">
        <v>3</v>
      </c>
      <c r="BI145">
        <v>3</v>
      </c>
      <c r="BJ145" t="s">
        <v>3</v>
      </c>
      <c r="BM145">
        <v>902</v>
      </c>
      <c r="BN145">
        <v>0</v>
      </c>
      <c r="BO145" t="s">
        <v>3</v>
      </c>
      <c r="BP145">
        <v>0</v>
      </c>
      <c r="BQ145">
        <v>92</v>
      </c>
      <c r="BR145">
        <v>0</v>
      </c>
      <c r="BS145">
        <v>1</v>
      </c>
      <c r="BT145">
        <v>1</v>
      </c>
      <c r="BU145">
        <v>1</v>
      </c>
      <c r="BV145">
        <v>1</v>
      </c>
      <c r="BW145">
        <v>1</v>
      </c>
      <c r="BX145">
        <v>1</v>
      </c>
      <c r="BY145" t="s">
        <v>3</v>
      </c>
      <c r="BZ145">
        <v>0</v>
      </c>
      <c r="CA145">
        <v>0</v>
      </c>
      <c r="CB145" t="s">
        <v>3</v>
      </c>
      <c r="CE145">
        <v>0</v>
      </c>
      <c r="CF145">
        <v>0</v>
      </c>
      <c r="CG145">
        <v>0</v>
      </c>
      <c r="CM145">
        <v>0</v>
      </c>
      <c r="CN145" t="s">
        <v>3</v>
      </c>
      <c r="CO145">
        <v>0</v>
      </c>
      <c r="CP145">
        <f t="shared" si="135"/>
        <v>5427.71</v>
      </c>
      <c r="CQ145">
        <f>AC145</f>
        <v>5427.71</v>
      </c>
      <c r="CR145">
        <f>AD145</f>
        <v>0</v>
      </c>
      <c r="CS145">
        <f t="shared" si="136"/>
        <v>0</v>
      </c>
      <c r="CT145">
        <f t="shared" si="137"/>
        <v>0</v>
      </c>
      <c r="CU145">
        <f t="shared" si="138"/>
        <v>0</v>
      </c>
      <c r="CV145">
        <f t="shared" si="139"/>
        <v>0</v>
      </c>
      <c r="CW145">
        <f t="shared" si="140"/>
        <v>0</v>
      </c>
      <c r="CX145">
        <f t="shared" si="141"/>
        <v>0</v>
      </c>
      <c r="CY145">
        <f>0</f>
        <v>0</v>
      </c>
      <c r="CZ145">
        <f>0</f>
        <v>0</v>
      </c>
      <c r="DC145" t="s">
        <v>3</v>
      </c>
      <c r="DD145" t="s">
        <v>3</v>
      </c>
      <c r="DE145" t="s">
        <v>3</v>
      </c>
      <c r="DF145" t="s">
        <v>3</v>
      </c>
      <c r="DG145" t="s">
        <v>3</v>
      </c>
      <c r="DH145" t="s">
        <v>3</v>
      </c>
      <c r="DI145" t="s">
        <v>3</v>
      </c>
      <c r="DJ145" t="s">
        <v>3</v>
      </c>
      <c r="DK145" t="s">
        <v>3</v>
      </c>
      <c r="DL145" t="s">
        <v>3</v>
      </c>
      <c r="DM145" t="s">
        <v>3</v>
      </c>
      <c r="DN145">
        <v>0</v>
      </c>
      <c r="DO145">
        <v>0</v>
      </c>
      <c r="DP145">
        <v>1</v>
      </c>
      <c r="DQ145">
        <v>1</v>
      </c>
      <c r="DU145">
        <v>1013</v>
      </c>
      <c r="DV145" t="s">
        <v>31</v>
      </c>
      <c r="DW145" t="s">
        <v>31</v>
      </c>
      <c r="DX145">
        <v>1</v>
      </c>
      <c r="DZ145" t="s">
        <v>3</v>
      </c>
      <c r="EA145" t="s">
        <v>3</v>
      </c>
      <c r="EB145" t="s">
        <v>3</v>
      </c>
      <c r="EC145" t="s">
        <v>3</v>
      </c>
      <c r="EE145">
        <v>50757270</v>
      </c>
      <c r="EF145">
        <v>92</v>
      </c>
      <c r="EG145" t="s">
        <v>32</v>
      </c>
      <c r="EH145">
        <v>0</v>
      </c>
      <c r="EI145" t="s">
        <v>3</v>
      </c>
      <c r="EJ145">
        <v>3</v>
      </c>
      <c r="EK145">
        <v>902</v>
      </c>
      <c r="EL145" t="s">
        <v>32</v>
      </c>
      <c r="EM145" t="s">
        <v>33</v>
      </c>
      <c r="EO145" t="s">
        <v>3</v>
      </c>
      <c r="EQ145">
        <v>0</v>
      </c>
      <c r="ER145">
        <v>5427.71</v>
      </c>
      <c r="ES145">
        <v>5427.71</v>
      </c>
      <c r="ET145">
        <v>0</v>
      </c>
      <c r="EU145">
        <v>0</v>
      </c>
      <c r="EV145">
        <v>0</v>
      </c>
      <c r="EW145">
        <v>0</v>
      </c>
      <c r="EX145">
        <v>0</v>
      </c>
      <c r="EZ145">
        <v>5</v>
      </c>
      <c r="FC145">
        <v>0</v>
      </c>
      <c r="FD145">
        <v>18</v>
      </c>
      <c r="FF145">
        <v>5202.09</v>
      </c>
      <c r="FQ145">
        <v>0</v>
      </c>
      <c r="FR145">
        <f t="shared" si="142"/>
        <v>5427.71</v>
      </c>
      <c r="FS145">
        <v>0</v>
      </c>
      <c r="FX145">
        <v>0</v>
      </c>
      <c r="FY145">
        <v>0</v>
      </c>
      <c r="GA145" t="s">
        <v>233</v>
      </c>
      <c r="GD145">
        <v>1</v>
      </c>
      <c r="GF145">
        <v>368495231</v>
      </c>
      <c r="GG145">
        <v>2</v>
      </c>
      <c r="GH145">
        <v>3</v>
      </c>
      <c r="GI145">
        <v>4</v>
      </c>
      <c r="GJ145">
        <v>0</v>
      </c>
      <c r="GK145">
        <v>0</v>
      </c>
      <c r="GL145">
        <f t="shared" si="143"/>
        <v>0</v>
      </c>
      <c r="GM145">
        <f t="shared" si="144"/>
        <v>5427.71</v>
      </c>
      <c r="GN145">
        <f t="shared" si="145"/>
        <v>0</v>
      </c>
      <c r="GO145">
        <f t="shared" si="146"/>
        <v>0</v>
      </c>
      <c r="GP145">
        <f t="shared" si="147"/>
        <v>0</v>
      </c>
      <c r="GR145">
        <v>1</v>
      </c>
      <c r="GS145">
        <v>1</v>
      </c>
      <c r="GT145">
        <v>0</v>
      </c>
      <c r="GU145" t="s">
        <v>3</v>
      </c>
      <c r="GV145">
        <f t="shared" si="148"/>
        <v>0</v>
      </c>
      <c r="GW145">
        <v>1</v>
      </c>
      <c r="GX145">
        <f t="shared" si="149"/>
        <v>0</v>
      </c>
      <c r="HA145">
        <v>0</v>
      </c>
      <c r="HB145">
        <v>0</v>
      </c>
      <c r="HC145">
        <f t="shared" si="150"/>
        <v>0</v>
      </c>
      <c r="HE145" t="s">
        <v>35</v>
      </c>
      <c r="HF145" t="s">
        <v>36</v>
      </c>
      <c r="HH145">
        <f>ROUND(AC145*I145,2)</f>
        <v>5427.71</v>
      </c>
      <c r="HM145" t="s">
        <v>3</v>
      </c>
      <c r="HN145" t="s">
        <v>3</v>
      </c>
      <c r="HO145" t="s">
        <v>3</v>
      </c>
      <c r="HP145" t="s">
        <v>3</v>
      </c>
      <c r="HQ145" t="s">
        <v>3</v>
      </c>
      <c r="IK145">
        <v>0</v>
      </c>
    </row>
    <row r="146" spans="1:245" x14ac:dyDescent="0.2">
      <c r="A146">
        <v>18</v>
      </c>
      <c r="B146">
        <v>1</v>
      </c>
      <c r="C146">
        <v>171</v>
      </c>
      <c r="E146" t="s">
        <v>234</v>
      </c>
      <c r="F146" t="s">
        <v>29</v>
      </c>
      <c r="G146" t="s">
        <v>235</v>
      </c>
      <c r="H146" t="str">
        <f>'1.Ведомость'!C56</f>
        <v>ШТ</v>
      </c>
      <c r="I146">
        <f>I144*J146</f>
        <v>2</v>
      </c>
      <c r="J146">
        <v>2</v>
      </c>
      <c r="K146">
        <v>2</v>
      </c>
      <c r="O146">
        <f t="shared" si="120"/>
        <v>665.28</v>
      </c>
      <c r="P146">
        <f t="shared" si="121"/>
        <v>665.28</v>
      </c>
      <c r="Q146">
        <f t="shared" si="122"/>
        <v>0</v>
      </c>
      <c r="R146">
        <f t="shared" si="123"/>
        <v>0</v>
      </c>
      <c r="S146">
        <f t="shared" si="124"/>
        <v>0</v>
      </c>
      <c r="T146">
        <f t="shared" si="125"/>
        <v>0</v>
      </c>
      <c r="U146">
        <f t="shared" si="126"/>
        <v>0</v>
      </c>
      <c r="V146">
        <f t="shared" si="127"/>
        <v>0</v>
      </c>
      <c r="W146">
        <f t="shared" si="128"/>
        <v>0</v>
      </c>
      <c r="X146">
        <f t="shared" si="129"/>
        <v>0</v>
      </c>
      <c r="Y146">
        <f t="shared" si="130"/>
        <v>0</v>
      </c>
      <c r="AA146">
        <v>51661419</v>
      </c>
      <c r="AB146">
        <f t="shared" si="131"/>
        <v>332.64</v>
      </c>
      <c r="AC146">
        <f t="shared" si="132"/>
        <v>332.64</v>
      </c>
      <c r="AD146">
        <f>ROUND((((ET146)-(EU146))+AE146),2)</f>
        <v>0</v>
      </c>
      <c r="AE146">
        <f>ROUND((EU146),2)</f>
        <v>0</v>
      </c>
      <c r="AF146">
        <f>ROUND((EV146),2)</f>
        <v>0</v>
      </c>
      <c r="AG146">
        <f t="shared" si="133"/>
        <v>0</v>
      </c>
      <c r="AH146">
        <f>(EW146)</f>
        <v>0</v>
      </c>
      <c r="AI146">
        <f>(EX146)</f>
        <v>0</v>
      </c>
      <c r="AJ146">
        <f t="shared" si="134"/>
        <v>0</v>
      </c>
      <c r="AK146">
        <v>332.64</v>
      </c>
      <c r="AL146">
        <v>332.64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125</v>
      </c>
      <c r="AU146">
        <v>65</v>
      </c>
      <c r="AV146">
        <v>1</v>
      </c>
      <c r="AW146">
        <v>1</v>
      </c>
      <c r="AZ146">
        <v>1</v>
      </c>
      <c r="BA146">
        <v>1</v>
      </c>
      <c r="BB146">
        <v>1</v>
      </c>
      <c r="BC146">
        <v>9.11</v>
      </c>
      <c r="BD146" t="s">
        <v>3</v>
      </c>
      <c r="BE146" t="s">
        <v>3</v>
      </c>
      <c r="BF146" t="s">
        <v>3</v>
      </c>
      <c r="BG146" t="s">
        <v>3</v>
      </c>
      <c r="BH146">
        <v>3</v>
      </c>
      <c r="BI146">
        <v>1</v>
      </c>
      <c r="BJ146" t="s">
        <v>3</v>
      </c>
      <c r="BM146">
        <v>0</v>
      </c>
      <c r="BN146">
        <v>0</v>
      </c>
      <c r="BO146" t="s">
        <v>3</v>
      </c>
      <c r="BP146">
        <v>0</v>
      </c>
      <c r="BQ146">
        <v>13</v>
      </c>
      <c r="BR146">
        <v>0</v>
      </c>
      <c r="BS146">
        <v>1</v>
      </c>
      <c r="BT146">
        <v>1</v>
      </c>
      <c r="BU146">
        <v>1</v>
      </c>
      <c r="BV146">
        <v>1</v>
      </c>
      <c r="BW146">
        <v>1</v>
      </c>
      <c r="BX146">
        <v>1</v>
      </c>
      <c r="BY146" t="s">
        <v>3</v>
      </c>
      <c r="BZ146">
        <v>125</v>
      </c>
      <c r="CA146">
        <v>65</v>
      </c>
      <c r="CB146" t="s">
        <v>3</v>
      </c>
      <c r="CE146">
        <v>0</v>
      </c>
      <c r="CF146">
        <v>0</v>
      </c>
      <c r="CG146">
        <v>0</v>
      </c>
      <c r="CM146">
        <v>0</v>
      </c>
      <c r="CN146" t="s">
        <v>3</v>
      </c>
      <c r="CO146">
        <v>0</v>
      </c>
      <c r="CP146">
        <f t="shared" si="135"/>
        <v>665.28</v>
      </c>
      <c r="CQ146">
        <f>AC146</f>
        <v>332.64</v>
      </c>
      <c r="CR146">
        <f>AD146</f>
        <v>0</v>
      </c>
      <c r="CS146">
        <f t="shared" si="136"/>
        <v>0</v>
      </c>
      <c r="CT146">
        <f t="shared" si="137"/>
        <v>0</v>
      </c>
      <c r="CU146">
        <f t="shared" si="138"/>
        <v>0</v>
      </c>
      <c r="CV146">
        <f t="shared" si="139"/>
        <v>0</v>
      </c>
      <c r="CW146">
        <f t="shared" si="140"/>
        <v>0</v>
      </c>
      <c r="CX146">
        <f t="shared" si="141"/>
        <v>0</v>
      </c>
      <c r="CY146">
        <f t="shared" ref="CY146:CY164" si="151">(((S146+R146)*AT146)/100)</f>
        <v>0</v>
      </c>
      <c r="CZ146">
        <f t="shared" ref="CZ146:CZ164" si="152">(((S146+R146)*AU146)/100)</f>
        <v>0</v>
      </c>
      <c r="DC146" t="s">
        <v>3</v>
      </c>
      <c r="DD146" t="s">
        <v>3</v>
      </c>
      <c r="DE146" t="s">
        <v>3</v>
      </c>
      <c r="DF146" t="s">
        <v>3</v>
      </c>
      <c r="DG146" t="s">
        <v>3</v>
      </c>
      <c r="DH146" t="s">
        <v>3</v>
      </c>
      <c r="DI146" t="s">
        <v>3</v>
      </c>
      <c r="DJ146" t="s">
        <v>3</v>
      </c>
      <c r="DK146" t="s">
        <v>3</v>
      </c>
      <c r="DL146" t="s">
        <v>3</v>
      </c>
      <c r="DM146" t="s">
        <v>3</v>
      </c>
      <c r="DN146">
        <v>0</v>
      </c>
      <c r="DO146">
        <v>0</v>
      </c>
      <c r="DP146">
        <v>1</v>
      </c>
      <c r="DQ146">
        <v>1</v>
      </c>
      <c r="DU146">
        <v>1013</v>
      </c>
      <c r="DV146" t="s">
        <v>17</v>
      </c>
      <c r="DW146" t="s">
        <v>17</v>
      </c>
      <c r="DX146">
        <v>1</v>
      </c>
      <c r="DZ146" t="s">
        <v>3</v>
      </c>
      <c r="EA146" t="s">
        <v>3</v>
      </c>
      <c r="EB146" t="s">
        <v>3</v>
      </c>
      <c r="EC146" t="s">
        <v>3</v>
      </c>
      <c r="EE146">
        <v>50757123</v>
      </c>
      <c r="EF146">
        <v>13</v>
      </c>
      <c r="EG146" t="s">
        <v>38</v>
      </c>
      <c r="EH146">
        <v>0</v>
      </c>
      <c r="EI146" t="s">
        <v>3</v>
      </c>
      <c r="EJ146">
        <v>1</v>
      </c>
      <c r="EK146">
        <v>0</v>
      </c>
      <c r="EL146" t="s">
        <v>39</v>
      </c>
      <c r="EM146" t="s">
        <v>40</v>
      </c>
      <c r="EO146" t="s">
        <v>3</v>
      </c>
      <c r="EQ146">
        <v>0</v>
      </c>
      <c r="ER146">
        <v>332.64</v>
      </c>
      <c r="ES146">
        <v>332.64</v>
      </c>
      <c r="ET146">
        <v>0</v>
      </c>
      <c r="EU146">
        <v>0</v>
      </c>
      <c r="EV146">
        <v>0</v>
      </c>
      <c r="EW146">
        <v>0</v>
      </c>
      <c r="EX146">
        <v>0</v>
      </c>
      <c r="EZ146">
        <v>5</v>
      </c>
      <c r="FC146">
        <v>0</v>
      </c>
      <c r="FD146">
        <v>18</v>
      </c>
      <c r="FF146">
        <v>316.31</v>
      </c>
      <c r="FQ146">
        <v>0</v>
      </c>
      <c r="FR146">
        <f t="shared" si="142"/>
        <v>0</v>
      </c>
      <c r="FS146">
        <v>0</v>
      </c>
      <c r="FX146">
        <v>125</v>
      </c>
      <c r="FY146">
        <v>65</v>
      </c>
      <c r="GA146" t="s">
        <v>236</v>
      </c>
      <c r="GD146">
        <v>1</v>
      </c>
      <c r="GF146">
        <v>1627415757</v>
      </c>
      <c r="GG146">
        <v>2</v>
      </c>
      <c r="GH146">
        <v>3</v>
      </c>
      <c r="GI146">
        <v>4</v>
      </c>
      <c r="GJ146">
        <v>0</v>
      </c>
      <c r="GK146">
        <v>0</v>
      </c>
      <c r="GL146">
        <f t="shared" si="143"/>
        <v>0</v>
      </c>
      <c r="GM146">
        <f t="shared" si="144"/>
        <v>665.28</v>
      </c>
      <c r="GN146">
        <f t="shared" si="145"/>
        <v>665.28</v>
      </c>
      <c r="GO146">
        <f t="shared" si="146"/>
        <v>0</v>
      </c>
      <c r="GP146">
        <f t="shared" si="147"/>
        <v>0</v>
      </c>
      <c r="GR146">
        <v>1</v>
      </c>
      <c r="GS146">
        <v>1</v>
      </c>
      <c r="GT146">
        <v>0</v>
      </c>
      <c r="GU146" t="s">
        <v>3</v>
      </c>
      <c r="GV146">
        <f t="shared" si="148"/>
        <v>0</v>
      </c>
      <c r="GW146">
        <v>1</v>
      </c>
      <c r="GX146">
        <f t="shared" si="149"/>
        <v>0</v>
      </c>
      <c r="HA146">
        <v>0</v>
      </c>
      <c r="HB146">
        <v>0</v>
      </c>
      <c r="HC146">
        <f t="shared" si="150"/>
        <v>0</v>
      </c>
      <c r="HE146" t="s">
        <v>35</v>
      </c>
      <c r="HF146" t="s">
        <v>42</v>
      </c>
      <c r="HG146">
        <f>ROUND(AC146*I146,2)</f>
        <v>665.28</v>
      </c>
      <c r="HM146" t="s">
        <v>3</v>
      </c>
      <c r="HN146" t="s">
        <v>3</v>
      </c>
      <c r="HO146" t="s">
        <v>3</v>
      </c>
      <c r="HP146" t="s">
        <v>3</v>
      </c>
      <c r="HQ146" t="s">
        <v>3</v>
      </c>
      <c r="IK146">
        <v>0</v>
      </c>
    </row>
    <row r="147" spans="1:245" x14ac:dyDescent="0.2">
      <c r="A147">
        <v>17</v>
      </c>
      <c r="B147">
        <v>1</v>
      </c>
      <c r="C147">
        <f>ROW(SmtRes!A181)</f>
        <v>181</v>
      </c>
      <c r="D147">
        <f>ROW(EtalonRes!A203)</f>
        <v>203</v>
      </c>
      <c r="E147" t="s">
        <v>237</v>
      </c>
      <c r="F147" t="s">
        <v>50</v>
      </c>
      <c r="G147" t="s">
        <v>51</v>
      </c>
      <c r="H147" t="s">
        <v>17</v>
      </c>
      <c r="I147">
        <v>1</v>
      </c>
      <c r="J147">
        <v>0</v>
      </c>
      <c r="K147">
        <v>1</v>
      </c>
      <c r="O147">
        <f t="shared" si="120"/>
        <v>729.99</v>
      </c>
      <c r="P147">
        <f t="shared" si="121"/>
        <v>372.87</v>
      </c>
      <c r="Q147">
        <f t="shared" si="122"/>
        <v>20.55</v>
      </c>
      <c r="R147">
        <f t="shared" si="123"/>
        <v>4.34</v>
      </c>
      <c r="S147">
        <f t="shared" si="124"/>
        <v>336.57</v>
      </c>
      <c r="T147">
        <f t="shared" si="125"/>
        <v>0</v>
      </c>
      <c r="U147">
        <f t="shared" si="126"/>
        <v>1.1235000000000002</v>
      </c>
      <c r="V147">
        <f t="shared" si="127"/>
        <v>1.0500000000000001E-2</v>
      </c>
      <c r="W147">
        <f t="shared" si="128"/>
        <v>0</v>
      </c>
      <c r="X147">
        <f t="shared" si="129"/>
        <v>412.5</v>
      </c>
      <c r="Y147">
        <f t="shared" si="130"/>
        <v>245.46</v>
      </c>
      <c r="AA147">
        <v>51661419</v>
      </c>
      <c r="AB147">
        <f t="shared" si="131"/>
        <v>52.56</v>
      </c>
      <c r="AC147">
        <f t="shared" si="132"/>
        <v>40.93</v>
      </c>
      <c r="AD147">
        <f>ROUND(((((ET147*ROUND(1.05,7)))-((EU147*ROUND(1.05,7))))+AE147),2)</f>
        <v>1.55</v>
      </c>
      <c r="AE147">
        <f>ROUND(((EU147*ROUND(1.05,7))),2)</f>
        <v>0.13</v>
      </c>
      <c r="AF147">
        <f>ROUND(((EV147*ROUND(1.05,7))),2)</f>
        <v>10.08</v>
      </c>
      <c r="AG147">
        <f t="shared" si="133"/>
        <v>0</v>
      </c>
      <c r="AH147">
        <f>((EW147*ROUND(1.05,7)))</f>
        <v>1.1235000000000002</v>
      </c>
      <c r="AI147">
        <f>((EX147*ROUND(1.05,7)))</f>
        <v>1.0500000000000001E-2</v>
      </c>
      <c r="AJ147">
        <f t="shared" si="134"/>
        <v>0</v>
      </c>
      <c r="AK147">
        <v>52</v>
      </c>
      <c r="AL147">
        <v>40.93</v>
      </c>
      <c r="AM147">
        <v>1.47</v>
      </c>
      <c r="AN147">
        <v>0.12</v>
      </c>
      <c r="AO147">
        <v>9.6</v>
      </c>
      <c r="AP147">
        <v>0</v>
      </c>
      <c r="AQ147">
        <v>1.07</v>
      </c>
      <c r="AR147">
        <v>0.01</v>
      </c>
      <c r="AS147">
        <v>0</v>
      </c>
      <c r="AT147">
        <v>121</v>
      </c>
      <c r="AU147">
        <v>72</v>
      </c>
      <c r="AV147">
        <v>1</v>
      </c>
      <c r="AW147">
        <v>1</v>
      </c>
      <c r="AZ147">
        <v>1</v>
      </c>
      <c r="BA147">
        <v>33.39</v>
      </c>
      <c r="BB147">
        <v>13.26</v>
      </c>
      <c r="BC147">
        <v>9.11</v>
      </c>
      <c r="BD147" t="s">
        <v>3</v>
      </c>
      <c r="BE147" t="s">
        <v>3</v>
      </c>
      <c r="BF147" t="s">
        <v>3</v>
      </c>
      <c r="BG147" t="s">
        <v>3</v>
      </c>
      <c r="BH147">
        <v>0</v>
      </c>
      <c r="BI147">
        <v>1</v>
      </c>
      <c r="BJ147" t="s">
        <v>52</v>
      </c>
      <c r="BM147">
        <v>20001</v>
      </c>
      <c r="BN147">
        <v>0</v>
      </c>
      <c r="BO147" t="s">
        <v>3</v>
      </c>
      <c r="BP147">
        <v>0</v>
      </c>
      <c r="BQ147">
        <v>22</v>
      </c>
      <c r="BR147">
        <v>0</v>
      </c>
      <c r="BS147">
        <v>33.39</v>
      </c>
      <c r="BT147">
        <v>1</v>
      </c>
      <c r="BU147">
        <v>1</v>
      </c>
      <c r="BV147">
        <v>1</v>
      </c>
      <c r="BW147">
        <v>1</v>
      </c>
      <c r="BX147">
        <v>1</v>
      </c>
      <c r="BY147" t="s">
        <v>3</v>
      </c>
      <c r="BZ147">
        <v>121</v>
      </c>
      <c r="CA147">
        <v>72</v>
      </c>
      <c r="CB147" t="s">
        <v>3</v>
      </c>
      <c r="CE147">
        <v>0</v>
      </c>
      <c r="CF147">
        <v>0</v>
      </c>
      <c r="CG147">
        <v>0</v>
      </c>
      <c r="CM147">
        <v>0</v>
      </c>
      <c r="CN147" t="s">
        <v>19</v>
      </c>
      <c r="CO147">
        <v>0</v>
      </c>
      <c r="CP147">
        <f t="shared" si="135"/>
        <v>729.99</v>
      </c>
      <c r="CQ147">
        <f>AC147*BC147</f>
        <v>372.8723</v>
      </c>
      <c r="CR147">
        <f>AD147*BB147</f>
        <v>20.553000000000001</v>
      </c>
      <c r="CS147">
        <f t="shared" si="136"/>
        <v>4.3407</v>
      </c>
      <c r="CT147">
        <f t="shared" si="137"/>
        <v>336.57120000000003</v>
      </c>
      <c r="CU147">
        <f t="shared" si="138"/>
        <v>0</v>
      </c>
      <c r="CV147">
        <f t="shared" si="139"/>
        <v>1.1235000000000002</v>
      </c>
      <c r="CW147">
        <f t="shared" si="140"/>
        <v>1.0500000000000001E-2</v>
      </c>
      <c r="CX147">
        <f t="shared" si="141"/>
        <v>0</v>
      </c>
      <c r="CY147">
        <f t="shared" si="151"/>
        <v>412.50109999999995</v>
      </c>
      <c r="CZ147">
        <f t="shared" si="152"/>
        <v>245.45519999999996</v>
      </c>
      <c r="DC147" t="s">
        <v>3</v>
      </c>
      <c r="DD147" t="s">
        <v>3</v>
      </c>
      <c r="DE147" t="s">
        <v>20</v>
      </c>
      <c r="DF147" t="s">
        <v>20</v>
      </c>
      <c r="DG147" t="s">
        <v>20</v>
      </c>
      <c r="DH147" t="s">
        <v>3</v>
      </c>
      <c r="DI147" t="s">
        <v>20</v>
      </c>
      <c r="DJ147" t="s">
        <v>20</v>
      </c>
      <c r="DK147" t="s">
        <v>3</v>
      </c>
      <c r="DL147" t="s">
        <v>3</v>
      </c>
      <c r="DM147" t="s">
        <v>3</v>
      </c>
      <c r="DN147">
        <v>0</v>
      </c>
      <c r="DO147">
        <v>0</v>
      </c>
      <c r="DP147">
        <v>1</v>
      </c>
      <c r="DQ147">
        <v>1</v>
      </c>
      <c r="DU147">
        <v>1013</v>
      </c>
      <c r="DV147" t="s">
        <v>17</v>
      </c>
      <c r="DW147" t="s">
        <v>17</v>
      </c>
      <c r="DX147">
        <v>1</v>
      </c>
      <c r="DZ147" t="s">
        <v>3</v>
      </c>
      <c r="EA147" t="s">
        <v>3</v>
      </c>
      <c r="EB147" t="s">
        <v>3</v>
      </c>
      <c r="EC147" t="s">
        <v>3</v>
      </c>
      <c r="EE147">
        <v>50757454</v>
      </c>
      <c r="EF147">
        <v>22</v>
      </c>
      <c r="EG147" t="s">
        <v>21</v>
      </c>
      <c r="EH147">
        <v>16</v>
      </c>
      <c r="EI147" t="s">
        <v>22</v>
      </c>
      <c r="EJ147">
        <v>1</v>
      </c>
      <c r="EK147">
        <v>20001</v>
      </c>
      <c r="EL147" t="s">
        <v>23</v>
      </c>
      <c r="EM147" t="s">
        <v>24</v>
      </c>
      <c r="EO147" t="s">
        <v>25</v>
      </c>
      <c r="EQ147">
        <v>131072</v>
      </c>
      <c r="ER147">
        <v>52</v>
      </c>
      <c r="ES147">
        <v>40.93</v>
      </c>
      <c r="ET147">
        <v>1.47</v>
      </c>
      <c r="EU147">
        <v>0.12</v>
      </c>
      <c r="EV147">
        <v>9.6</v>
      </c>
      <c r="EW147">
        <v>1.07</v>
      </c>
      <c r="EX147">
        <v>0.01</v>
      </c>
      <c r="EY147">
        <v>0</v>
      </c>
      <c r="FQ147">
        <v>0</v>
      </c>
      <c r="FR147">
        <f t="shared" si="142"/>
        <v>0</v>
      </c>
      <c r="FS147">
        <v>0</v>
      </c>
      <c r="FX147">
        <v>121</v>
      </c>
      <c r="FY147">
        <v>72</v>
      </c>
      <c r="GA147" t="s">
        <v>3</v>
      </c>
      <c r="GD147">
        <v>1</v>
      </c>
      <c r="GF147">
        <v>-476731723</v>
      </c>
      <c r="GG147">
        <v>2</v>
      </c>
      <c r="GH147">
        <v>1</v>
      </c>
      <c r="GI147">
        <v>4</v>
      </c>
      <c r="GJ147">
        <v>0</v>
      </c>
      <c r="GK147">
        <v>0</v>
      </c>
      <c r="GL147">
        <f t="shared" si="143"/>
        <v>0</v>
      </c>
      <c r="GM147">
        <f t="shared" si="144"/>
        <v>1387.95</v>
      </c>
      <c r="GN147">
        <f t="shared" si="145"/>
        <v>1387.95</v>
      </c>
      <c r="GO147">
        <f t="shared" si="146"/>
        <v>0</v>
      </c>
      <c r="GP147">
        <f t="shared" si="147"/>
        <v>0</v>
      </c>
      <c r="GR147">
        <v>0</v>
      </c>
      <c r="GS147">
        <v>3</v>
      </c>
      <c r="GT147">
        <v>0</v>
      </c>
      <c r="GU147" t="s">
        <v>3</v>
      </c>
      <c r="GV147">
        <f t="shared" si="148"/>
        <v>0</v>
      </c>
      <c r="GW147">
        <v>1</v>
      </c>
      <c r="GX147">
        <f t="shared" si="149"/>
        <v>0</v>
      </c>
      <c r="HA147">
        <v>0</v>
      </c>
      <c r="HB147">
        <v>0</v>
      </c>
      <c r="HC147">
        <f t="shared" si="150"/>
        <v>0</v>
      </c>
      <c r="HE147" t="s">
        <v>3</v>
      </c>
      <c r="HF147" t="s">
        <v>3</v>
      </c>
      <c r="HM147" t="s">
        <v>3</v>
      </c>
      <c r="HN147" t="s">
        <v>26</v>
      </c>
      <c r="HO147" t="s">
        <v>27</v>
      </c>
      <c r="HP147" t="s">
        <v>22</v>
      </c>
      <c r="HQ147" t="s">
        <v>22</v>
      </c>
      <c r="IK147">
        <v>0</v>
      </c>
    </row>
    <row r="148" spans="1:245" x14ac:dyDescent="0.2">
      <c r="A148">
        <v>18</v>
      </c>
      <c r="B148">
        <v>1</v>
      </c>
      <c r="C148">
        <v>176</v>
      </c>
      <c r="E148" t="s">
        <v>238</v>
      </c>
      <c r="F148" t="s">
        <v>53</v>
      </c>
      <c r="G148" t="s">
        <v>54</v>
      </c>
      <c r="H148" t="e">
        <f>'1.Ведомость'!#REF!</f>
        <v>#REF!</v>
      </c>
      <c r="I148">
        <f>I147*J148</f>
        <v>0.1</v>
      </c>
      <c r="J148">
        <v>0.1</v>
      </c>
      <c r="K148">
        <v>0.1</v>
      </c>
      <c r="O148">
        <f t="shared" si="120"/>
        <v>0.91</v>
      </c>
      <c r="P148">
        <f t="shared" si="121"/>
        <v>0.91</v>
      </c>
      <c r="Q148">
        <f t="shared" si="122"/>
        <v>0</v>
      </c>
      <c r="R148">
        <f t="shared" si="123"/>
        <v>0</v>
      </c>
      <c r="S148">
        <f t="shared" si="124"/>
        <v>0</v>
      </c>
      <c r="T148">
        <f t="shared" si="125"/>
        <v>0</v>
      </c>
      <c r="U148">
        <f t="shared" si="126"/>
        <v>0</v>
      </c>
      <c r="V148">
        <f t="shared" si="127"/>
        <v>0</v>
      </c>
      <c r="W148">
        <f t="shared" si="128"/>
        <v>0</v>
      </c>
      <c r="X148">
        <f t="shared" si="129"/>
        <v>0</v>
      </c>
      <c r="Y148">
        <f t="shared" si="130"/>
        <v>0</v>
      </c>
      <c r="AA148">
        <v>51661419</v>
      </c>
      <c r="AB148">
        <f t="shared" si="131"/>
        <v>1</v>
      </c>
      <c r="AC148">
        <f t="shared" si="132"/>
        <v>1</v>
      </c>
      <c r="AD148">
        <f>ROUND((((ET148)-(EU148))+AE148),2)</f>
        <v>0</v>
      </c>
      <c r="AE148">
        <f t="shared" ref="AE148:AF150" si="153">ROUND((EU148),2)</f>
        <v>0</v>
      </c>
      <c r="AF148">
        <f t="shared" si="153"/>
        <v>0</v>
      </c>
      <c r="AG148">
        <f t="shared" si="133"/>
        <v>0</v>
      </c>
      <c r="AH148">
        <f t="shared" ref="AH148:AI150" si="154">(EW148)</f>
        <v>0</v>
      </c>
      <c r="AI148">
        <f t="shared" si="154"/>
        <v>0</v>
      </c>
      <c r="AJ148">
        <f t="shared" si="134"/>
        <v>0</v>
      </c>
      <c r="AK148">
        <v>1</v>
      </c>
      <c r="AL148">
        <v>1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1</v>
      </c>
      <c r="AW148">
        <v>1</v>
      </c>
      <c r="AZ148">
        <v>1</v>
      </c>
      <c r="BA148">
        <v>1</v>
      </c>
      <c r="BB148">
        <v>1</v>
      </c>
      <c r="BC148">
        <v>9.11</v>
      </c>
      <c r="BD148" t="s">
        <v>3</v>
      </c>
      <c r="BE148" t="s">
        <v>3</v>
      </c>
      <c r="BF148" t="s">
        <v>3</v>
      </c>
      <c r="BG148" t="s">
        <v>3</v>
      </c>
      <c r="BH148">
        <v>3</v>
      </c>
      <c r="BI148">
        <v>1</v>
      </c>
      <c r="BJ148" t="s">
        <v>56</v>
      </c>
      <c r="BM148">
        <v>500001</v>
      </c>
      <c r="BN148">
        <v>0</v>
      </c>
      <c r="BO148" t="s">
        <v>3</v>
      </c>
      <c r="BP148">
        <v>0</v>
      </c>
      <c r="BQ148">
        <v>8</v>
      </c>
      <c r="BR148">
        <v>0</v>
      </c>
      <c r="BS148">
        <v>1</v>
      </c>
      <c r="BT148">
        <v>1</v>
      </c>
      <c r="BU148">
        <v>1</v>
      </c>
      <c r="BV148">
        <v>1</v>
      </c>
      <c r="BW148">
        <v>1</v>
      </c>
      <c r="BX148">
        <v>1</v>
      </c>
      <c r="BY148" t="s">
        <v>3</v>
      </c>
      <c r="BZ148">
        <v>0</v>
      </c>
      <c r="CA148">
        <v>0</v>
      </c>
      <c r="CB148" t="s">
        <v>3</v>
      </c>
      <c r="CE148">
        <v>0</v>
      </c>
      <c r="CF148">
        <v>0</v>
      </c>
      <c r="CG148">
        <v>0</v>
      </c>
      <c r="CM148">
        <v>0</v>
      </c>
      <c r="CN148" t="s">
        <v>3</v>
      </c>
      <c r="CO148">
        <v>0</v>
      </c>
      <c r="CP148">
        <f t="shared" si="135"/>
        <v>0.91</v>
      </c>
      <c r="CQ148">
        <f>AC148*BC148</f>
        <v>9.11</v>
      </c>
      <c r="CR148">
        <f>AD148*BB148</f>
        <v>0</v>
      </c>
      <c r="CS148">
        <f t="shared" si="136"/>
        <v>0</v>
      </c>
      <c r="CT148">
        <f t="shared" si="137"/>
        <v>0</v>
      </c>
      <c r="CU148">
        <f t="shared" si="138"/>
        <v>0</v>
      </c>
      <c r="CV148">
        <f t="shared" si="139"/>
        <v>0</v>
      </c>
      <c r="CW148">
        <f t="shared" si="140"/>
        <v>0</v>
      </c>
      <c r="CX148">
        <f t="shared" si="141"/>
        <v>0</v>
      </c>
      <c r="CY148">
        <f t="shared" si="151"/>
        <v>0</v>
      </c>
      <c r="CZ148">
        <f t="shared" si="152"/>
        <v>0</v>
      </c>
      <c r="DC148" t="s">
        <v>3</v>
      </c>
      <c r="DD148" t="s">
        <v>3</v>
      </c>
      <c r="DE148" t="s">
        <v>3</v>
      </c>
      <c r="DF148" t="s">
        <v>3</v>
      </c>
      <c r="DG148" t="s">
        <v>3</v>
      </c>
      <c r="DH148" t="s">
        <v>3</v>
      </c>
      <c r="DI148" t="s">
        <v>3</v>
      </c>
      <c r="DJ148" t="s">
        <v>3</v>
      </c>
      <c r="DK148" t="s">
        <v>3</v>
      </c>
      <c r="DL148" t="s">
        <v>3</v>
      </c>
      <c r="DM148" t="s">
        <v>3</v>
      </c>
      <c r="DN148">
        <v>0</v>
      </c>
      <c r="DO148">
        <v>0</v>
      </c>
      <c r="DP148">
        <v>1</v>
      </c>
      <c r="DQ148">
        <v>1</v>
      </c>
      <c r="DU148">
        <v>1013</v>
      </c>
      <c r="DV148" t="s">
        <v>55</v>
      </c>
      <c r="DW148" t="s">
        <v>55</v>
      </c>
      <c r="DX148">
        <v>1</v>
      </c>
      <c r="DZ148" t="s">
        <v>3</v>
      </c>
      <c r="EA148" t="s">
        <v>3</v>
      </c>
      <c r="EB148" t="s">
        <v>3</v>
      </c>
      <c r="EC148" t="s">
        <v>3</v>
      </c>
      <c r="EE148">
        <v>50757674</v>
      </c>
      <c r="EF148">
        <v>8</v>
      </c>
      <c r="EG148" t="s">
        <v>57</v>
      </c>
      <c r="EH148">
        <v>0</v>
      </c>
      <c r="EI148" t="s">
        <v>3</v>
      </c>
      <c r="EJ148">
        <v>1</v>
      </c>
      <c r="EK148">
        <v>500001</v>
      </c>
      <c r="EL148" t="s">
        <v>58</v>
      </c>
      <c r="EM148" t="s">
        <v>59</v>
      </c>
      <c r="EO148" t="s">
        <v>3</v>
      </c>
      <c r="EQ148">
        <v>0</v>
      </c>
      <c r="ER148">
        <v>1</v>
      </c>
      <c r="ES148">
        <v>1</v>
      </c>
      <c r="ET148">
        <v>0</v>
      </c>
      <c r="EU148">
        <v>0</v>
      </c>
      <c r="EV148">
        <v>0</v>
      </c>
      <c r="EW148">
        <v>0</v>
      </c>
      <c r="EX148">
        <v>0</v>
      </c>
      <c r="FQ148">
        <v>0</v>
      </c>
      <c r="FR148">
        <f t="shared" si="142"/>
        <v>0</v>
      </c>
      <c r="FS148">
        <v>0</v>
      </c>
      <c r="FX148">
        <v>0</v>
      </c>
      <c r="FY148">
        <v>0</v>
      </c>
      <c r="GA148" t="s">
        <v>3</v>
      </c>
      <c r="GD148">
        <v>1</v>
      </c>
      <c r="GF148">
        <v>-1743999360</v>
      </c>
      <c r="GG148">
        <v>2</v>
      </c>
      <c r="GH148">
        <v>1</v>
      </c>
      <c r="GI148">
        <v>4</v>
      </c>
      <c r="GJ148">
        <v>0</v>
      </c>
      <c r="GK148">
        <v>0</v>
      </c>
      <c r="GL148">
        <f t="shared" si="143"/>
        <v>0</v>
      </c>
      <c r="GM148">
        <f t="shared" si="144"/>
        <v>0.91</v>
      </c>
      <c r="GN148">
        <f t="shared" si="145"/>
        <v>0.91</v>
      </c>
      <c r="GO148">
        <f t="shared" si="146"/>
        <v>0</v>
      </c>
      <c r="GP148">
        <f t="shared" si="147"/>
        <v>0</v>
      </c>
      <c r="GR148">
        <v>0</v>
      </c>
      <c r="GS148">
        <v>3</v>
      </c>
      <c r="GT148">
        <v>0</v>
      </c>
      <c r="GU148" t="s">
        <v>3</v>
      </c>
      <c r="GV148">
        <f t="shared" si="148"/>
        <v>0</v>
      </c>
      <c r="GW148">
        <v>1</v>
      </c>
      <c r="GX148">
        <f t="shared" si="149"/>
        <v>0</v>
      </c>
      <c r="HA148">
        <v>0</v>
      </c>
      <c r="HB148">
        <v>0</v>
      </c>
      <c r="HC148">
        <f t="shared" si="150"/>
        <v>0</v>
      </c>
      <c r="HE148" t="s">
        <v>3</v>
      </c>
      <c r="HF148" t="s">
        <v>3</v>
      </c>
      <c r="HM148" t="s">
        <v>3</v>
      </c>
      <c r="HN148" t="s">
        <v>3</v>
      </c>
      <c r="HO148" t="s">
        <v>3</v>
      </c>
      <c r="HP148" t="s">
        <v>3</v>
      </c>
      <c r="HQ148" t="s">
        <v>3</v>
      </c>
      <c r="IK148">
        <v>0</v>
      </c>
    </row>
    <row r="149" spans="1:245" x14ac:dyDescent="0.2">
      <c r="A149">
        <v>18</v>
      </c>
      <c r="B149">
        <v>1</v>
      </c>
      <c r="C149">
        <v>180</v>
      </c>
      <c r="E149" t="s">
        <v>239</v>
      </c>
      <c r="F149" t="s">
        <v>61</v>
      </c>
      <c r="G149" t="s">
        <v>62</v>
      </c>
      <c r="H149" t="e">
        <f>'1.Ведомость'!#REF!</f>
        <v>#REF!</v>
      </c>
      <c r="I149">
        <f>I147*J149</f>
        <v>-0.04</v>
      </c>
      <c r="J149">
        <v>-0.04</v>
      </c>
      <c r="K149">
        <v>-0.04</v>
      </c>
      <c r="O149">
        <f t="shared" si="120"/>
        <v>-337.43</v>
      </c>
      <c r="P149">
        <f t="shared" si="121"/>
        <v>-337.43</v>
      </c>
      <c r="Q149">
        <f t="shared" si="122"/>
        <v>0</v>
      </c>
      <c r="R149">
        <f t="shared" si="123"/>
        <v>0</v>
      </c>
      <c r="S149">
        <f t="shared" si="124"/>
        <v>0</v>
      </c>
      <c r="T149">
        <f t="shared" si="125"/>
        <v>0</v>
      </c>
      <c r="U149">
        <f t="shared" si="126"/>
        <v>0</v>
      </c>
      <c r="V149">
        <f t="shared" si="127"/>
        <v>0</v>
      </c>
      <c r="W149">
        <f t="shared" si="128"/>
        <v>0</v>
      </c>
      <c r="X149">
        <f t="shared" si="129"/>
        <v>0</v>
      </c>
      <c r="Y149">
        <f t="shared" si="130"/>
        <v>0</v>
      </c>
      <c r="AA149">
        <v>51661419</v>
      </c>
      <c r="AB149">
        <f t="shared" si="131"/>
        <v>926</v>
      </c>
      <c r="AC149">
        <f t="shared" si="132"/>
        <v>926</v>
      </c>
      <c r="AD149">
        <f>ROUND((((ET149)-(EU149))+AE149),2)</f>
        <v>0</v>
      </c>
      <c r="AE149">
        <f t="shared" si="153"/>
        <v>0</v>
      </c>
      <c r="AF149">
        <f t="shared" si="153"/>
        <v>0</v>
      </c>
      <c r="AG149">
        <f t="shared" si="133"/>
        <v>0</v>
      </c>
      <c r="AH149">
        <f t="shared" si="154"/>
        <v>0</v>
      </c>
      <c r="AI149">
        <f t="shared" si="154"/>
        <v>0</v>
      </c>
      <c r="AJ149">
        <f t="shared" si="134"/>
        <v>0</v>
      </c>
      <c r="AK149">
        <v>926</v>
      </c>
      <c r="AL149">
        <v>926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1</v>
      </c>
      <c r="AW149">
        <v>1</v>
      </c>
      <c r="AZ149">
        <v>1</v>
      </c>
      <c r="BA149">
        <v>1</v>
      </c>
      <c r="BB149">
        <v>1</v>
      </c>
      <c r="BC149">
        <v>9.11</v>
      </c>
      <c r="BD149" t="s">
        <v>3</v>
      </c>
      <c r="BE149" t="s">
        <v>3</v>
      </c>
      <c r="BF149" t="s">
        <v>3</v>
      </c>
      <c r="BG149" t="s">
        <v>3</v>
      </c>
      <c r="BH149">
        <v>3</v>
      </c>
      <c r="BI149">
        <v>1</v>
      </c>
      <c r="BJ149" t="s">
        <v>64</v>
      </c>
      <c r="BM149">
        <v>500001</v>
      </c>
      <c r="BN149">
        <v>0</v>
      </c>
      <c r="BO149" t="s">
        <v>3</v>
      </c>
      <c r="BP149">
        <v>0</v>
      </c>
      <c r="BQ149">
        <v>8</v>
      </c>
      <c r="BR149">
        <v>1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 t="s">
        <v>3</v>
      </c>
      <c r="BZ149">
        <v>0</v>
      </c>
      <c r="CA149">
        <v>0</v>
      </c>
      <c r="CB149" t="s">
        <v>3</v>
      </c>
      <c r="CE149">
        <v>0</v>
      </c>
      <c r="CF149">
        <v>0</v>
      </c>
      <c r="CG149">
        <v>0</v>
      </c>
      <c r="CM149">
        <v>0</v>
      </c>
      <c r="CN149" t="s">
        <v>3</v>
      </c>
      <c r="CO149">
        <v>0</v>
      </c>
      <c r="CP149">
        <f t="shared" si="135"/>
        <v>-337.43</v>
      </c>
      <c r="CQ149">
        <f>AC149*BC149</f>
        <v>8435.8599999999988</v>
      </c>
      <c r="CR149">
        <f>AD149*BB149</f>
        <v>0</v>
      </c>
      <c r="CS149">
        <f t="shared" si="136"/>
        <v>0</v>
      </c>
      <c r="CT149">
        <f t="shared" si="137"/>
        <v>0</v>
      </c>
      <c r="CU149">
        <f t="shared" si="138"/>
        <v>0</v>
      </c>
      <c r="CV149">
        <f t="shared" si="139"/>
        <v>0</v>
      </c>
      <c r="CW149">
        <f t="shared" si="140"/>
        <v>0</v>
      </c>
      <c r="CX149">
        <f t="shared" si="141"/>
        <v>0</v>
      </c>
      <c r="CY149">
        <f t="shared" si="151"/>
        <v>0</v>
      </c>
      <c r="CZ149">
        <f t="shared" si="152"/>
        <v>0</v>
      </c>
      <c r="DC149" t="s">
        <v>3</v>
      </c>
      <c r="DD149" t="s">
        <v>3</v>
      </c>
      <c r="DE149" t="s">
        <v>3</v>
      </c>
      <c r="DF149" t="s">
        <v>3</v>
      </c>
      <c r="DG149" t="s">
        <v>3</v>
      </c>
      <c r="DH149" t="s">
        <v>3</v>
      </c>
      <c r="DI149" t="s">
        <v>3</v>
      </c>
      <c r="DJ149" t="s">
        <v>3</v>
      </c>
      <c r="DK149" t="s">
        <v>3</v>
      </c>
      <c r="DL149" t="s">
        <v>3</v>
      </c>
      <c r="DM149" t="s">
        <v>3</v>
      </c>
      <c r="DN149">
        <v>0</v>
      </c>
      <c r="DO149">
        <v>0</v>
      </c>
      <c r="DP149">
        <v>1</v>
      </c>
      <c r="DQ149">
        <v>1</v>
      </c>
      <c r="DU149">
        <v>1005</v>
      </c>
      <c r="DV149" t="s">
        <v>63</v>
      </c>
      <c r="DW149" t="s">
        <v>63</v>
      </c>
      <c r="DX149">
        <v>1</v>
      </c>
      <c r="DZ149" t="s">
        <v>3</v>
      </c>
      <c r="EA149" t="s">
        <v>3</v>
      </c>
      <c r="EB149" t="s">
        <v>3</v>
      </c>
      <c r="EC149" t="s">
        <v>3</v>
      </c>
      <c r="EE149">
        <v>50757674</v>
      </c>
      <c r="EF149">
        <v>8</v>
      </c>
      <c r="EG149" t="s">
        <v>57</v>
      </c>
      <c r="EH149">
        <v>0</v>
      </c>
      <c r="EI149" t="s">
        <v>3</v>
      </c>
      <c r="EJ149">
        <v>1</v>
      </c>
      <c r="EK149">
        <v>500001</v>
      </c>
      <c r="EL149" t="s">
        <v>58</v>
      </c>
      <c r="EM149" t="s">
        <v>59</v>
      </c>
      <c r="EO149" t="s">
        <v>3</v>
      </c>
      <c r="EQ149">
        <v>32768</v>
      </c>
      <c r="ER149">
        <v>926</v>
      </c>
      <c r="ES149">
        <v>926</v>
      </c>
      <c r="ET149">
        <v>0</v>
      </c>
      <c r="EU149">
        <v>0</v>
      </c>
      <c r="EV149">
        <v>0</v>
      </c>
      <c r="EW149">
        <v>0</v>
      </c>
      <c r="EX149">
        <v>0</v>
      </c>
      <c r="FQ149">
        <v>0</v>
      </c>
      <c r="FR149">
        <f t="shared" si="142"/>
        <v>0</v>
      </c>
      <c r="FS149">
        <v>0</v>
      </c>
      <c r="FX149">
        <v>0</v>
      </c>
      <c r="FY149">
        <v>0</v>
      </c>
      <c r="GA149" t="s">
        <v>3</v>
      </c>
      <c r="GD149">
        <v>1</v>
      </c>
      <c r="GF149">
        <v>-1896968330</v>
      </c>
      <c r="GG149">
        <v>2</v>
      </c>
      <c r="GH149">
        <v>1</v>
      </c>
      <c r="GI149">
        <v>4</v>
      </c>
      <c r="GJ149">
        <v>0</v>
      </c>
      <c r="GK149">
        <v>0</v>
      </c>
      <c r="GL149">
        <f t="shared" si="143"/>
        <v>0</v>
      </c>
      <c r="GM149">
        <f t="shared" si="144"/>
        <v>-337.43</v>
      </c>
      <c r="GN149">
        <f t="shared" si="145"/>
        <v>-337.43</v>
      </c>
      <c r="GO149">
        <f t="shared" si="146"/>
        <v>0</v>
      </c>
      <c r="GP149">
        <f t="shared" si="147"/>
        <v>0</v>
      </c>
      <c r="GR149">
        <v>0</v>
      </c>
      <c r="GS149">
        <v>3</v>
      </c>
      <c r="GT149">
        <v>0</v>
      </c>
      <c r="GU149" t="s">
        <v>3</v>
      </c>
      <c r="GV149">
        <f t="shared" si="148"/>
        <v>0</v>
      </c>
      <c r="GW149">
        <v>1</v>
      </c>
      <c r="GX149">
        <f t="shared" si="149"/>
        <v>0</v>
      </c>
      <c r="HA149">
        <v>0</v>
      </c>
      <c r="HB149">
        <v>0</v>
      </c>
      <c r="HC149">
        <f t="shared" si="150"/>
        <v>0</v>
      </c>
      <c r="HE149" t="s">
        <v>3</v>
      </c>
      <c r="HF149" t="s">
        <v>3</v>
      </c>
      <c r="HM149" t="s">
        <v>3</v>
      </c>
      <c r="HN149" t="s">
        <v>3</v>
      </c>
      <c r="HO149" t="s">
        <v>3</v>
      </c>
      <c r="HP149" t="s">
        <v>3</v>
      </c>
      <c r="HQ149" t="s">
        <v>3</v>
      </c>
      <c r="IK149">
        <v>0</v>
      </c>
    </row>
    <row r="150" spans="1:245" x14ac:dyDescent="0.2">
      <c r="A150">
        <v>18</v>
      </c>
      <c r="B150">
        <v>1</v>
      </c>
      <c r="C150">
        <v>181</v>
      </c>
      <c r="E150" t="s">
        <v>240</v>
      </c>
      <c r="F150" t="s">
        <v>29</v>
      </c>
      <c r="G150" t="s">
        <v>241</v>
      </c>
      <c r="H150" t="str">
        <f>'1.Ведомость'!C58</f>
        <v>ШТ</v>
      </c>
      <c r="I150">
        <f>I147*J150</f>
        <v>1</v>
      </c>
      <c r="J150">
        <v>1</v>
      </c>
      <c r="K150">
        <v>1</v>
      </c>
      <c r="O150">
        <f t="shared" si="120"/>
        <v>1684.35</v>
      </c>
      <c r="P150">
        <f t="shared" si="121"/>
        <v>1684.35</v>
      </c>
      <c r="Q150">
        <f t="shared" si="122"/>
        <v>0</v>
      </c>
      <c r="R150">
        <f t="shared" si="123"/>
        <v>0</v>
      </c>
      <c r="S150">
        <f t="shared" si="124"/>
        <v>0</v>
      </c>
      <c r="T150">
        <f t="shared" si="125"/>
        <v>0</v>
      </c>
      <c r="U150">
        <f t="shared" si="126"/>
        <v>0</v>
      </c>
      <c r="V150">
        <f t="shared" si="127"/>
        <v>0</v>
      </c>
      <c r="W150">
        <f t="shared" si="128"/>
        <v>0</v>
      </c>
      <c r="X150">
        <f t="shared" si="129"/>
        <v>0</v>
      </c>
      <c r="Y150">
        <f t="shared" si="130"/>
        <v>0</v>
      </c>
      <c r="AA150">
        <v>51661419</v>
      </c>
      <c r="AB150">
        <f t="shared" si="131"/>
        <v>1684.35</v>
      </c>
      <c r="AC150">
        <f t="shared" si="132"/>
        <v>1684.35</v>
      </c>
      <c r="AD150">
        <f>ROUND((((ET150)-(EU150))+AE150),2)</f>
        <v>0</v>
      </c>
      <c r="AE150">
        <f t="shared" si="153"/>
        <v>0</v>
      </c>
      <c r="AF150">
        <f t="shared" si="153"/>
        <v>0</v>
      </c>
      <c r="AG150">
        <f t="shared" si="133"/>
        <v>0</v>
      </c>
      <c r="AH150">
        <f t="shared" si="154"/>
        <v>0</v>
      </c>
      <c r="AI150">
        <f t="shared" si="154"/>
        <v>0</v>
      </c>
      <c r="AJ150">
        <f t="shared" si="134"/>
        <v>0</v>
      </c>
      <c r="AK150">
        <v>1684.3500000000001</v>
      </c>
      <c r="AL150">
        <v>1684.3500000000001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1</v>
      </c>
      <c r="AW150">
        <v>1</v>
      </c>
      <c r="AZ150">
        <v>1</v>
      </c>
      <c r="BA150">
        <v>1</v>
      </c>
      <c r="BB150">
        <v>1</v>
      </c>
      <c r="BC150">
        <v>9.11</v>
      </c>
      <c r="BD150" t="s">
        <v>3</v>
      </c>
      <c r="BE150" t="s">
        <v>3</v>
      </c>
      <c r="BF150" t="s">
        <v>3</v>
      </c>
      <c r="BG150" t="s">
        <v>3</v>
      </c>
      <c r="BH150">
        <v>3</v>
      </c>
      <c r="BI150">
        <v>1</v>
      </c>
      <c r="BJ150" t="s">
        <v>242</v>
      </c>
      <c r="BM150">
        <v>500001</v>
      </c>
      <c r="BN150">
        <v>0</v>
      </c>
      <c r="BO150" t="s">
        <v>3</v>
      </c>
      <c r="BP150">
        <v>0</v>
      </c>
      <c r="BQ150">
        <v>8</v>
      </c>
      <c r="BR150">
        <v>0</v>
      </c>
      <c r="BS150">
        <v>1</v>
      </c>
      <c r="BT150">
        <v>1</v>
      </c>
      <c r="BU150">
        <v>1</v>
      </c>
      <c r="BV150">
        <v>1</v>
      </c>
      <c r="BW150">
        <v>1</v>
      </c>
      <c r="BX150">
        <v>1</v>
      </c>
      <c r="BY150" t="s">
        <v>3</v>
      </c>
      <c r="BZ150">
        <v>0</v>
      </c>
      <c r="CA150">
        <v>0</v>
      </c>
      <c r="CB150" t="s">
        <v>3</v>
      </c>
      <c r="CE150">
        <v>0</v>
      </c>
      <c r="CF150">
        <v>0</v>
      </c>
      <c r="CG150">
        <v>0</v>
      </c>
      <c r="CM150">
        <v>0</v>
      </c>
      <c r="CN150" t="s">
        <v>3</v>
      </c>
      <c r="CO150">
        <v>0</v>
      </c>
      <c r="CP150">
        <f t="shared" si="135"/>
        <v>1684.35</v>
      </c>
      <c r="CQ150">
        <f>AC150</f>
        <v>1684.35</v>
      </c>
      <c r="CR150">
        <f>AD150</f>
        <v>0</v>
      </c>
      <c r="CS150">
        <f t="shared" si="136"/>
        <v>0</v>
      </c>
      <c r="CT150">
        <f t="shared" si="137"/>
        <v>0</v>
      </c>
      <c r="CU150">
        <f t="shared" si="138"/>
        <v>0</v>
      </c>
      <c r="CV150">
        <f t="shared" si="139"/>
        <v>0</v>
      </c>
      <c r="CW150">
        <f t="shared" si="140"/>
        <v>0</v>
      </c>
      <c r="CX150">
        <f t="shared" si="141"/>
        <v>0</v>
      </c>
      <c r="CY150">
        <f t="shared" si="151"/>
        <v>0</v>
      </c>
      <c r="CZ150">
        <f t="shared" si="152"/>
        <v>0</v>
      </c>
      <c r="DC150" t="s">
        <v>3</v>
      </c>
      <c r="DD150" t="s">
        <v>3</v>
      </c>
      <c r="DE150" t="s">
        <v>3</v>
      </c>
      <c r="DF150" t="s">
        <v>3</v>
      </c>
      <c r="DG150" t="s">
        <v>3</v>
      </c>
      <c r="DH150" t="s">
        <v>3</v>
      </c>
      <c r="DI150" t="s">
        <v>3</v>
      </c>
      <c r="DJ150" t="s">
        <v>3</v>
      </c>
      <c r="DK150" t="s">
        <v>3</v>
      </c>
      <c r="DL150" t="s">
        <v>3</v>
      </c>
      <c r="DM150" t="s">
        <v>3</v>
      </c>
      <c r="DN150">
        <v>0</v>
      </c>
      <c r="DO150">
        <v>0</v>
      </c>
      <c r="DP150">
        <v>1</v>
      </c>
      <c r="DQ150">
        <v>1</v>
      </c>
      <c r="DU150">
        <v>1013</v>
      </c>
      <c r="DV150" t="s">
        <v>17</v>
      </c>
      <c r="DW150" t="s">
        <v>17</v>
      </c>
      <c r="DX150">
        <v>1</v>
      </c>
      <c r="DZ150" t="s">
        <v>3</v>
      </c>
      <c r="EA150" t="s">
        <v>3</v>
      </c>
      <c r="EB150" t="s">
        <v>3</v>
      </c>
      <c r="EC150" t="s">
        <v>3</v>
      </c>
      <c r="EE150">
        <v>50757674</v>
      </c>
      <c r="EF150">
        <v>8</v>
      </c>
      <c r="EG150" t="s">
        <v>57</v>
      </c>
      <c r="EH150">
        <v>0</v>
      </c>
      <c r="EI150" t="s">
        <v>3</v>
      </c>
      <c r="EJ150">
        <v>1</v>
      </c>
      <c r="EK150">
        <v>500001</v>
      </c>
      <c r="EL150" t="s">
        <v>58</v>
      </c>
      <c r="EM150" t="s">
        <v>59</v>
      </c>
      <c r="EO150" t="s">
        <v>3</v>
      </c>
      <c r="EQ150">
        <v>0</v>
      </c>
      <c r="ER150">
        <v>1601.67</v>
      </c>
      <c r="ES150">
        <v>1684.3500000000001</v>
      </c>
      <c r="ET150">
        <v>0</v>
      </c>
      <c r="EU150">
        <v>0</v>
      </c>
      <c r="EV150">
        <v>0</v>
      </c>
      <c r="EW150">
        <v>0</v>
      </c>
      <c r="EX150">
        <v>0</v>
      </c>
      <c r="EZ150">
        <v>5</v>
      </c>
      <c r="FC150">
        <v>0</v>
      </c>
      <c r="FD150">
        <v>18</v>
      </c>
      <c r="FF150">
        <v>1601.67</v>
      </c>
      <c r="FQ150">
        <v>0</v>
      </c>
      <c r="FR150">
        <f t="shared" si="142"/>
        <v>0</v>
      </c>
      <c r="FS150">
        <v>0</v>
      </c>
      <c r="FX150">
        <v>0</v>
      </c>
      <c r="FY150">
        <v>0</v>
      </c>
      <c r="GA150" t="s">
        <v>243</v>
      </c>
      <c r="GD150">
        <v>1</v>
      </c>
      <c r="GF150">
        <v>1308304661</v>
      </c>
      <c r="GG150">
        <v>2</v>
      </c>
      <c r="GH150">
        <v>3</v>
      </c>
      <c r="GI150">
        <v>4</v>
      </c>
      <c r="GJ150">
        <v>0</v>
      </c>
      <c r="GK150">
        <v>0</v>
      </c>
      <c r="GL150">
        <f t="shared" si="143"/>
        <v>0</v>
      </c>
      <c r="GM150">
        <f t="shared" si="144"/>
        <v>1684.35</v>
      </c>
      <c r="GN150">
        <f t="shared" si="145"/>
        <v>1684.35</v>
      </c>
      <c r="GO150">
        <f t="shared" si="146"/>
        <v>0</v>
      </c>
      <c r="GP150">
        <f t="shared" si="147"/>
        <v>0</v>
      </c>
      <c r="GR150">
        <v>1</v>
      </c>
      <c r="GS150">
        <v>1</v>
      </c>
      <c r="GT150">
        <v>0</v>
      </c>
      <c r="GU150" t="s">
        <v>3</v>
      </c>
      <c r="GV150">
        <f t="shared" si="148"/>
        <v>0</v>
      </c>
      <c r="GW150">
        <v>1</v>
      </c>
      <c r="GX150">
        <f t="shared" si="149"/>
        <v>0</v>
      </c>
      <c r="HA150">
        <v>0</v>
      </c>
      <c r="HB150">
        <v>0</v>
      </c>
      <c r="HC150">
        <f t="shared" si="150"/>
        <v>0</v>
      </c>
      <c r="HE150" t="s">
        <v>35</v>
      </c>
      <c r="HF150" t="s">
        <v>42</v>
      </c>
      <c r="HG150">
        <f>ROUND(AC150*I150,2)</f>
        <v>1684.35</v>
      </c>
      <c r="HM150" t="s">
        <v>3</v>
      </c>
      <c r="HN150" t="s">
        <v>3</v>
      </c>
      <c r="HO150" t="s">
        <v>3</v>
      </c>
      <c r="HP150" t="s">
        <v>3</v>
      </c>
      <c r="HQ150" t="s">
        <v>3</v>
      </c>
      <c r="IK150">
        <v>0</v>
      </c>
    </row>
    <row r="151" spans="1:245" x14ac:dyDescent="0.2">
      <c r="A151">
        <v>17</v>
      </c>
      <c r="B151">
        <v>1</v>
      </c>
      <c r="C151">
        <f>ROW(SmtRes!A193)</f>
        <v>193</v>
      </c>
      <c r="D151">
        <f>ROW(EtalonRes!A220)</f>
        <v>220</v>
      </c>
      <c r="E151" t="s">
        <v>244</v>
      </c>
      <c r="F151" t="s">
        <v>167</v>
      </c>
      <c r="G151" t="s">
        <v>168</v>
      </c>
      <c r="H151" t="s">
        <v>76</v>
      </c>
      <c r="I151">
        <v>9.0999999999999998E-2</v>
      </c>
      <c r="J151">
        <v>0</v>
      </c>
      <c r="K151">
        <v>9.0999999999999998E-2</v>
      </c>
      <c r="O151">
        <f t="shared" si="120"/>
        <v>4803.29</v>
      </c>
      <c r="P151">
        <f t="shared" si="121"/>
        <v>360.33</v>
      </c>
      <c r="Q151">
        <f t="shared" si="122"/>
        <v>148.78</v>
      </c>
      <c r="R151">
        <f t="shared" si="123"/>
        <v>47.31</v>
      </c>
      <c r="S151">
        <f t="shared" si="124"/>
        <v>4294.18</v>
      </c>
      <c r="T151">
        <f t="shared" si="125"/>
        <v>0</v>
      </c>
      <c r="U151">
        <f t="shared" si="126"/>
        <v>14.714700000000001</v>
      </c>
      <c r="V151">
        <f t="shared" si="127"/>
        <v>0.11466</v>
      </c>
      <c r="W151">
        <f t="shared" si="128"/>
        <v>0</v>
      </c>
      <c r="X151">
        <f t="shared" si="129"/>
        <v>5253.2</v>
      </c>
      <c r="Y151">
        <f t="shared" si="130"/>
        <v>3125.87</v>
      </c>
      <c r="AA151">
        <v>51661419</v>
      </c>
      <c r="AB151">
        <f t="shared" si="131"/>
        <v>1971.21</v>
      </c>
      <c r="AC151">
        <f t="shared" si="132"/>
        <v>434.65</v>
      </c>
      <c r="AD151">
        <f>ROUND(((((ET151*ROUND(1.05,7)))-((EU151*ROUND(1.05,7))))+AE151),2)</f>
        <v>123.3</v>
      </c>
      <c r="AE151">
        <f>ROUND(((EU151*ROUND(1.05,7))),2)</f>
        <v>15.57</v>
      </c>
      <c r="AF151">
        <f>ROUND(((EV151*ROUND(1.05,7))),2)</f>
        <v>1413.26</v>
      </c>
      <c r="AG151">
        <f t="shared" si="133"/>
        <v>0</v>
      </c>
      <c r="AH151">
        <f>((EW151*ROUND(1.05,7)))</f>
        <v>161.70000000000002</v>
      </c>
      <c r="AI151">
        <f>((EX151*ROUND(1.05,7)))</f>
        <v>1.26</v>
      </c>
      <c r="AJ151">
        <f t="shared" si="134"/>
        <v>0</v>
      </c>
      <c r="AK151">
        <v>1898.04</v>
      </c>
      <c r="AL151">
        <v>434.65</v>
      </c>
      <c r="AM151">
        <v>117.43</v>
      </c>
      <c r="AN151">
        <v>14.83</v>
      </c>
      <c r="AO151">
        <v>1345.96</v>
      </c>
      <c r="AP151">
        <v>0</v>
      </c>
      <c r="AQ151">
        <v>154</v>
      </c>
      <c r="AR151">
        <v>1.2</v>
      </c>
      <c r="AS151">
        <v>0</v>
      </c>
      <c r="AT151">
        <v>121</v>
      </c>
      <c r="AU151">
        <v>72</v>
      </c>
      <c r="AV151">
        <v>1</v>
      </c>
      <c r="AW151">
        <v>1</v>
      </c>
      <c r="AZ151">
        <v>1</v>
      </c>
      <c r="BA151">
        <v>33.39</v>
      </c>
      <c r="BB151">
        <v>13.26</v>
      </c>
      <c r="BC151">
        <v>9.11</v>
      </c>
      <c r="BD151" t="s">
        <v>3</v>
      </c>
      <c r="BE151" t="s">
        <v>3</v>
      </c>
      <c r="BF151" t="s">
        <v>3</v>
      </c>
      <c r="BG151" t="s">
        <v>3</v>
      </c>
      <c r="BH151">
        <v>0</v>
      </c>
      <c r="BI151">
        <v>1</v>
      </c>
      <c r="BJ151" t="s">
        <v>169</v>
      </c>
      <c r="BM151">
        <v>20001</v>
      </c>
      <c r="BN151">
        <v>0</v>
      </c>
      <c r="BO151" t="s">
        <v>3</v>
      </c>
      <c r="BP151">
        <v>0</v>
      </c>
      <c r="BQ151">
        <v>22</v>
      </c>
      <c r="BR151">
        <v>0</v>
      </c>
      <c r="BS151">
        <v>33.39</v>
      </c>
      <c r="BT151">
        <v>1</v>
      </c>
      <c r="BU151">
        <v>1</v>
      </c>
      <c r="BV151">
        <v>1</v>
      </c>
      <c r="BW151">
        <v>1</v>
      </c>
      <c r="BX151">
        <v>1</v>
      </c>
      <c r="BY151" t="s">
        <v>3</v>
      </c>
      <c r="BZ151">
        <v>121</v>
      </c>
      <c r="CA151">
        <v>72</v>
      </c>
      <c r="CB151" t="s">
        <v>3</v>
      </c>
      <c r="CE151">
        <v>0</v>
      </c>
      <c r="CF151">
        <v>0</v>
      </c>
      <c r="CG151">
        <v>0</v>
      </c>
      <c r="CM151">
        <v>0</v>
      </c>
      <c r="CN151" t="s">
        <v>19</v>
      </c>
      <c r="CO151">
        <v>0</v>
      </c>
      <c r="CP151">
        <f t="shared" si="135"/>
        <v>4803.29</v>
      </c>
      <c r="CQ151">
        <f>AC151*BC151</f>
        <v>3959.6614999999997</v>
      </c>
      <c r="CR151">
        <f>AD151*BB151</f>
        <v>1634.9579999999999</v>
      </c>
      <c r="CS151">
        <f t="shared" si="136"/>
        <v>519.88229999999999</v>
      </c>
      <c r="CT151">
        <f t="shared" si="137"/>
        <v>47188.751400000001</v>
      </c>
      <c r="CU151">
        <f t="shared" si="138"/>
        <v>0</v>
      </c>
      <c r="CV151">
        <f t="shared" si="139"/>
        <v>161.70000000000002</v>
      </c>
      <c r="CW151">
        <f t="shared" si="140"/>
        <v>1.26</v>
      </c>
      <c r="CX151">
        <f t="shared" si="141"/>
        <v>0</v>
      </c>
      <c r="CY151">
        <f t="shared" si="151"/>
        <v>5253.2029000000002</v>
      </c>
      <c r="CZ151">
        <f t="shared" si="152"/>
        <v>3125.8728000000001</v>
      </c>
      <c r="DC151" t="s">
        <v>3</v>
      </c>
      <c r="DD151" t="s">
        <v>3</v>
      </c>
      <c r="DE151" t="s">
        <v>20</v>
      </c>
      <c r="DF151" t="s">
        <v>20</v>
      </c>
      <c r="DG151" t="s">
        <v>20</v>
      </c>
      <c r="DH151" t="s">
        <v>3</v>
      </c>
      <c r="DI151" t="s">
        <v>20</v>
      </c>
      <c r="DJ151" t="s">
        <v>20</v>
      </c>
      <c r="DK151" t="s">
        <v>3</v>
      </c>
      <c r="DL151" t="s">
        <v>3</v>
      </c>
      <c r="DM151" t="s">
        <v>3</v>
      </c>
      <c r="DN151">
        <v>0</v>
      </c>
      <c r="DO151">
        <v>0</v>
      </c>
      <c r="DP151">
        <v>1</v>
      </c>
      <c r="DQ151">
        <v>1</v>
      </c>
      <c r="DU151">
        <v>1005</v>
      </c>
      <c r="DV151" t="s">
        <v>76</v>
      </c>
      <c r="DW151" t="s">
        <v>76</v>
      </c>
      <c r="DX151">
        <v>100</v>
      </c>
      <c r="DZ151" t="s">
        <v>3</v>
      </c>
      <c r="EA151" t="s">
        <v>3</v>
      </c>
      <c r="EB151" t="s">
        <v>3</v>
      </c>
      <c r="EC151" t="s">
        <v>3</v>
      </c>
      <c r="EE151">
        <v>50757454</v>
      </c>
      <c r="EF151">
        <v>22</v>
      </c>
      <c r="EG151" t="s">
        <v>21</v>
      </c>
      <c r="EH151">
        <v>16</v>
      </c>
      <c r="EI151" t="s">
        <v>22</v>
      </c>
      <c r="EJ151">
        <v>1</v>
      </c>
      <c r="EK151">
        <v>20001</v>
      </c>
      <c r="EL151" t="s">
        <v>23</v>
      </c>
      <c r="EM151" t="s">
        <v>24</v>
      </c>
      <c r="EO151" t="s">
        <v>25</v>
      </c>
      <c r="EQ151">
        <v>131072</v>
      </c>
      <c r="ER151">
        <v>1898.04</v>
      </c>
      <c r="ES151">
        <v>434.65</v>
      </c>
      <c r="ET151">
        <v>117.43</v>
      </c>
      <c r="EU151">
        <v>14.83</v>
      </c>
      <c r="EV151">
        <v>1345.96</v>
      </c>
      <c r="EW151">
        <v>154</v>
      </c>
      <c r="EX151">
        <v>1.2</v>
      </c>
      <c r="EY151">
        <v>0</v>
      </c>
      <c r="FQ151">
        <v>0</v>
      </c>
      <c r="FR151">
        <f t="shared" si="142"/>
        <v>0</v>
      </c>
      <c r="FS151">
        <v>0</v>
      </c>
      <c r="FX151">
        <v>121</v>
      </c>
      <c r="FY151">
        <v>72</v>
      </c>
      <c r="GA151" t="s">
        <v>3</v>
      </c>
      <c r="GD151">
        <v>1</v>
      </c>
      <c r="GF151">
        <v>-706050576</v>
      </c>
      <c r="GG151">
        <v>2</v>
      </c>
      <c r="GH151">
        <v>1</v>
      </c>
      <c r="GI151">
        <v>4</v>
      </c>
      <c r="GJ151">
        <v>0</v>
      </c>
      <c r="GK151">
        <v>0</v>
      </c>
      <c r="GL151">
        <f t="shared" si="143"/>
        <v>0</v>
      </c>
      <c r="GM151">
        <f t="shared" si="144"/>
        <v>13182.36</v>
      </c>
      <c r="GN151">
        <f t="shared" si="145"/>
        <v>13182.36</v>
      </c>
      <c r="GO151">
        <f t="shared" si="146"/>
        <v>0</v>
      </c>
      <c r="GP151">
        <f t="shared" si="147"/>
        <v>0</v>
      </c>
      <c r="GR151">
        <v>0</v>
      </c>
      <c r="GS151">
        <v>3</v>
      </c>
      <c r="GT151">
        <v>0</v>
      </c>
      <c r="GU151" t="s">
        <v>3</v>
      </c>
      <c r="GV151">
        <f t="shared" si="148"/>
        <v>0</v>
      </c>
      <c r="GW151">
        <v>1</v>
      </c>
      <c r="GX151">
        <f t="shared" si="149"/>
        <v>0</v>
      </c>
      <c r="HA151">
        <v>0</v>
      </c>
      <c r="HB151">
        <v>0</v>
      </c>
      <c r="HC151">
        <f t="shared" si="150"/>
        <v>0</v>
      </c>
      <c r="HE151" t="s">
        <v>3</v>
      </c>
      <c r="HF151" t="s">
        <v>3</v>
      </c>
      <c r="HM151" t="s">
        <v>3</v>
      </c>
      <c r="HN151" t="s">
        <v>26</v>
      </c>
      <c r="HO151" t="s">
        <v>27</v>
      </c>
      <c r="HP151" t="s">
        <v>22</v>
      </c>
      <c r="HQ151" t="s">
        <v>22</v>
      </c>
      <c r="IK151">
        <v>0</v>
      </c>
    </row>
    <row r="152" spans="1:245" x14ac:dyDescent="0.2">
      <c r="A152">
        <v>18</v>
      </c>
      <c r="B152">
        <v>1</v>
      </c>
      <c r="C152">
        <v>193</v>
      </c>
      <c r="E152" t="s">
        <v>245</v>
      </c>
      <c r="F152" t="s">
        <v>171</v>
      </c>
      <c r="G152" t="s">
        <v>246</v>
      </c>
      <c r="H152" t="str">
        <f>'1.Ведомость'!C60</f>
        <v>м2</v>
      </c>
      <c r="I152">
        <f>I151*J152</f>
        <v>9.1</v>
      </c>
      <c r="J152">
        <v>100</v>
      </c>
      <c r="K152">
        <v>100</v>
      </c>
      <c r="O152">
        <f t="shared" si="120"/>
        <v>8489.89</v>
      </c>
      <c r="P152">
        <f t="shared" si="121"/>
        <v>8489.89</v>
      </c>
      <c r="Q152">
        <f t="shared" si="122"/>
        <v>0</v>
      </c>
      <c r="R152">
        <f t="shared" si="123"/>
        <v>0</v>
      </c>
      <c r="S152">
        <f t="shared" si="124"/>
        <v>0</v>
      </c>
      <c r="T152">
        <f t="shared" si="125"/>
        <v>0</v>
      </c>
      <c r="U152">
        <f t="shared" si="126"/>
        <v>0</v>
      </c>
      <c r="V152">
        <f t="shared" si="127"/>
        <v>0</v>
      </c>
      <c r="W152">
        <f t="shared" si="128"/>
        <v>0</v>
      </c>
      <c r="X152">
        <f t="shared" si="129"/>
        <v>0</v>
      </c>
      <c r="Y152">
        <f t="shared" si="130"/>
        <v>0</v>
      </c>
      <c r="AA152">
        <v>51661419</v>
      </c>
      <c r="AB152">
        <f t="shared" si="131"/>
        <v>102.41</v>
      </c>
      <c r="AC152">
        <f t="shared" si="132"/>
        <v>102.41</v>
      </c>
      <c r="AD152">
        <f>ROUND((((ET152)-(EU152))+AE152),2)</f>
        <v>0</v>
      </c>
      <c r="AE152">
        <f>ROUND((EU152),2)</f>
        <v>0</v>
      </c>
      <c r="AF152">
        <f>ROUND((EV152),2)</f>
        <v>0</v>
      </c>
      <c r="AG152">
        <f t="shared" si="133"/>
        <v>0</v>
      </c>
      <c r="AH152">
        <f>(EW152)</f>
        <v>0</v>
      </c>
      <c r="AI152">
        <f>(EX152)</f>
        <v>0</v>
      </c>
      <c r="AJ152">
        <f t="shared" si="134"/>
        <v>0</v>
      </c>
      <c r="AK152">
        <v>102.41</v>
      </c>
      <c r="AL152">
        <v>102.41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1</v>
      </c>
      <c r="AW152">
        <v>1</v>
      </c>
      <c r="AZ152">
        <v>1</v>
      </c>
      <c r="BA152">
        <v>1</v>
      </c>
      <c r="BB152">
        <v>1</v>
      </c>
      <c r="BC152">
        <v>9.11</v>
      </c>
      <c r="BD152" t="s">
        <v>3</v>
      </c>
      <c r="BE152" t="s">
        <v>3</v>
      </c>
      <c r="BF152" t="s">
        <v>3</v>
      </c>
      <c r="BG152" t="s">
        <v>3</v>
      </c>
      <c r="BH152">
        <v>3</v>
      </c>
      <c r="BI152">
        <v>1</v>
      </c>
      <c r="BJ152" t="s">
        <v>173</v>
      </c>
      <c r="BM152">
        <v>500001</v>
      </c>
      <c r="BN152">
        <v>0</v>
      </c>
      <c r="BO152" t="s">
        <v>3</v>
      </c>
      <c r="BP152">
        <v>0</v>
      </c>
      <c r="BQ152">
        <v>8</v>
      </c>
      <c r="BR152">
        <v>0</v>
      </c>
      <c r="BS152">
        <v>1</v>
      </c>
      <c r="BT152">
        <v>1</v>
      </c>
      <c r="BU152">
        <v>1</v>
      </c>
      <c r="BV152">
        <v>1</v>
      </c>
      <c r="BW152">
        <v>1</v>
      </c>
      <c r="BX152">
        <v>1</v>
      </c>
      <c r="BY152" t="s">
        <v>3</v>
      </c>
      <c r="BZ152">
        <v>0</v>
      </c>
      <c r="CA152">
        <v>0</v>
      </c>
      <c r="CB152" t="s">
        <v>3</v>
      </c>
      <c r="CE152">
        <v>0</v>
      </c>
      <c r="CF152">
        <v>0</v>
      </c>
      <c r="CG152">
        <v>0</v>
      </c>
      <c r="CM152">
        <v>0</v>
      </c>
      <c r="CN152" t="s">
        <v>3</v>
      </c>
      <c r="CO152">
        <v>0</v>
      </c>
      <c r="CP152">
        <f t="shared" si="135"/>
        <v>8489.89</v>
      </c>
      <c r="CQ152">
        <f>AC152*BC152</f>
        <v>932.9550999999999</v>
      </c>
      <c r="CR152">
        <f>AD152*BB152</f>
        <v>0</v>
      </c>
      <c r="CS152">
        <f t="shared" si="136"/>
        <v>0</v>
      </c>
      <c r="CT152">
        <f t="shared" si="137"/>
        <v>0</v>
      </c>
      <c r="CU152">
        <f t="shared" si="138"/>
        <v>0</v>
      </c>
      <c r="CV152">
        <f t="shared" si="139"/>
        <v>0</v>
      </c>
      <c r="CW152">
        <f t="shared" si="140"/>
        <v>0</v>
      </c>
      <c r="CX152">
        <f t="shared" si="141"/>
        <v>0</v>
      </c>
      <c r="CY152">
        <f t="shared" si="151"/>
        <v>0</v>
      </c>
      <c r="CZ152">
        <f t="shared" si="152"/>
        <v>0</v>
      </c>
      <c r="DC152" t="s">
        <v>3</v>
      </c>
      <c r="DD152" t="s">
        <v>3</v>
      </c>
      <c r="DE152" t="s">
        <v>3</v>
      </c>
      <c r="DF152" t="s">
        <v>3</v>
      </c>
      <c r="DG152" t="s">
        <v>3</v>
      </c>
      <c r="DH152" t="s">
        <v>3</v>
      </c>
      <c r="DI152" t="s">
        <v>3</v>
      </c>
      <c r="DJ152" t="s">
        <v>3</v>
      </c>
      <c r="DK152" t="s">
        <v>3</v>
      </c>
      <c r="DL152" t="s">
        <v>3</v>
      </c>
      <c r="DM152" t="s">
        <v>3</v>
      </c>
      <c r="DN152">
        <v>0</v>
      </c>
      <c r="DO152">
        <v>0</v>
      </c>
      <c r="DP152">
        <v>1</v>
      </c>
      <c r="DQ152">
        <v>1</v>
      </c>
      <c r="DU152">
        <v>1005</v>
      </c>
      <c r="DV152" t="s">
        <v>63</v>
      </c>
      <c r="DW152" t="s">
        <v>63</v>
      </c>
      <c r="DX152">
        <v>1</v>
      </c>
      <c r="DZ152" t="s">
        <v>3</v>
      </c>
      <c r="EA152" t="s">
        <v>3</v>
      </c>
      <c r="EB152" t="s">
        <v>3</v>
      </c>
      <c r="EC152" t="s">
        <v>3</v>
      </c>
      <c r="EE152">
        <v>50757674</v>
      </c>
      <c r="EF152">
        <v>8</v>
      </c>
      <c r="EG152" t="s">
        <v>57</v>
      </c>
      <c r="EH152">
        <v>0</v>
      </c>
      <c r="EI152" t="s">
        <v>3</v>
      </c>
      <c r="EJ152">
        <v>1</v>
      </c>
      <c r="EK152">
        <v>500001</v>
      </c>
      <c r="EL152" t="s">
        <v>58</v>
      </c>
      <c r="EM152" t="s">
        <v>59</v>
      </c>
      <c r="EO152" t="s">
        <v>3</v>
      </c>
      <c r="EQ152">
        <v>0</v>
      </c>
      <c r="ER152">
        <v>102.41</v>
      </c>
      <c r="ES152">
        <v>102.41</v>
      </c>
      <c r="ET152">
        <v>0</v>
      </c>
      <c r="EU152">
        <v>0</v>
      </c>
      <c r="EV152">
        <v>0</v>
      </c>
      <c r="EW152">
        <v>0</v>
      </c>
      <c r="EX152">
        <v>0</v>
      </c>
      <c r="FQ152">
        <v>0</v>
      </c>
      <c r="FR152">
        <f t="shared" si="142"/>
        <v>0</v>
      </c>
      <c r="FS152">
        <v>0</v>
      </c>
      <c r="FX152">
        <v>0</v>
      </c>
      <c r="FY152">
        <v>0</v>
      </c>
      <c r="GA152" t="s">
        <v>3</v>
      </c>
      <c r="GD152">
        <v>1</v>
      </c>
      <c r="GF152">
        <v>415678242</v>
      </c>
      <c r="GG152">
        <v>2</v>
      </c>
      <c r="GH152">
        <v>1</v>
      </c>
      <c r="GI152">
        <v>4</v>
      </c>
      <c r="GJ152">
        <v>0</v>
      </c>
      <c r="GK152">
        <v>0</v>
      </c>
      <c r="GL152">
        <f t="shared" si="143"/>
        <v>0</v>
      </c>
      <c r="GM152">
        <f t="shared" si="144"/>
        <v>8489.89</v>
      </c>
      <c r="GN152">
        <f t="shared" si="145"/>
        <v>8489.89</v>
      </c>
      <c r="GO152">
        <f t="shared" si="146"/>
        <v>0</v>
      </c>
      <c r="GP152">
        <f t="shared" si="147"/>
        <v>0</v>
      </c>
      <c r="GR152">
        <v>0</v>
      </c>
      <c r="GS152">
        <v>3</v>
      </c>
      <c r="GT152">
        <v>0</v>
      </c>
      <c r="GU152" t="s">
        <v>3</v>
      </c>
      <c r="GV152">
        <f t="shared" si="148"/>
        <v>0</v>
      </c>
      <c r="GW152">
        <v>1</v>
      </c>
      <c r="GX152">
        <f t="shared" si="149"/>
        <v>0</v>
      </c>
      <c r="HA152">
        <v>0</v>
      </c>
      <c r="HB152">
        <v>0</v>
      </c>
      <c r="HC152">
        <f t="shared" si="150"/>
        <v>0</v>
      </c>
      <c r="HE152" t="s">
        <v>3</v>
      </c>
      <c r="HF152" t="s">
        <v>3</v>
      </c>
      <c r="HM152" t="s">
        <v>3</v>
      </c>
      <c r="HN152" t="s">
        <v>3</v>
      </c>
      <c r="HO152" t="s">
        <v>3</v>
      </c>
      <c r="HP152" t="s">
        <v>3</v>
      </c>
      <c r="HQ152" t="s">
        <v>3</v>
      </c>
      <c r="IK152">
        <v>0</v>
      </c>
    </row>
    <row r="153" spans="1:245" x14ac:dyDescent="0.2">
      <c r="A153">
        <v>17</v>
      </c>
      <c r="B153">
        <v>1</v>
      </c>
      <c r="C153">
        <f>ROW(SmtRes!A207)</f>
        <v>207</v>
      </c>
      <c r="D153">
        <f>ROW(EtalonRes!A236)</f>
        <v>236</v>
      </c>
      <c r="E153" t="s">
        <v>247</v>
      </c>
      <c r="F153" t="s">
        <v>83</v>
      </c>
      <c r="G153" t="s">
        <v>84</v>
      </c>
      <c r="H153" t="s">
        <v>76</v>
      </c>
      <c r="I153">
        <v>0.38400000000000001</v>
      </c>
      <c r="J153">
        <v>0</v>
      </c>
      <c r="K153">
        <v>0.38400000000000001</v>
      </c>
      <c r="O153">
        <f t="shared" si="120"/>
        <v>18613.810000000001</v>
      </c>
      <c r="P153">
        <f t="shared" si="121"/>
        <v>1519.08</v>
      </c>
      <c r="Q153">
        <f t="shared" si="122"/>
        <v>503.89</v>
      </c>
      <c r="R153">
        <f t="shared" si="123"/>
        <v>156.55000000000001</v>
      </c>
      <c r="S153">
        <f t="shared" si="124"/>
        <v>16590.84</v>
      </c>
      <c r="T153">
        <f t="shared" si="125"/>
        <v>0</v>
      </c>
      <c r="U153">
        <f t="shared" si="126"/>
        <v>56.851200000000006</v>
      </c>
      <c r="V153">
        <f t="shared" si="127"/>
        <v>0.37900800000000001</v>
      </c>
      <c r="W153">
        <f t="shared" si="128"/>
        <v>0</v>
      </c>
      <c r="X153">
        <f t="shared" si="129"/>
        <v>20264.34</v>
      </c>
      <c r="Y153">
        <f t="shared" si="130"/>
        <v>12058.12</v>
      </c>
      <c r="AA153">
        <v>51661419</v>
      </c>
      <c r="AB153">
        <f t="shared" si="131"/>
        <v>1827.16</v>
      </c>
      <c r="AC153">
        <f t="shared" si="132"/>
        <v>434.24</v>
      </c>
      <c r="AD153">
        <f>ROUND(((((ET153*ROUND(1.05,7)))-((EU153*ROUND(1.05,7))))+AE153),2)</f>
        <v>98.96</v>
      </c>
      <c r="AE153">
        <f>ROUND(((EU153*ROUND(1.05,7))),2)</f>
        <v>12.21</v>
      </c>
      <c r="AF153">
        <f>ROUND(((EV153*ROUND(1.05,7))),2)</f>
        <v>1293.96</v>
      </c>
      <c r="AG153">
        <f t="shared" si="133"/>
        <v>0</v>
      </c>
      <c r="AH153">
        <f>((EW153*ROUND(1.05,7)))</f>
        <v>148.05000000000001</v>
      </c>
      <c r="AI153">
        <f>((EX153*ROUND(1.05,7)))</f>
        <v>0.98699999999999999</v>
      </c>
      <c r="AJ153">
        <f t="shared" si="134"/>
        <v>0</v>
      </c>
      <c r="AK153">
        <v>1760.83</v>
      </c>
      <c r="AL153">
        <v>434.24</v>
      </c>
      <c r="AM153">
        <v>94.25</v>
      </c>
      <c r="AN153">
        <v>11.63</v>
      </c>
      <c r="AO153">
        <v>1232.3399999999999</v>
      </c>
      <c r="AP153">
        <v>0</v>
      </c>
      <c r="AQ153">
        <v>141</v>
      </c>
      <c r="AR153">
        <v>0.94</v>
      </c>
      <c r="AS153">
        <v>0</v>
      </c>
      <c r="AT153">
        <v>121</v>
      </c>
      <c r="AU153">
        <v>72</v>
      </c>
      <c r="AV153">
        <v>1</v>
      </c>
      <c r="AW153">
        <v>1</v>
      </c>
      <c r="AZ153">
        <v>1</v>
      </c>
      <c r="BA153">
        <v>33.39</v>
      </c>
      <c r="BB153">
        <v>13.26</v>
      </c>
      <c r="BC153">
        <v>9.11</v>
      </c>
      <c r="BD153" t="s">
        <v>3</v>
      </c>
      <c r="BE153" t="s">
        <v>3</v>
      </c>
      <c r="BF153" t="s">
        <v>3</v>
      </c>
      <c r="BG153" t="s">
        <v>3</v>
      </c>
      <c r="BH153">
        <v>0</v>
      </c>
      <c r="BI153">
        <v>1</v>
      </c>
      <c r="BJ153" t="s">
        <v>85</v>
      </c>
      <c r="BM153">
        <v>20001</v>
      </c>
      <c r="BN153">
        <v>0</v>
      </c>
      <c r="BO153" t="s">
        <v>3</v>
      </c>
      <c r="BP153">
        <v>0</v>
      </c>
      <c r="BQ153">
        <v>22</v>
      </c>
      <c r="BR153">
        <v>0</v>
      </c>
      <c r="BS153">
        <v>33.39</v>
      </c>
      <c r="BT153">
        <v>1</v>
      </c>
      <c r="BU153">
        <v>1</v>
      </c>
      <c r="BV153">
        <v>1</v>
      </c>
      <c r="BW153">
        <v>1</v>
      </c>
      <c r="BX153">
        <v>1</v>
      </c>
      <c r="BY153" t="s">
        <v>3</v>
      </c>
      <c r="BZ153">
        <v>121</v>
      </c>
      <c r="CA153">
        <v>72</v>
      </c>
      <c r="CB153" t="s">
        <v>3</v>
      </c>
      <c r="CE153">
        <v>0</v>
      </c>
      <c r="CF153">
        <v>0</v>
      </c>
      <c r="CG153">
        <v>0</v>
      </c>
      <c r="CM153">
        <v>0</v>
      </c>
      <c r="CN153" t="s">
        <v>19</v>
      </c>
      <c r="CO153">
        <v>0</v>
      </c>
      <c r="CP153">
        <f t="shared" si="135"/>
        <v>18613.810000000001</v>
      </c>
      <c r="CQ153">
        <f>AC153*BC153</f>
        <v>3955.9263999999998</v>
      </c>
      <c r="CR153">
        <f>AD153*BB153</f>
        <v>1312.2095999999999</v>
      </c>
      <c r="CS153">
        <f t="shared" si="136"/>
        <v>407.69190000000003</v>
      </c>
      <c r="CT153">
        <f t="shared" si="137"/>
        <v>43205.324400000005</v>
      </c>
      <c r="CU153">
        <f t="shared" si="138"/>
        <v>0</v>
      </c>
      <c r="CV153">
        <f t="shared" si="139"/>
        <v>148.05000000000001</v>
      </c>
      <c r="CW153">
        <f t="shared" si="140"/>
        <v>0.98699999999999999</v>
      </c>
      <c r="CX153">
        <f t="shared" si="141"/>
        <v>0</v>
      </c>
      <c r="CY153">
        <f t="shared" si="151"/>
        <v>20264.341899999999</v>
      </c>
      <c r="CZ153">
        <f t="shared" si="152"/>
        <v>12058.120800000001</v>
      </c>
      <c r="DC153" t="s">
        <v>3</v>
      </c>
      <c r="DD153" t="s">
        <v>3</v>
      </c>
      <c r="DE153" t="s">
        <v>20</v>
      </c>
      <c r="DF153" t="s">
        <v>20</v>
      </c>
      <c r="DG153" t="s">
        <v>20</v>
      </c>
      <c r="DH153" t="s">
        <v>3</v>
      </c>
      <c r="DI153" t="s">
        <v>20</v>
      </c>
      <c r="DJ153" t="s">
        <v>20</v>
      </c>
      <c r="DK153" t="s">
        <v>3</v>
      </c>
      <c r="DL153" t="s">
        <v>3</v>
      </c>
      <c r="DM153" t="s">
        <v>3</v>
      </c>
      <c r="DN153">
        <v>0</v>
      </c>
      <c r="DO153">
        <v>0</v>
      </c>
      <c r="DP153">
        <v>1</v>
      </c>
      <c r="DQ153">
        <v>1</v>
      </c>
      <c r="DU153">
        <v>1005</v>
      </c>
      <c r="DV153" t="s">
        <v>76</v>
      </c>
      <c r="DW153" t="s">
        <v>76</v>
      </c>
      <c r="DX153">
        <v>100</v>
      </c>
      <c r="DZ153" t="s">
        <v>3</v>
      </c>
      <c r="EA153" t="s">
        <v>3</v>
      </c>
      <c r="EB153" t="s">
        <v>3</v>
      </c>
      <c r="EC153" t="s">
        <v>3</v>
      </c>
      <c r="EE153">
        <v>50757454</v>
      </c>
      <c r="EF153">
        <v>22</v>
      </c>
      <c r="EG153" t="s">
        <v>21</v>
      </c>
      <c r="EH153">
        <v>16</v>
      </c>
      <c r="EI153" t="s">
        <v>22</v>
      </c>
      <c r="EJ153">
        <v>1</v>
      </c>
      <c r="EK153">
        <v>20001</v>
      </c>
      <c r="EL153" t="s">
        <v>23</v>
      </c>
      <c r="EM153" t="s">
        <v>24</v>
      </c>
      <c r="EO153" t="s">
        <v>25</v>
      </c>
      <c r="EQ153">
        <v>131072</v>
      </c>
      <c r="ER153">
        <v>1760.83</v>
      </c>
      <c r="ES153">
        <v>434.24</v>
      </c>
      <c r="ET153">
        <v>94.25</v>
      </c>
      <c r="EU153">
        <v>11.63</v>
      </c>
      <c r="EV153">
        <v>1232.3399999999999</v>
      </c>
      <c r="EW153">
        <v>141</v>
      </c>
      <c r="EX153">
        <v>0.94</v>
      </c>
      <c r="EY153">
        <v>0</v>
      </c>
      <c r="FQ153">
        <v>0</v>
      </c>
      <c r="FR153">
        <f t="shared" si="142"/>
        <v>0</v>
      </c>
      <c r="FS153">
        <v>0</v>
      </c>
      <c r="FX153">
        <v>121</v>
      </c>
      <c r="FY153">
        <v>72</v>
      </c>
      <c r="GA153" t="s">
        <v>3</v>
      </c>
      <c r="GD153">
        <v>1</v>
      </c>
      <c r="GF153">
        <v>2063072167</v>
      </c>
      <c r="GG153">
        <v>2</v>
      </c>
      <c r="GH153">
        <v>1</v>
      </c>
      <c r="GI153">
        <v>4</v>
      </c>
      <c r="GJ153">
        <v>0</v>
      </c>
      <c r="GK153">
        <v>0</v>
      </c>
      <c r="GL153">
        <f t="shared" si="143"/>
        <v>0</v>
      </c>
      <c r="GM153">
        <f t="shared" si="144"/>
        <v>50936.27</v>
      </c>
      <c r="GN153">
        <f t="shared" si="145"/>
        <v>50936.27</v>
      </c>
      <c r="GO153">
        <f t="shared" si="146"/>
        <v>0</v>
      </c>
      <c r="GP153">
        <f t="shared" si="147"/>
        <v>0</v>
      </c>
      <c r="GR153">
        <v>0</v>
      </c>
      <c r="GS153">
        <v>3</v>
      </c>
      <c r="GT153">
        <v>0</v>
      </c>
      <c r="GU153" t="s">
        <v>3</v>
      </c>
      <c r="GV153">
        <f t="shared" si="148"/>
        <v>0</v>
      </c>
      <c r="GW153">
        <v>1</v>
      </c>
      <c r="GX153">
        <f t="shared" si="149"/>
        <v>0</v>
      </c>
      <c r="HA153">
        <v>0</v>
      </c>
      <c r="HB153">
        <v>0</v>
      </c>
      <c r="HC153">
        <f t="shared" si="150"/>
        <v>0</v>
      </c>
      <c r="HE153" t="s">
        <v>3</v>
      </c>
      <c r="HF153" t="s">
        <v>3</v>
      </c>
      <c r="HM153" t="s">
        <v>3</v>
      </c>
      <c r="HN153" t="s">
        <v>26</v>
      </c>
      <c r="HO153" t="s">
        <v>27</v>
      </c>
      <c r="HP153" t="s">
        <v>22</v>
      </c>
      <c r="HQ153" t="s">
        <v>22</v>
      </c>
      <c r="IK153">
        <v>0</v>
      </c>
    </row>
    <row r="154" spans="1:245" x14ac:dyDescent="0.2">
      <c r="A154">
        <v>18</v>
      </c>
      <c r="B154">
        <v>1</v>
      </c>
      <c r="C154">
        <v>205</v>
      </c>
      <c r="E154" t="s">
        <v>248</v>
      </c>
      <c r="F154" t="s">
        <v>249</v>
      </c>
      <c r="G154" t="s">
        <v>250</v>
      </c>
      <c r="H154" t="str">
        <f>'1.Ведомость'!C62</f>
        <v>м2</v>
      </c>
      <c r="I154">
        <f>I153*J154</f>
        <v>38.4</v>
      </c>
      <c r="J154">
        <v>100</v>
      </c>
      <c r="K154">
        <v>100</v>
      </c>
      <c r="O154">
        <f t="shared" si="120"/>
        <v>53278.2</v>
      </c>
      <c r="P154">
        <f t="shared" si="121"/>
        <v>53278.2</v>
      </c>
      <c r="Q154">
        <f t="shared" si="122"/>
        <v>0</v>
      </c>
      <c r="R154">
        <f t="shared" si="123"/>
        <v>0</v>
      </c>
      <c r="S154">
        <f t="shared" si="124"/>
        <v>0</v>
      </c>
      <c r="T154">
        <f t="shared" si="125"/>
        <v>0</v>
      </c>
      <c r="U154">
        <f t="shared" si="126"/>
        <v>0</v>
      </c>
      <c r="V154">
        <f t="shared" si="127"/>
        <v>0</v>
      </c>
      <c r="W154">
        <f t="shared" si="128"/>
        <v>0</v>
      </c>
      <c r="X154">
        <f t="shared" si="129"/>
        <v>0</v>
      </c>
      <c r="Y154">
        <f t="shared" si="130"/>
        <v>0</v>
      </c>
      <c r="AA154">
        <v>51661419</v>
      </c>
      <c r="AB154">
        <f t="shared" si="131"/>
        <v>152.30000000000001</v>
      </c>
      <c r="AC154">
        <f t="shared" si="132"/>
        <v>152.30000000000001</v>
      </c>
      <c r="AD154">
        <f t="shared" ref="AD154:AD164" si="155">ROUND((((ET154)-(EU154))+AE154),2)</f>
        <v>0</v>
      </c>
      <c r="AE154">
        <f t="shared" ref="AE154:AE164" si="156">ROUND((EU154),2)</f>
        <v>0</v>
      </c>
      <c r="AF154">
        <f t="shared" ref="AF154:AF164" si="157">ROUND((EV154),2)</f>
        <v>0</v>
      </c>
      <c r="AG154">
        <f t="shared" si="133"/>
        <v>0</v>
      </c>
      <c r="AH154">
        <f t="shared" ref="AH154:AH164" si="158">(EW154)</f>
        <v>0</v>
      </c>
      <c r="AI154">
        <f t="shared" ref="AI154:AI164" si="159">(EX154)</f>
        <v>0</v>
      </c>
      <c r="AJ154">
        <f t="shared" si="134"/>
        <v>0</v>
      </c>
      <c r="AK154">
        <v>152.30000000000001</v>
      </c>
      <c r="AL154">
        <v>152.30000000000001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1</v>
      </c>
      <c r="AW154">
        <v>1</v>
      </c>
      <c r="AZ154">
        <v>1</v>
      </c>
      <c r="BA154">
        <v>1</v>
      </c>
      <c r="BB154">
        <v>1</v>
      </c>
      <c r="BC154">
        <v>9.11</v>
      </c>
      <c r="BD154" t="s">
        <v>3</v>
      </c>
      <c r="BE154" t="s">
        <v>3</v>
      </c>
      <c r="BF154" t="s">
        <v>3</v>
      </c>
      <c r="BG154" t="s">
        <v>3</v>
      </c>
      <c r="BH154">
        <v>3</v>
      </c>
      <c r="BI154">
        <v>1</v>
      </c>
      <c r="BJ154" t="s">
        <v>251</v>
      </c>
      <c r="BM154">
        <v>500001</v>
      </c>
      <c r="BN154">
        <v>0</v>
      </c>
      <c r="BO154" t="s">
        <v>3</v>
      </c>
      <c r="BP154">
        <v>0</v>
      </c>
      <c r="BQ154">
        <v>8</v>
      </c>
      <c r="BR154">
        <v>0</v>
      </c>
      <c r="BS154">
        <v>1</v>
      </c>
      <c r="BT154">
        <v>1</v>
      </c>
      <c r="BU154">
        <v>1</v>
      </c>
      <c r="BV154">
        <v>1</v>
      </c>
      <c r="BW154">
        <v>1</v>
      </c>
      <c r="BX154">
        <v>1</v>
      </c>
      <c r="BY154" t="s">
        <v>3</v>
      </c>
      <c r="BZ154">
        <v>0</v>
      </c>
      <c r="CA154">
        <v>0</v>
      </c>
      <c r="CB154" t="s">
        <v>3</v>
      </c>
      <c r="CE154">
        <v>0</v>
      </c>
      <c r="CF154">
        <v>0</v>
      </c>
      <c r="CG154">
        <v>0</v>
      </c>
      <c r="CM154">
        <v>0</v>
      </c>
      <c r="CN154" t="s">
        <v>3</v>
      </c>
      <c r="CO154">
        <v>0</v>
      </c>
      <c r="CP154">
        <f t="shared" si="135"/>
        <v>53278.2</v>
      </c>
      <c r="CQ154">
        <f>AC154*BC154</f>
        <v>1387.453</v>
      </c>
      <c r="CR154">
        <f>AD154*BB154</f>
        <v>0</v>
      </c>
      <c r="CS154">
        <f t="shared" si="136"/>
        <v>0</v>
      </c>
      <c r="CT154">
        <f t="shared" si="137"/>
        <v>0</v>
      </c>
      <c r="CU154">
        <f t="shared" si="138"/>
        <v>0</v>
      </c>
      <c r="CV154">
        <f t="shared" si="139"/>
        <v>0</v>
      </c>
      <c r="CW154">
        <f t="shared" si="140"/>
        <v>0</v>
      </c>
      <c r="CX154">
        <f t="shared" si="141"/>
        <v>0</v>
      </c>
      <c r="CY154">
        <f t="shared" si="151"/>
        <v>0</v>
      </c>
      <c r="CZ154">
        <f t="shared" si="152"/>
        <v>0</v>
      </c>
      <c r="DC154" t="s">
        <v>3</v>
      </c>
      <c r="DD154" t="s">
        <v>3</v>
      </c>
      <c r="DE154" t="s">
        <v>3</v>
      </c>
      <c r="DF154" t="s">
        <v>3</v>
      </c>
      <c r="DG154" t="s">
        <v>3</v>
      </c>
      <c r="DH154" t="s">
        <v>3</v>
      </c>
      <c r="DI154" t="s">
        <v>3</v>
      </c>
      <c r="DJ154" t="s">
        <v>3</v>
      </c>
      <c r="DK154" t="s">
        <v>3</v>
      </c>
      <c r="DL154" t="s">
        <v>3</v>
      </c>
      <c r="DM154" t="s">
        <v>3</v>
      </c>
      <c r="DN154">
        <v>0</v>
      </c>
      <c r="DO154">
        <v>0</v>
      </c>
      <c r="DP154">
        <v>1</v>
      </c>
      <c r="DQ154">
        <v>1</v>
      </c>
      <c r="DU154">
        <v>1005</v>
      </c>
      <c r="DV154" t="s">
        <v>63</v>
      </c>
      <c r="DW154" t="s">
        <v>63</v>
      </c>
      <c r="DX154">
        <v>1</v>
      </c>
      <c r="DZ154" t="s">
        <v>3</v>
      </c>
      <c r="EA154" t="s">
        <v>3</v>
      </c>
      <c r="EB154" t="s">
        <v>3</v>
      </c>
      <c r="EC154" t="s">
        <v>3</v>
      </c>
      <c r="EE154">
        <v>50757674</v>
      </c>
      <c r="EF154">
        <v>8</v>
      </c>
      <c r="EG154" t="s">
        <v>57</v>
      </c>
      <c r="EH154">
        <v>0</v>
      </c>
      <c r="EI154" t="s">
        <v>3</v>
      </c>
      <c r="EJ154">
        <v>1</v>
      </c>
      <c r="EK154">
        <v>500001</v>
      </c>
      <c r="EL154" t="s">
        <v>58</v>
      </c>
      <c r="EM154" t="s">
        <v>59</v>
      </c>
      <c r="EO154" t="s">
        <v>3</v>
      </c>
      <c r="EQ154">
        <v>0</v>
      </c>
      <c r="ER154">
        <v>152.30000000000001</v>
      </c>
      <c r="ES154">
        <v>152.30000000000001</v>
      </c>
      <c r="ET154">
        <v>0</v>
      </c>
      <c r="EU154">
        <v>0</v>
      </c>
      <c r="EV154">
        <v>0</v>
      </c>
      <c r="EW154">
        <v>0</v>
      </c>
      <c r="EX154">
        <v>0</v>
      </c>
      <c r="FQ154">
        <v>0</v>
      </c>
      <c r="FR154">
        <f t="shared" si="142"/>
        <v>0</v>
      </c>
      <c r="FS154">
        <v>0</v>
      </c>
      <c r="FX154">
        <v>0</v>
      </c>
      <c r="FY154">
        <v>0</v>
      </c>
      <c r="GA154" t="s">
        <v>3</v>
      </c>
      <c r="GD154">
        <v>1</v>
      </c>
      <c r="GF154">
        <v>-1977319999</v>
      </c>
      <c r="GG154">
        <v>2</v>
      </c>
      <c r="GH154">
        <v>1</v>
      </c>
      <c r="GI154">
        <v>4</v>
      </c>
      <c r="GJ154">
        <v>0</v>
      </c>
      <c r="GK154">
        <v>0</v>
      </c>
      <c r="GL154">
        <f t="shared" si="143"/>
        <v>0</v>
      </c>
      <c r="GM154">
        <f t="shared" si="144"/>
        <v>53278.2</v>
      </c>
      <c r="GN154">
        <f t="shared" si="145"/>
        <v>53278.2</v>
      </c>
      <c r="GO154">
        <f t="shared" si="146"/>
        <v>0</v>
      </c>
      <c r="GP154">
        <f t="shared" si="147"/>
        <v>0</v>
      </c>
      <c r="GR154">
        <v>0</v>
      </c>
      <c r="GS154">
        <v>3</v>
      </c>
      <c r="GT154">
        <v>0</v>
      </c>
      <c r="GU154" t="s">
        <v>3</v>
      </c>
      <c r="GV154">
        <f t="shared" si="148"/>
        <v>0</v>
      </c>
      <c r="GW154">
        <v>1</v>
      </c>
      <c r="GX154">
        <f t="shared" si="149"/>
        <v>0</v>
      </c>
      <c r="HA154">
        <v>0</v>
      </c>
      <c r="HB154">
        <v>0</v>
      </c>
      <c r="HC154">
        <f t="shared" si="150"/>
        <v>0</v>
      </c>
      <c r="HE154" t="s">
        <v>3</v>
      </c>
      <c r="HF154" t="s">
        <v>3</v>
      </c>
      <c r="HM154" t="s">
        <v>3</v>
      </c>
      <c r="HN154" t="s">
        <v>3</v>
      </c>
      <c r="HO154" t="s">
        <v>3</v>
      </c>
      <c r="HP154" t="s">
        <v>3</v>
      </c>
      <c r="HQ154" t="s">
        <v>3</v>
      </c>
      <c r="IK154">
        <v>0</v>
      </c>
    </row>
    <row r="155" spans="1:245" x14ac:dyDescent="0.2">
      <c r="A155">
        <v>18</v>
      </c>
      <c r="B155">
        <v>1</v>
      </c>
      <c r="C155">
        <v>206</v>
      </c>
      <c r="E155" t="s">
        <v>252</v>
      </c>
      <c r="F155" t="s">
        <v>194</v>
      </c>
      <c r="G155" t="s">
        <v>195</v>
      </c>
      <c r="H155" t="str">
        <f>'1.Ведомость'!C63</f>
        <v>т</v>
      </c>
      <c r="I155">
        <f>I153*J155</f>
        <v>3.5000000000000003E-2</v>
      </c>
      <c r="J155">
        <v>9.1145833333333343E-2</v>
      </c>
      <c r="K155">
        <v>9.1145799999999999E-2</v>
      </c>
      <c r="O155">
        <f t="shared" si="120"/>
        <v>9692.58</v>
      </c>
      <c r="P155">
        <f t="shared" si="121"/>
        <v>9692.58</v>
      </c>
      <c r="Q155">
        <f t="shared" si="122"/>
        <v>0</v>
      </c>
      <c r="R155">
        <f t="shared" si="123"/>
        <v>0</v>
      </c>
      <c r="S155">
        <f t="shared" si="124"/>
        <v>0</v>
      </c>
      <c r="T155">
        <f t="shared" si="125"/>
        <v>0</v>
      </c>
      <c r="U155">
        <f t="shared" si="126"/>
        <v>0</v>
      </c>
      <c r="V155">
        <f t="shared" si="127"/>
        <v>0</v>
      </c>
      <c r="W155">
        <f t="shared" si="128"/>
        <v>0</v>
      </c>
      <c r="X155">
        <f t="shared" si="129"/>
        <v>0</v>
      </c>
      <c r="Y155">
        <f t="shared" si="130"/>
        <v>0</v>
      </c>
      <c r="AA155">
        <v>51661419</v>
      </c>
      <c r="AB155">
        <f t="shared" si="131"/>
        <v>30398.560000000001</v>
      </c>
      <c r="AC155">
        <f t="shared" si="132"/>
        <v>30398.560000000001</v>
      </c>
      <c r="AD155">
        <f t="shared" si="155"/>
        <v>0</v>
      </c>
      <c r="AE155">
        <f t="shared" si="156"/>
        <v>0</v>
      </c>
      <c r="AF155">
        <f t="shared" si="157"/>
        <v>0</v>
      </c>
      <c r="AG155">
        <f t="shared" si="133"/>
        <v>0</v>
      </c>
      <c r="AH155">
        <f t="shared" si="158"/>
        <v>0</v>
      </c>
      <c r="AI155">
        <f t="shared" si="159"/>
        <v>0</v>
      </c>
      <c r="AJ155">
        <f t="shared" si="134"/>
        <v>0</v>
      </c>
      <c r="AK155">
        <v>30398.560000000001</v>
      </c>
      <c r="AL155">
        <v>30398.560000000001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1</v>
      </c>
      <c r="AW155">
        <v>1</v>
      </c>
      <c r="AZ155">
        <v>1</v>
      </c>
      <c r="BA155">
        <v>1</v>
      </c>
      <c r="BB155">
        <v>1</v>
      </c>
      <c r="BC155">
        <v>9.11</v>
      </c>
      <c r="BD155" t="s">
        <v>3</v>
      </c>
      <c r="BE155" t="s">
        <v>3</v>
      </c>
      <c r="BF155" t="s">
        <v>3</v>
      </c>
      <c r="BG155" t="s">
        <v>3</v>
      </c>
      <c r="BH155">
        <v>3</v>
      </c>
      <c r="BI155">
        <v>1</v>
      </c>
      <c r="BJ155" t="s">
        <v>197</v>
      </c>
      <c r="BM155">
        <v>500001</v>
      </c>
      <c r="BN155">
        <v>0</v>
      </c>
      <c r="BO155" t="s">
        <v>3</v>
      </c>
      <c r="BP155">
        <v>0</v>
      </c>
      <c r="BQ155">
        <v>8</v>
      </c>
      <c r="BR155">
        <v>0</v>
      </c>
      <c r="BS155">
        <v>1</v>
      </c>
      <c r="BT155">
        <v>1</v>
      </c>
      <c r="BU155">
        <v>1</v>
      </c>
      <c r="BV155">
        <v>1</v>
      </c>
      <c r="BW155">
        <v>1</v>
      </c>
      <c r="BX155">
        <v>1</v>
      </c>
      <c r="BY155" t="s">
        <v>3</v>
      </c>
      <c r="BZ155">
        <v>0</v>
      </c>
      <c r="CA155">
        <v>0</v>
      </c>
      <c r="CB155" t="s">
        <v>3</v>
      </c>
      <c r="CE155">
        <v>0</v>
      </c>
      <c r="CF155">
        <v>0</v>
      </c>
      <c r="CG155">
        <v>0</v>
      </c>
      <c r="CM155">
        <v>0</v>
      </c>
      <c r="CN155" t="s">
        <v>3</v>
      </c>
      <c r="CO155">
        <v>0</v>
      </c>
      <c r="CP155">
        <f t="shared" si="135"/>
        <v>9692.58</v>
      </c>
      <c r="CQ155">
        <f>AC155*BC155</f>
        <v>276930.88160000002</v>
      </c>
      <c r="CR155">
        <f>AD155*BB155</f>
        <v>0</v>
      </c>
      <c r="CS155">
        <f t="shared" si="136"/>
        <v>0</v>
      </c>
      <c r="CT155">
        <f t="shared" si="137"/>
        <v>0</v>
      </c>
      <c r="CU155">
        <f t="shared" si="138"/>
        <v>0</v>
      </c>
      <c r="CV155">
        <f t="shared" si="139"/>
        <v>0</v>
      </c>
      <c r="CW155">
        <f t="shared" si="140"/>
        <v>0</v>
      </c>
      <c r="CX155">
        <f t="shared" si="141"/>
        <v>0</v>
      </c>
      <c r="CY155">
        <f t="shared" si="151"/>
        <v>0</v>
      </c>
      <c r="CZ155">
        <f t="shared" si="152"/>
        <v>0</v>
      </c>
      <c r="DC155" t="s">
        <v>3</v>
      </c>
      <c r="DD155" t="s">
        <v>3</v>
      </c>
      <c r="DE155" t="s">
        <v>3</v>
      </c>
      <c r="DF155" t="s">
        <v>3</v>
      </c>
      <c r="DG155" t="s">
        <v>3</v>
      </c>
      <c r="DH155" t="s">
        <v>3</v>
      </c>
      <c r="DI155" t="s">
        <v>3</v>
      </c>
      <c r="DJ155" t="s">
        <v>3</v>
      </c>
      <c r="DK155" t="s">
        <v>3</v>
      </c>
      <c r="DL155" t="s">
        <v>3</v>
      </c>
      <c r="DM155" t="s">
        <v>3</v>
      </c>
      <c r="DN155">
        <v>0</v>
      </c>
      <c r="DO155">
        <v>0</v>
      </c>
      <c r="DP155">
        <v>1</v>
      </c>
      <c r="DQ155">
        <v>1</v>
      </c>
      <c r="DU155">
        <v>1009</v>
      </c>
      <c r="DV155" t="s">
        <v>196</v>
      </c>
      <c r="DW155" t="s">
        <v>196</v>
      </c>
      <c r="DX155">
        <v>1000</v>
      </c>
      <c r="DZ155" t="s">
        <v>3</v>
      </c>
      <c r="EA155" t="s">
        <v>3</v>
      </c>
      <c r="EB155" t="s">
        <v>3</v>
      </c>
      <c r="EC155" t="s">
        <v>3</v>
      </c>
      <c r="EE155">
        <v>50757674</v>
      </c>
      <c r="EF155">
        <v>8</v>
      </c>
      <c r="EG155" t="s">
        <v>57</v>
      </c>
      <c r="EH155">
        <v>0</v>
      </c>
      <c r="EI155" t="s">
        <v>3</v>
      </c>
      <c r="EJ155">
        <v>1</v>
      </c>
      <c r="EK155">
        <v>500001</v>
      </c>
      <c r="EL155" t="s">
        <v>58</v>
      </c>
      <c r="EM155" t="s">
        <v>59</v>
      </c>
      <c r="EO155" t="s">
        <v>3</v>
      </c>
      <c r="EQ155">
        <v>0</v>
      </c>
      <c r="ER155">
        <v>30398.560000000001</v>
      </c>
      <c r="ES155">
        <v>30398.560000000001</v>
      </c>
      <c r="ET155">
        <v>0</v>
      </c>
      <c r="EU155">
        <v>0</v>
      </c>
      <c r="EV155">
        <v>0</v>
      </c>
      <c r="EW155">
        <v>0</v>
      </c>
      <c r="EX155">
        <v>0</v>
      </c>
      <c r="FQ155">
        <v>0</v>
      </c>
      <c r="FR155">
        <f t="shared" si="142"/>
        <v>0</v>
      </c>
      <c r="FS155">
        <v>0</v>
      </c>
      <c r="FX155">
        <v>0</v>
      </c>
      <c r="FY155">
        <v>0</v>
      </c>
      <c r="GA155" t="s">
        <v>3</v>
      </c>
      <c r="GD155">
        <v>1</v>
      </c>
      <c r="GF155">
        <v>-1486911088</v>
      </c>
      <c r="GG155">
        <v>2</v>
      </c>
      <c r="GH155">
        <v>1</v>
      </c>
      <c r="GI155">
        <v>4</v>
      </c>
      <c r="GJ155">
        <v>0</v>
      </c>
      <c r="GK155">
        <v>0</v>
      </c>
      <c r="GL155">
        <f t="shared" si="143"/>
        <v>0</v>
      </c>
      <c r="GM155">
        <f t="shared" si="144"/>
        <v>9692.58</v>
      </c>
      <c r="GN155">
        <f t="shared" si="145"/>
        <v>9692.58</v>
      </c>
      <c r="GO155">
        <f t="shared" si="146"/>
        <v>0</v>
      </c>
      <c r="GP155">
        <f t="shared" si="147"/>
        <v>0</v>
      </c>
      <c r="GR155">
        <v>0</v>
      </c>
      <c r="GS155">
        <v>3</v>
      </c>
      <c r="GT155">
        <v>0</v>
      </c>
      <c r="GU155" t="s">
        <v>3</v>
      </c>
      <c r="GV155">
        <f t="shared" si="148"/>
        <v>0</v>
      </c>
      <c r="GW155">
        <v>1</v>
      </c>
      <c r="GX155">
        <f t="shared" si="149"/>
        <v>0</v>
      </c>
      <c r="HA155">
        <v>0</v>
      </c>
      <c r="HB155">
        <v>0</v>
      </c>
      <c r="HC155">
        <f t="shared" si="150"/>
        <v>0</v>
      </c>
      <c r="HE155" t="s">
        <v>3</v>
      </c>
      <c r="HF155" t="s">
        <v>3</v>
      </c>
      <c r="HM155" t="s">
        <v>3</v>
      </c>
      <c r="HN155" t="s">
        <v>3</v>
      </c>
      <c r="HO155" t="s">
        <v>3</v>
      </c>
      <c r="HP155" t="s">
        <v>3</v>
      </c>
      <c r="HQ155" t="s">
        <v>3</v>
      </c>
      <c r="IK155">
        <v>0</v>
      </c>
    </row>
    <row r="156" spans="1:245" x14ac:dyDescent="0.2">
      <c r="A156">
        <v>18</v>
      </c>
      <c r="B156">
        <v>1</v>
      </c>
      <c r="C156">
        <v>207</v>
      </c>
      <c r="E156" t="s">
        <v>253</v>
      </c>
      <c r="F156" t="s">
        <v>29</v>
      </c>
      <c r="G156" t="s">
        <v>199</v>
      </c>
      <c r="H156" t="str">
        <f>'1.Ведомость'!C64</f>
        <v>ШТ</v>
      </c>
      <c r="I156">
        <f>I153*J156</f>
        <v>2</v>
      </c>
      <c r="J156">
        <v>5.208333333333333</v>
      </c>
      <c r="K156">
        <v>5.2083332999999996</v>
      </c>
      <c r="O156">
        <f t="shared" si="120"/>
        <v>350.56</v>
      </c>
      <c r="P156">
        <f t="shared" si="121"/>
        <v>350.56</v>
      </c>
      <c r="Q156">
        <f t="shared" si="122"/>
        <v>0</v>
      </c>
      <c r="R156">
        <f t="shared" si="123"/>
        <v>0</v>
      </c>
      <c r="S156">
        <f t="shared" si="124"/>
        <v>0</v>
      </c>
      <c r="T156">
        <f t="shared" si="125"/>
        <v>0</v>
      </c>
      <c r="U156">
        <f t="shared" si="126"/>
        <v>0</v>
      </c>
      <c r="V156">
        <f t="shared" si="127"/>
        <v>0</v>
      </c>
      <c r="W156">
        <f t="shared" si="128"/>
        <v>0</v>
      </c>
      <c r="X156">
        <f t="shared" si="129"/>
        <v>0</v>
      </c>
      <c r="Y156">
        <f t="shared" si="130"/>
        <v>0</v>
      </c>
      <c r="AA156">
        <v>51661419</v>
      </c>
      <c r="AB156">
        <f t="shared" si="131"/>
        <v>175.28</v>
      </c>
      <c r="AC156">
        <f t="shared" si="132"/>
        <v>175.28</v>
      </c>
      <c r="AD156">
        <f t="shared" si="155"/>
        <v>0</v>
      </c>
      <c r="AE156">
        <f t="shared" si="156"/>
        <v>0</v>
      </c>
      <c r="AF156">
        <f t="shared" si="157"/>
        <v>0</v>
      </c>
      <c r="AG156">
        <f t="shared" si="133"/>
        <v>0</v>
      </c>
      <c r="AH156">
        <f t="shared" si="158"/>
        <v>0</v>
      </c>
      <c r="AI156">
        <f t="shared" si="159"/>
        <v>0</v>
      </c>
      <c r="AJ156">
        <f t="shared" si="134"/>
        <v>0</v>
      </c>
      <c r="AK156">
        <v>175.27999999999997</v>
      </c>
      <c r="AL156">
        <v>175.27999999999997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125</v>
      </c>
      <c r="AU156">
        <v>65</v>
      </c>
      <c r="AV156">
        <v>1</v>
      </c>
      <c r="AW156">
        <v>1</v>
      </c>
      <c r="AZ156">
        <v>1</v>
      </c>
      <c r="BA156">
        <v>1</v>
      </c>
      <c r="BB156">
        <v>1</v>
      </c>
      <c r="BC156">
        <v>9.11</v>
      </c>
      <c r="BD156" t="s">
        <v>3</v>
      </c>
      <c r="BE156" t="s">
        <v>3</v>
      </c>
      <c r="BF156" t="s">
        <v>3</v>
      </c>
      <c r="BG156" t="s">
        <v>3</v>
      </c>
      <c r="BH156">
        <v>3</v>
      </c>
      <c r="BI156">
        <v>1</v>
      </c>
      <c r="BJ156" t="s">
        <v>3</v>
      </c>
      <c r="BM156">
        <v>0</v>
      </c>
      <c r="BN156">
        <v>0</v>
      </c>
      <c r="BO156" t="s">
        <v>3</v>
      </c>
      <c r="BP156">
        <v>0</v>
      </c>
      <c r="BQ156">
        <v>13</v>
      </c>
      <c r="BR156">
        <v>0</v>
      </c>
      <c r="BS156">
        <v>1</v>
      </c>
      <c r="BT156">
        <v>1</v>
      </c>
      <c r="BU156">
        <v>1</v>
      </c>
      <c r="BV156">
        <v>1</v>
      </c>
      <c r="BW156">
        <v>1</v>
      </c>
      <c r="BX156">
        <v>1</v>
      </c>
      <c r="BY156" t="s">
        <v>3</v>
      </c>
      <c r="BZ156">
        <v>125</v>
      </c>
      <c r="CA156">
        <v>65</v>
      </c>
      <c r="CB156" t="s">
        <v>3</v>
      </c>
      <c r="CE156">
        <v>0</v>
      </c>
      <c r="CF156">
        <v>0</v>
      </c>
      <c r="CG156">
        <v>0</v>
      </c>
      <c r="CM156">
        <v>0</v>
      </c>
      <c r="CN156" t="s">
        <v>3</v>
      </c>
      <c r="CO156">
        <v>0</v>
      </c>
      <c r="CP156">
        <f t="shared" si="135"/>
        <v>350.56</v>
      </c>
      <c r="CQ156">
        <f>AC156</f>
        <v>175.28</v>
      </c>
      <c r="CR156">
        <f>AD156</f>
        <v>0</v>
      </c>
      <c r="CS156">
        <f t="shared" si="136"/>
        <v>0</v>
      </c>
      <c r="CT156">
        <f t="shared" si="137"/>
        <v>0</v>
      </c>
      <c r="CU156">
        <f t="shared" si="138"/>
        <v>0</v>
      </c>
      <c r="CV156">
        <f t="shared" si="139"/>
        <v>0</v>
      </c>
      <c r="CW156">
        <f t="shared" si="140"/>
        <v>0</v>
      </c>
      <c r="CX156">
        <f t="shared" si="141"/>
        <v>0</v>
      </c>
      <c r="CY156">
        <f t="shared" si="151"/>
        <v>0</v>
      </c>
      <c r="CZ156">
        <f t="shared" si="152"/>
        <v>0</v>
      </c>
      <c r="DC156" t="s">
        <v>3</v>
      </c>
      <c r="DD156" t="s">
        <v>3</v>
      </c>
      <c r="DE156" t="s">
        <v>3</v>
      </c>
      <c r="DF156" t="s">
        <v>3</v>
      </c>
      <c r="DG156" t="s">
        <v>3</v>
      </c>
      <c r="DH156" t="s">
        <v>3</v>
      </c>
      <c r="DI156" t="s">
        <v>3</v>
      </c>
      <c r="DJ156" t="s">
        <v>3</v>
      </c>
      <c r="DK156" t="s">
        <v>3</v>
      </c>
      <c r="DL156" t="s">
        <v>3</v>
      </c>
      <c r="DM156" t="s">
        <v>3</v>
      </c>
      <c r="DN156">
        <v>0</v>
      </c>
      <c r="DO156">
        <v>0</v>
      </c>
      <c r="DP156">
        <v>1</v>
      </c>
      <c r="DQ156">
        <v>1</v>
      </c>
      <c r="DU156">
        <v>1013</v>
      </c>
      <c r="DV156" t="s">
        <v>17</v>
      </c>
      <c r="DW156" t="s">
        <v>17</v>
      </c>
      <c r="DX156">
        <v>1</v>
      </c>
      <c r="DZ156" t="s">
        <v>3</v>
      </c>
      <c r="EA156" t="s">
        <v>3</v>
      </c>
      <c r="EB156" t="s">
        <v>3</v>
      </c>
      <c r="EC156" t="s">
        <v>3</v>
      </c>
      <c r="EE156">
        <v>50757123</v>
      </c>
      <c r="EF156">
        <v>13</v>
      </c>
      <c r="EG156" t="s">
        <v>38</v>
      </c>
      <c r="EH156">
        <v>0</v>
      </c>
      <c r="EI156" t="s">
        <v>3</v>
      </c>
      <c r="EJ156">
        <v>1</v>
      </c>
      <c r="EK156">
        <v>0</v>
      </c>
      <c r="EL156" t="s">
        <v>39</v>
      </c>
      <c r="EM156" t="s">
        <v>40</v>
      </c>
      <c r="EO156" t="s">
        <v>3</v>
      </c>
      <c r="EQ156">
        <v>0</v>
      </c>
      <c r="ER156">
        <v>175.27999999999997</v>
      </c>
      <c r="ES156">
        <v>175.27999999999997</v>
      </c>
      <c r="ET156">
        <v>0</v>
      </c>
      <c r="EU156">
        <v>0</v>
      </c>
      <c r="EV156">
        <v>0</v>
      </c>
      <c r="EW156">
        <v>0</v>
      </c>
      <c r="EX156">
        <v>0</v>
      </c>
      <c r="EZ156">
        <v>5</v>
      </c>
      <c r="FC156">
        <v>0</v>
      </c>
      <c r="FD156">
        <v>18</v>
      </c>
      <c r="FF156">
        <v>166.67</v>
      </c>
      <c r="FQ156">
        <v>0</v>
      </c>
      <c r="FR156">
        <f t="shared" si="142"/>
        <v>0</v>
      </c>
      <c r="FS156">
        <v>0</v>
      </c>
      <c r="FX156">
        <v>125</v>
      </c>
      <c r="FY156">
        <v>65</v>
      </c>
      <c r="GA156" t="s">
        <v>200</v>
      </c>
      <c r="GD156">
        <v>1</v>
      </c>
      <c r="GF156">
        <v>-2063590172</v>
      </c>
      <c r="GG156">
        <v>2</v>
      </c>
      <c r="GH156">
        <v>3</v>
      </c>
      <c r="GI156">
        <v>4</v>
      </c>
      <c r="GJ156">
        <v>0</v>
      </c>
      <c r="GK156">
        <v>0</v>
      </c>
      <c r="GL156">
        <f t="shared" si="143"/>
        <v>0</v>
      </c>
      <c r="GM156">
        <f t="shared" si="144"/>
        <v>350.56</v>
      </c>
      <c r="GN156">
        <f t="shared" si="145"/>
        <v>350.56</v>
      </c>
      <c r="GO156">
        <f t="shared" si="146"/>
        <v>0</v>
      </c>
      <c r="GP156">
        <f t="shared" si="147"/>
        <v>0</v>
      </c>
      <c r="GR156">
        <v>1</v>
      </c>
      <c r="GS156">
        <v>1</v>
      </c>
      <c r="GT156">
        <v>0</v>
      </c>
      <c r="GU156" t="s">
        <v>3</v>
      </c>
      <c r="GV156">
        <f t="shared" si="148"/>
        <v>0</v>
      </c>
      <c r="GW156">
        <v>1</v>
      </c>
      <c r="GX156">
        <f t="shared" si="149"/>
        <v>0</v>
      </c>
      <c r="HA156">
        <v>0</v>
      </c>
      <c r="HB156">
        <v>0</v>
      </c>
      <c r="HC156">
        <f t="shared" si="150"/>
        <v>0</v>
      </c>
      <c r="HE156" t="s">
        <v>35</v>
      </c>
      <c r="HF156" t="s">
        <v>42</v>
      </c>
      <c r="HG156">
        <f>ROUND(AC156*I156,2)</f>
        <v>350.56</v>
      </c>
      <c r="HM156" t="s">
        <v>3</v>
      </c>
      <c r="HN156" t="s">
        <v>3</v>
      </c>
      <c r="HO156" t="s">
        <v>3</v>
      </c>
      <c r="HP156" t="s">
        <v>3</v>
      </c>
      <c r="HQ156" t="s">
        <v>3</v>
      </c>
      <c r="IK156">
        <v>0</v>
      </c>
    </row>
    <row r="157" spans="1:245" x14ac:dyDescent="0.2">
      <c r="A157">
        <v>17</v>
      </c>
      <c r="B157">
        <v>1</v>
      </c>
      <c r="C157">
        <f>ROW(SmtRes!A214)</f>
        <v>214</v>
      </c>
      <c r="D157">
        <f>ROW(EtalonRes!A244)</f>
        <v>244</v>
      </c>
      <c r="E157" t="s">
        <v>254</v>
      </c>
      <c r="F157" t="s">
        <v>202</v>
      </c>
      <c r="G157" t="s">
        <v>203</v>
      </c>
      <c r="H157" t="s">
        <v>204</v>
      </c>
      <c r="I157">
        <v>3.9</v>
      </c>
      <c r="J157">
        <v>0</v>
      </c>
      <c r="K157">
        <v>3.9</v>
      </c>
      <c r="O157">
        <f t="shared" si="120"/>
        <v>13953.22</v>
      </c>
      <c r="P157">
        <f t="shared" si="121"/>
        <v>6032.82</v>
      </c>
      <c r="Q157">
        <f t="shared" si="122"/>
        <v>1461.44</v>
      </c>
      <c r="R157">
        <f t="shared" si="123"/>
        <v>649.79999999999995</v>
      </c>
      <c r="S157">
        <f t="shared" si="124"/>
        <v>6458.96</v>
      </c>
      <c r="T157">
        <f t="shared" si="125"/>
        <v>0</v>
      </c>
      <c r="U157">
        <f t="shared" si="126"/>
        <v>19.5</v>
      </c>
      <c r="V157">
        <f t="shared" si="127"/>
        <v>1.677</v>
      </c>
      <c r="W157">
        <f t="shared" si="128"/>
        <v>0</v>
      </c>
      <c r="X157">
        <f t="shared" si="129"/>
        <v>6895.5</v>
      </c>
      <c r="Y157">
        <f t="shared" si="130"/>
        <v>3909.82</v>
      </c>
      <c r="AA157">
        <v>51661419</v>
      </c>
      <c r="AB157">
        <f t="shared" si="131"/>
        <v>247.66</v>
      </c>
      <c r="AC157">
        <f t="shared" si="132"/>
        <v>169.8</v>
      </c>
      <c r="AD157">
        <f t="shared" si="155"/>
        <v>28.26</v>
      </c>
      <c r="AE157">
        <f t="shared" si="156"/>
        <v>4.99</v>
      </c>
      <c r="AF157">
        <f t="shared" si="157"/>
        <v>49.6</v>
      </c>
      <c r="AG157">
        <f t="shared" si="133"/>
        <v>0</v>
      </c>
      <c r="AH157">
        <f t="shared" si="158"/>
        <v>5</v>
      </c>
      <c r="AI157">
        <f t="shared" si="159"/>
        <v>0.43</v>
      </c>
      <c r="AJ157">
        <f t="shared" si="134"/>
        <v>0</v>
      </c>
      <c r="AK157">
        <v>247.66</v>
      </c>
      <c r="AL157">
        <v>169.8</v>
      </c>
      <c r="AM157">
        <v>28.26</v>
      </c>
      <c r="AN157">
        <v>4.99</v>
      </c>
      <c r="AO157">
        <v>49.6</v>
      </c>
      <c r="AP157">
        <v>0</v>
      </c>
      <c r="AQ157">
        <v>5</v>
      </c>
      <c r="AR157">
        <v>0.43</v>
      </c>
      <c r="AS157">
        <v>0</v>
      </c>
      <c r="AT157">
        <v>97</v>
      </c>
      <c r="AU157">
        <v>55</v>
      </c>
      <c r="AV157">
        <v>1</v>
      </c>
      <c r="AW157">
        <v>1</v>
      </c>
      <c r="AZ157">
        <v>1</v>
      </c>
      <c r="BA157">
        <v>33.39</v>
      </c>
      <c r="BB157">
        <v>13.26</v>
      </c>
      <c r="BC157">
        <v>9.11</v>
      </c>
      <c r="BD157" t="s">
        <v>3</v>
      </c>
      <c r="BE157" t="s">
        <v>3</v>
      </c>
      <c r="BF157" t="s">
        <v>3</v>
      </c>
      <c r="BG157" t="s">
        <v>3</v>
      </c>
      <c r="BH157">
        <v>0</v>
      </c>
      <c r="BI157">
        <v>1</v>
      </c>
      <c r="BJ157" t="s">
        <v>205</v>
      </c>
      <c r="BM157">
        <v>26001</v>
      </c>
      <c r="BN157">
        <v>0</v>
      </c>
      <c r="BO157" t="s">
        <v>3</v>
      </c>
      <c r="BP157">
        <v>0</v>
      </c>
      <c r="BQ157">
        <v>2</v>
      </c>
      <c r="BR157">
        <v>0</v>
      </c>
      <c r="BS157">
        <v>33.39</v>
      </c>
      <c r="BT157">
        <v>1</v>
      </c>
      <c r="BU157">
        <v>1</v>
      </c>
      <c r="BV157">
        <v>1</v>
      </c>
      <c r="BW157">
        <v>1</v>
      </c>
      <c r="BX157">
        <v>1</v>
      </c>
      <c r="BY157" t="s">
        <v>3</v>
      </c>
      <c r="BZ157">
        <v>97</v>
      </c>
      <c r="CA157">
        <v>55</v>
      </c>
      <c r="CB157" t="s">
        <v>3</v>
      </c>
      <c r="CE157">
        <v>0</v>
      </c>
      <c r="CF157">
        <v>0</v>
      </c>
      <c r="CG157">
        <v>0</v>
      </c>
      <c r="CM157">
        <v>0</v>
      </c>
      <c r="CN157" t="s">
        <v>3</v>
      </c>
      <c r="CO157">
        <v>0</v>
      </c>
      <c r="CP157">
        <f t="shared" si="135"/>
        <v>13953.220000000001</v>
      </c>
      <c r="CQ157">
        <f t="shared" ref="CQ157:CQ164" si="160">AC157*BC157</f>
        <v>1546.8779999999999</v>
      </c>
      <c r="CR157">
        <f t="shared" ref="CR157:CR164" si="161">AD157*BB157</f>
        <v>374.7276</v>
      </c>
      <c r="CS157">
        <f t="shared" si="136"/>
        <v>166.61610000000002</v>
      </c>
      <c r="CT157">
        <f t="shared" si="137"/>
        <v>1656.144</v>
      </c>
      <c r="CU157">
        <f t="shared" si="138"/>
        <v>0</v>
      </c>
      <c r="CV157">
        <f t="shared" si="139"/>
        <v>5</v>
      </c>
      <c r="CW157">
        <f t="shared" si="140"/>
        <v>0.43</v>
      </c>
      <c r="CX157">
        <f t="shared" si="141"/>
        <v>0</v>
      </c>
      <c r="CY157">
        <f t="shared" si="151"/>
        <v>6895.4971999999998</v>
      </c>
      <c r="CZ157">
        <f t="shared" si="152"/>
        <v>3909.8179999999998</v>
      </c>
      <c r="DC157" t="s">
        <v>3</v>
      </c>
      <c r="DD157" t="s">
        <v>3</v>
      </c>
      <c r="DE157" t="s">
        <v>3</v>
      </c>
      <c r="DF157" t="s">
        <v>3</v>
      </c>
      <c r="DG157" t="s">
        <v>3</v>
      </c>
      <c r="DH157" t="s">
        <v>3</v>
      </c>
      <c r="DI157" t="s">
        <v>3</v>
      </c>
      <c r="DJ157" t="s">
        <v>3</v>
      </c>
      <c r="DK157" t="s">
        <v>3</v>
      </c>
      <c r="DL157" t="s">
        <v>3</v>
      </c>
      <c r="DM157" t="s">
        <v>3</v>
      </c>
      <c r="DN157">
        <v>0</v>
      </c>
      <c r="DO157">
        <v>0</v>
      </c>
      <c r="DP157">
        <v>1</v>
      </c>
      <c r="DQ157">
        <v>1</v>
      </c>
      <c r="DU157">
        <v>1005</v>
      </c>
      <c r="DV157" t="s">
        <v>204</v>
      </c>
      <c r="DW157" t="s">
        <v>204</v>
      </c>
      <c r="DX157">
        <v>10</v>
      </c>
      <c r="DZ157" t="s">
        <v>3</v>
      </c>
      <c r="EA157" t="s">
        <v>3</v>
      </c>
      <c r="EB157" t="s">
        <v>3</v>
      </c>
      <c r="EC157" t="s">
        <v>3</v>
      </c>
      <c r="EE157">
        <v>50757462</v>
      </c>
      <c r="EF157">
        <v>2</v>
      </c>
      <c r="EG157" t="s">
        <v>206</v>
      </c>
      <c r="EH157">
        <v>20</v>
      </c>
      <c r="EI157" t="s">
        <v>207</v>
      </c>
      <c r="EJ157">
        <v>1</v>
      </c>
      <c r="EK157">
        <v>26001</v>
      </c>
      <c r="EL157" t="s">
        <v>207</v>
      </c>
      <c r="EM157" t="s">
        <v>208</v>
      </c>
      <c r="EO157" t="s">
        <v>3</v>
      </c>
      <c r="EQ157">
        <v>131072</v>
      </c>
      <c r="ER157">
        <v>247.66</v>
      </c>
      <c r="ES157">
        <v>169.8</v>
      </c>
      <c r="ET157">
        <v>28.26</v>
      </c>
      <c r="EU157">
        <v>4.99</v>
      </c>
      <c r="EV157">
        <v>49.6</v>
      </c>
      <c r="EW157">
        <v>5</v>
      </c>
      <c r="EX157">
        <v>0.43</v>
      </c>
      <c r="EY157">
        <v>0</v>
      </c>
      <c r="FQ157">
        <v>0</v>
      </c>
      <c r="FR157">
        <f t="shared" si="142"/>
        <v>0</v>
      </c>
      <c r="FS157">
        <v>0</v>
      </c>
      <c r="FX157">
        <v>97</v>
      </c>
      <c r="FY157">
        <v>55</v>
      </c>
      <c r="GA157" t="s">
        <v>3</v>
      </c>
      <c r="GD157">
        <v>1</v>
      </c>
      <c r="GF157">
        <v>-893411855</v>
      </c>
      <c r="GG157">
        <v>2</v>
      </c>
      <c r="GH157">
        <v>1</v>
      </c>
      <c r="GI157">
        <v>4</v>
      </c>
      <c r="GJ157">
        <v>0</v>
      </c>
      <c r="GK157">
        <v>0</v>
      </c>
      <c r="GL157">
        <f t="shared" si="143"/>
        <v>0</v>
      </c>
      <c r="GM157">
        <f t="shared" si="144"/>
        <v>24758.54</v>
      </c>
      <c r="GN157">
        <f t="shared" si="145"/>
        <v>24758.54</v>
      </c>
      <c r="GO157">
        <f t="shared" si="146"/>
        <v>0</v>
      </c>
      <c r="GP157">
        <f t="shared" si="147"/>
        <v>0</v>
      </c>
      <c r="GR157">
        <v>0</v>
      </c>
      <c r="GS157">
        <v>3</v>
      </c>
      <c r="GT157">
        <v>0</v>
      </c>
      <c r="GU157" t="s">
        <v>3</v>
      </c>
      <c r="GV157">
        <f t="shared" si="148"/>
        <v>0</v>
      </c>
      <c r="GW157">
        <v>1</v>
      </c>
      <c r="GX157">
        <f t="shared" si="149"/>
        <v>0</v>
      </c>
      <c r="HA157">
        <v>0</v>
      </c>
      <c r="HB157">
        <v>0</v>
      </c>
      <c r="HC157">
        <f t="shared" si="150"/>
        <v>0</v>
      </c>
      <c r="HE157" t="s">
        <v>3</v>
      </c>
      <c r="HF157" t="s">
        <v>3</v>
      </c>
      <c r="HM157" t="s">
        <v>3</v>
      </c>
      <c r="HN157" t="s">
        <v>209</v>
      </c>
      <c r="HO157" t="s">
        <v>210</v>
      </c>
      <c r="HP157" t="s">
        <v>207</v>
      </c>
      <c r="HQ157" t="s">
        <v>207</v>
      </c>
      <c r="IK157">
        <v>0</v>
      </c>
    </row>
    <row r="158" spans="1:245" x14ac:dyDescent="0.2">
      <c r="A158">
        <v>18</v>
      </c>
      <c r="B158">
        <v>1</v>
      </c>
      <c r="C158">
        <v>211</v>
      </c>
      <c r="E158" t="s">
        <v>255</v>
      </c>
      <c r="F158" t="s">
        <v>212</v>
      </c>
      <c r="G158" t="s">
        <v>213</v>
      </c>
      <c r="H158" t="str">
        <f>'1.Ведомость'!C66</f>
        <v>м2</v>
      </c>
      <c r="I158">
        <f>I157*J158</f>
        <v>42.9</v>
      </c>
      <c r="J158">
        <v>11</v>
      </c>
      <c r="K158">
        <v>11</v>
      </c>
      <c r="O158">
        <f t="shared" si="120"/>
        <v>8793.43</v>
      </c>
      <c r="P158">
        <f t="shared" si="121"/>
        <v>8793.43</v>
      </c>
      <c r="Q158">
        <f t="shared" si="122"/>
        <v>0</v>
      </c>
      <c r="R158">
        <f t="shared" si="123"/>
        <v>0</v>
      </c>
      <c r="S158">
        <f t="shared" si="124"/>
        <v>0</v>
      </c>
      <c r="T158">
        <f t="shared" si="125"/>
        <v>0</v>
      </c>
      <c r="U158">
        <f t="shared" si="126"/>
        <v>0</v>
      </c>
      <c r="V158">
        <f t="shared" si="127"/>
        <v>0</v>
      </c>
      <c r="W158">
        <f t="shared" si="128"/>
        <v>0</v>
      </c>
      <c r="X158">
        <f t="shared" si="129"/>
        <v>0</v>
      </c>
      <c r="Y158">
        <f t="shared" si="130"/>
        <v>0</v>
      </c>
      <c r="AA158">
        <v>51661419</v>
      </c>
      <c r="AB158">
        <f t="shared" si="131"/>
        <v>22.5</v>
      </c>
      <c r="AC158">
        <f t="shared" si="132"/>
        <v>22.5</v>
      </c>
      <c r="AD158">
        <f t="shared" si="155"/>
        <v>0</v>
      </c>
      <c r="AE158">
        <f t="shared" si="156"/>
        <v>0</v>
      </c>
      <c r="AF158">
        <f t="shared" si="157"/>
        <v>0</v>
      </c>
      <c r="AG158">
        <f t="shared" si="133"/>
        <v>0</v>
      </c>
      <c r="AH158">
        <f t="shared" si="158"/>
        <v>0</v>
      </c>
      <c r="AI158">
        <f t="shared" si="159"/>
        <v>0</v>
      </c>
      <c r="AJ158">
        <f t="shared" si="134"/>
        <v>0</v>
      </c>
      <c r="AK158">
        <v>22.5</v>
      </c>
      <c r="AL158">
        <v>22.5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1</v>
      </c>
      <c r="AW158">
        <v>1</v>
      </c>
      <c r="AZ158">
        <v>1</v>
      </c>
      <c r="BA158">
        <v>1</v>
      </c>
      <c r="BB158">
        <v>1</v>
      </c>
      <c r="BC158">
        <v>9.11</v>
      </c>
      <c r="BD158" t="s">
        <v>3</v>
      </c>
      <c r="BE158" t="s">
        <v>3</v>
      </c>
      <c r="BF158" t="s">
        <v>3</v>
      </c>
      <c r="BG158" t="s">
        <v>3</v>
      </c>
      <c r="BH158">
        <v>3</v>
      </c>
      <c r="BI158">
        <v>1</v>
      </c>
      <c r="BJ158" t="s">
        <v>214</v>
      </c>
      <c r="BM158">
        <v>500001</v>
      </c>
      <c r="BN158">
        <v>0</v>
      </c>
      <c r="BO158" t="s">
        <v>3</v>
      </c>
      <c r="BP158">
        <v>0</v>
      </c>
      <c r="BQ158">
        <v>8</v>
      </c>
      <c r="BR158">
        <v>0</v>
      </c>
      <c r="BS158">
        <v>1</v>
      </c>
      <c r="BT158">
        <v>1</v>
      </c>
      <c r="BU158">
        <v>1</v>
      </c>
      <c r="BV158">
        <v>1</v>
      </c>
      <c r="BW158">
        <v>1</v>
      </c>
      <c r="BX158">
        <v>1</v>
      </c>
      <c r="BY158" t="s">
        <v>3</v>
      </c>
      <c r="BZ158">
        <v>0</v>
      </c>
      <c r="CA158">
        <v>0</v>
      </c>
      <c r="CB158" t="s">
        <v>3</v>
      </c>
      <c r="CE158">
        <v>0</v>
      </c>
      <c r="CF158">
        <v>0</v>
      </c>
      <c r="CG158">
        <v>0</v>
      </c>
      <c r="CM158">
        <v>0</v>
      </c>
      <c r="CN158" t="s">
        <v>3</v>
      </c>
      <c r="CO158">
        <v>0</v>
      </c>
      <c r="CP158">
        <f t="shared" si="135"/>
        <v>8793.43</v>
      </c>
      <c r="CQ158">
        <f t="shared" si="160"/>
        <v>204.97499999999999</v>
      </c>
      <c r="CR158">
        <f t="shared" si="161"/>
        <v>0</v>
      </c>
      <c r="CS158">
        <f t="shared" si="136"/>
        <v>0</v>
      </c>
      <c r="CT158">
        <f t="shared" si="137"/>
        <v>0</v>
      </c>
      <c r="CU158">
        <f t="shared" si="138"/>
        <v>0</v>
      </c>
      <c r="CV158">
        <f t="shared" si="139"/>
        <v>0</v>
      </c>
      <c r="CW158">
        <f t="shared" si="140"/>
        <v>0</v>
      </c>
      <c r="CX158">
        <f t="shared" si="141"/>
        <v>0</v>
      </c>
      <c r="CY158">
        <f t="shared" si="151"/>
        <v>0</v>
      </c>
      <c r="CZ158">
        <f t="shared" si="152"/>
        <v>0</v>
      </c>
      <c r="DC158" t="s">
        <v>3</v>
      </c>
      <c r="DD158" t="s">
        <v>3</v>
      </c>
      <c r="DE158" t="s">
        <v>3</v>
      </c>
      <c r="DF158" t="s">
        <v>3</v>
      </c>
      <c r="DG158" t="s">
        <v>3</v>
      </c>
      <c r="DH158" t="s">
        <v>3</v>
      </c>
      <c r="DI158" t="s">
        <v>3</v>
      </c>
      <c r="DJ158" t="s">
        <v>3</v>
      </c>
      <c r="DK158" t="s">
        <v>3</v>
      </c>
      <c r="DL158" t="s">
        <v>3</v>
      </c>
      <c r="DM158" t="s">
        <v>3</v>
      </c>
      <c r="DN158">
        <v>0</v>
      </c>
      <c r="DO158">
        <v>0</v>
      </c>
      <c r="DP158">
        <v>1</v>
      </c>
      <c r="DQ158">
        <v>1</v>
      </c>
      <c r="DU158">
        <v>1005</v>
      </c>
      <c r="DV158" t="s">
        <v>63</v>
      </c>
      <c r="DW158" t="s">
        <v>63</v>
      </c>
      <c r="DX158">
        <v>1</v>
      </c>
      <c r="DZ158" t="s">
        <v>3</v>
      </c>
      <c r="EA158" t="s">
        <v>3</v>
      </c>
      <c r="EB158" t="s">
        <v>3</v>
      </c>
      <c r="EC158" t="s">
        <v>3</v>
      </c>
      <c r="EE158">
        <v>50757674</v>
      </c>
      <c r="EF158">
        <v>8</v>
      </c>
      <c r="EG158" t="s">
        <v>57</v>
      </c>
      <c r="EH158">
        <v>0</v>
      </c>
      <c r="EI158" t="s">
        <v>3</v>
      </c>
      <c r="EJ158">
        <v>1</v>
      </c>
      <c r="EK158">
        <v>500001</v>
      </c>
      <c r="EL158" t="s">
        <v>58</v>
      </c>
      <c r="EM158" t="s">
        <v>59</v>
      </c>
      <c r="EO158" t="s">
        <v>3</v>
      </c>
      <c r="EQ158">
        <v>0</v>
      </c>
      <c r="ER158">
        <v>22.5</v>
      </c>
      <c r="ES158">
        <v>22.5</v>
      </c>
      <c r="ET158">
        <v>0</v>
      </c>
      <c r="EU158">
        <v>0</v>
      </c>
      <c r="EV158">
        <v>0</v>
      </c>
      <c r="EW158">
        <v>0</v>
      </c>
      <c r="EX158">
        <v>0</v>
      </c>
      <c r="FQ158">
        <v>0</v>
      </c>
      <c r="FR158">
        <f t="shared" si="142"/>
        <v>0</v>
      </c>
      <c r="FS158">
        <v>0</v>
      </c>
      <c r="FX158">
        <v>0</v>
      </c>
      <c r="FY158">
        <v>0</v>
      </c>
      <c r="GA158" t="s">
        <v>3</v>
      </c>
      <c r="GD158">
        <v>1</v>
      </c>
      <c r="GF158">
        <v>-336429810</v>
      </c>
      <c r="GG158">
        <v>2</v>
      </c>
      <c r="GH158">
        <v>1</v>
      </c>
      <c r="GI158">
        <v>4</v>
      </c>
      <c r="GJ158">
        <v>0</v>
      </c>
      <c r="GK158">
        <v>0</v>
      </c>
      <c r="GL158">
        <f t="shared" si="143"/>
        <v>0</v>
      </c>
      <c r="GM158">
        <f t="shared" si="144"/>
        <v>8793.43</v>
      </c>
      <c r="GN158">
        <f t="shared" si="145"/>
        <v>8793.43</v>
      </c>
      <c r="GO158">
        <f t="shared" si="146"/>
        <v>0</v>
      </c>
      <c r="GP158">
        <f t="shared" si="147"/>
        <v>0</v>
      </c>
      <c r="GR158">
        <v>0</v>
      </c>
      <c r="GS158">
        <v>3</v>
      </c>
      <c r="GT158">
        <v>0</v>
      </c>
      <c r="GU158" t="s">
        <v>3</v>
      </c>
      <c r="GV158">
        <f t="shared" si="148"/>
        <v>0</v>
      </c>
      <c r="GW158">
        <v>1</v>
      </c>
      <c r="GX158">
        <f t="shared" si="149"/>
        <v>0</v>
      </c>
      <c r="HA158">
        <v>0</v>
      </c>
      <c r="HB158">
        <v>0</v>
      </c>
      <c r="HC158">
        <f t="shared" si="150"/>
        <v>0</v>
      </c>
      <c r="HE158" t="s">
        <v>3</v>
      </c>
      <c r="HF158" t="s">
        <v>3</v>
      </c>
      <c r="HM158" t="s">
        <v>3</v>
      </c>
      <c r="HN158" t="s">
        <v>3</v>
      </c>
      <c r="HO158" t="s">
        <v>3</v>
      </c>
      <c r="HP158" t="s">
        <v>3</v>
      </c>
      <c r="HQ158" t="s">
        <v>3</v>
      </c>
      <c r="IK158">
        <v>0</v>
      </c>
    </row>
    <row r="159" spans="1:245" x14ac:dyDescent="0.2">
      <c r="A159">
        <v>18</v>
      </c>
      <c r="B159">
        <v>1</v>
      </c>
      <c r="C159">
        <v>213</v>
      </c>
      <c r="E159" t="s">
        <v>256</v>
      </c>
      <c r="F159" t="s">
        <v>216</v>
      </c>
      <c r="G159" t="s">
        <v>217</v>
      </c>
      <c r="H159" t="e">
        <f>'1.Ведомость'!#REF!</f>
        <v>#REF!</v>
      </c>
      <c r="I159">
        <f>I157*J159</f>
        <v>-5.85</v>
      </c>
      <c r="J159">
        <v>-1.5</v>
      </c>
      <c r="K159">
        <v>-1.5</v>
      </c>
      <c r="O159">
        <f t="shared" si="120"/>
        <v>-3494.99</v>
      </c>
      <c r="P159">
        <f t="shared" si="121"/>
        <v>-3494.99</v>
      </c>
      <c r="Q159">
        <f t="shared" si="122"/>
        <v>0</v>
      </c>
      <c r="R159">
        <f t="shared" si="123"/>
        <v>0</v>
      </c>
      <c r="S159">
        <f t="shared" si="124"/>
        <v>0</v>
      </c>
      <c r="T159">
        <f t="shared" si="125"/>
        <v>0</v>
      </c>
      <c r="U159">
        <f t="shared" si="126"/>
        <v>0</v>
      </c>
      <c r="V159">
        <f t="shared" si="127"/>
        <v>0</v>
      </c>
      <c r="W159">
        <f t="shared" si="128"/>
        <v>0</v>
      </c>
      <c r="X159">
        <f t="shared" si="129"/>
        <v>0</v>
      </c>
      <c r="Y159">
        <f t="shared" si="130"/>
        <v>0</v>
      </c>
      <c r="AA159">
        <v>51661419</v>
      </c>
      <c r="AB159">
        <f t="shared" si="131"/>
        <v>65.58</v>
      </c>
      <c r="AC159">
        <f t="shared" si="132"/>
        <v>65.58</v>
      </c>
      <c r="AD159">
        <f t="shared" si="155"/>
        <v>0</v>
      </c>
      <c r="AE159">
        <f t="shared" si="156"/>
        <v>0</v>
      </c>
      <c r="AF159">
        <f t="shared" si="157"/>
        <v>0</v>
      </c>
      <c r="AG159">
        <f t="shared" si="133"/>
        <v>0</v>
      </c>
      <c r="AH159">
        <f t="shared" si="158"/>
        <v>0</v>
      </c>
      <c r="AI159">
        <f t="shared" si="159"/>
        <v>0</v>
      </c>
      <c r="AJ159">
        <f t="shared" si="134"/>
        <v>0</v>
      </c>
      <c r="AK159">
        <v>65.58</v>
      </c>
      <c r="AL159">
        <v>65.58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1</v>
      </c>
      <c r="AW159">
        <v>1</v>
      </c>
      <c r="AZ159">
        <v>1</v>
      </c>
      <c r="BA159">
        <v>1</v>
      </c>
      <c r="BB159">
        <v>1</v>
      </c>
      <c r="BC159">
        <v>9.11</v>
      </c>
      <c r="BD159" t="s">
        <v>3</v>
      </c>
      <c r="BE159" t="s">
        <v>3</v>
      </c>
      <c r="BF159" t="s">
        <v>3</v>
      </c>
      <c r="BG159" t="s">
        <v>3</v>
      </c>
      <c r="BH159">
        <v>3</v>
      </c>
      <c r="BI159">
        <v>1</v>
      </c>
      <c r="BJ159" t="s">
        <v>219</v>
      </c>
      <c r="BM159">
        <v>500001</v>
      </c>
      <c r="BN159">
        <v>0</v>
      </c>
      <c r="BO159" t="s">
        <v>3</v>
      </c>
      <c r="BP159">
        <v>0</v>
      </c>
      <c r="BQ159">
        <v>8</v>
      </c>
      <c r="BR159">
        <v>1</v>
      </c>
      <c r="BS159">
        <v>1</v>
      </c>
      <c r="BT159">
        <v>1</v>
      </c>
      <c r="BU159">
        <v>1</v>
      </c>
      <c r="BV159">
        <v>1</v>
      </c>
      <c r="BW159">
        <v>1</v>
      </c>
      <c r="BX159">
        <v>1</v>
      </c>
      <c r="BY159" t="s">
        <v>3</v>
      </c>
      <c r="BZ159">
        <v>0</v>
      </c>
      <c r="CA159">
        <v>0</v>
      </c>
      <c r="CB159" t="s">
        <v>3</v>
      </c>
      <c r="CE159">
        <v>0</v>
      </c>
      <c r="CF159">
        <v>0</v>
      </c>
      <c r="CG159">
        <v>0</v>
      </c>
      <c r="CM159">
        <v>0</v>
      </c>
      <c r="CN159" t="s">
        <v>3</v>
      </c>
      <c r="CO159">
        <v>0</v>
      </c>
      <c r="CP159">
        <f t="shared" si="135"/>
        <v>-3494.99</v>
      </c>
      <c r="CQ159">
        <f t="shared" si="160"/>
        <v>597.43379999999991</v>
      </c>
      <c r="CR159">
        <f t="shared" si="161"/>
        <v>0</v>
      </c>
      <c r="CS159">
        <f t="shared" si="136"/>
        <v>0</v>
      </c>
      <c r="CT159">
        <f t="shared" si="137"/>
        <v>0</v>
      </c>
      <c r="CU159">
        <f t="shared" si="138"/>
        <v>0</v>
      </c>
      <c r="CV159">
        <f t="shared" si="139"/>
        <v>0</v>
      </c>
      <c r="CW159">
        <f t="shared" si="140"/>
        <v>0</v>
      </c>
      <c r="CX159">
        <f t="shared" si="141"/>
        <v>0</v>
      </c>
      <c r="CY159">
        <f t="shared" si="151"/>
        <v>0</v>
      </c>
      <c r="CZ159">
        <f t="shared" si="152"/>
        <v>0</v>
      </c>
      <c r="DC159" t="s">
        <v>3</v>
      </c>
      <c r="DD159" t="s">
        <v>3</v>
      </c>
      <c r="DE159" t="s">
        <v>3</v>
      </c>
      <c r="DF159" t="s">
        <v>3</v>
      </c>
      <c r="DG159" t="s">
        <v>3</v>
      </c>
      <c r="DH159" t="s">
        <v>3</v>
      </c>
      <c r="DI159" t="s">
        <v>3</v>
      </c>
      <c r="DJ159" t="s">
        <v>3</v>
      </c>
      <c r="DK159" t="s">
        <v>3</v>
      </c>
      <c r="DL159" t="s">
        <v>3</v>
      </c>
      <c r="DM159" t="s">
        <v>3</v>
      </c>
      <c r="DN159">
        <v>0</v>
      </c>
      <c r="DO159">
        <v>0</v>
      </c>
      <c r="DP159">
        <v>1</v>
      </c>
      <c r="DQ159">
        <v>1</v>
      </c>
      <c r="DU159">
        <v>1002</v>
      </c>
      <c r="DV159" t="s">
        <v>218</v>
      </c>
      <c r="DW159" t="s">
        <v>218</v>
      </c>
      <c r="DX159">
        <v>1</v>
      </c>
      <c r="DZ159" t="s">
        <v>3</v>
      </c>
      <c r="EA159" t="s">
        <v>3</v>
      </c>
      <c r="EB159" t="s">
        <v>3</v>
      </c>
      <c r="EC159" t="s">
        <v>3</v>
      </c>
      <c r="EE159">
        <v>50757674</v>
      </c>
      <c r="EF159">
        <v>8</v>
      </c>
      <c r="EG159" t="s">
        <v>57</v>
      </c>
      <c r="EH159">
        <v>0</v>
      </c>
      <c r="EI159" t="s">
        <v>3</v>
      </c>
      <c r="EJ159">
        <v>1</v>
      </c>
      <c r="EK159">
        <v>500001</v>
      </c>
      <c r="EL159" t="s">
        <v>58</v>
      </c>
      <c r="EM159" t="s">
        <v>59</v>
      </c>
      <c r="EO159" t="s">
        <v>3</v>
      </c>
      <c r="EQ159">
        <v>32768</v>
      </c>
      <c r="ER159">
        <v>65.58</v>
      </c>
      <c r="ES159">
        <v>65.58</v>
      </c>
      <c r="ET159">
        <v>0</v>
      </c>
      <c r="EU159">
        <v>0</v>
      </c>
      <c r="EV159">
        <v>0</v>
      </c>
      <c r="EW159">
        <v>0</v>
      </c>
      <c r="EX159">
        <v>0</v>
      </c>
      <c r="FQ159">
        <v>0</v>
      </c>
      <c r="FR159">
        <f t="shared" si="142"/>
        <v>0</v>
      </c>
      <c r="FS159">
        <v>0</v>
      </c>
      <c r="FX159">
        <v>0</v>
      </c>
      <c r="FY159">
        <v>0</v>
      </c>
      <c r="GA159" t="s">
        <v>3</v>
      </c>
      <c r="GD159">
        <v>1</v>
      </c>
      <c r="GF159">
        <v>-1609399419</v>
      </c>
      <c r="GG159">
        <v>2</v>
      </c>
      <c r="GH159">
        <v>1</v>
      </c>
      <c r="GI159">
        <v>4</v>
      </c>
      <c r="GJ159">
        <v>0</v>
      </c>
      <c r="GK159">
        <v>0</v>
      </c>
      <c r="GL159">
        <f t="shared" si="143"/>
        <v>0</v>
      </c>
      <c r="GM159">
        <f t="shared" si="144"/>
        <v>-3494.99</v>
      </c>
      <c r="GN159">
        <f t="shared" si="145"/>
        <v>-3494.99</v>
      </c>
      <c r="GO159">
        <f t="shared" si="146"/>
        <v>0</v>
      </c>
      <c r="GP159">
        <f t="shared" si="147"/>
        <v>0</v>
      </c>
      <c r="GR159">
        <v>0</v>
      </c>
      <c r="GS159">
        <v>3</v>
      </c>
      <c r="GT159">
        <v>0</v>
      </c>
      <c r="GU159" t="s">
        <v>3</v>
      </c>
      <c r="GV159">
        <f t="shared" si="148"/>
        <v>0</v>
      </c>
      <c r="GW159">
        <v>1</v>
      </c>
      <c r="GX159">
        <f t="shared" si="149"/>
        <v>0</v>
      </c>
      <c r="HA159">
        <v>0</v>
      </c>
      <c r="HB159">
        <v>0</v>
      </c>
      <c r="HC159">
        <f t="shared" si="150"/>
        <v>0</v>
      </c>
      <c r="HE159" t="s">
        <v>3</v>
      </c>
      <c r="HF159" t="s">
        <v>3</v>
      </c>
      <c r="HM159" t="s">
        <v>3</v>
      </c>
      <c r="HN159" t="s">
        <v>3</v>
      </c>
      <c r="HO159" t="s">
        <v>3</v>
      </c>
      <c r="HP159" t="s">
        <v>3</v>
      </c>
      <c r="HQ159" t="s">
        <v>3</v>
      </c>
      <c r="IK159">
        <v>0</v>
      </c>
    </row>
    <row r="160" spans="1:245" x14ac:dyDescent="0.2">
      <c r="A160">
        <v>18</v>
      </c>
      <c r="B160">
        <v>1</v>
      </c>
      <c r="C160">
        <v>214</v>
      </c>
      <c r="E160" t="s">
        <v>257</v>
      </c>
      <c r="F160" t="s">
        <v>221</v>
      </c>
      <c r="G160" t="s">
        <v>222</v>
      </c>
      <c r="H160" t="e">
        <f>'1.Ведомость'!#REF!</f>
        <v>#REF!</v>
      </c>
      <c r="I160">
        <f>I157*J160</f>
        <v>-0.2223</v>
      </c>
      <c r="J160">
        <v>-5.7000000000000002E-2</v>
      </c>
      <c r="K160">
        <v>-5.7000000000000002E-2</v>
      </c>
      <c r="O160">
        <f t="shared" si="120"/>
        <v>-406.21</v>
      </c>
      <c r="P160">
        <f t="shared" si="121"/>
        <v>-406.21</v>
      </c>
      <c r="Q160">
        <f t="shared" si="122"/>
        <v>0</v>
      </c>
      <c r="R160">
        <f t="shared" si="123"/>
        <v>0</v>
      </c>
      <c r="S160">
        <f t="shared" si="124"/>
        <v>0</v>
      </c>
      <c r="T160">
        <f t="shared" si="125"/>
        <v>0</v>
      </c>
      <c r="U160">
        <f t="shared" si="126"/>
        <v>0</v>
      </c>
      <c r="V160">
        <f t="shared" si="127"/>
        <v>0</v>
      </c>
      <c r="W160">
        <f t="shared" si="128"/>
        <v>0</v>
      </c>
      <c r="X160">
        <f t="shared" si="129"/>
        <v>0</v>
      </c>
      <c r="Y160">
        <f t="shared" si="130"/>
        <v>0</v>
      </c>
      <c r="AA160">
        <v>51661419</v>
      </c>
      <c r="AB160">
        <f t="shared" si="131"/>
        <v>200.58</v>
      </c>
      <c r="AC160">
        <f t="shared" si="132"/>
        <v>200.58</v>
      </c>
      <c r="AD160">
        <f t="shared" si="155"/>
        <v>0</v>
      </c>
      <c r="AE160">
        <f t="shared" si="156"/>
        <v>0</v>
      </c>
      <c r="AF160">
        <f t="shared" si="157"/>
        <v>0</v>
      </c>
      <c r="AG160">
        <f t="shared" si="133"/>
        <v>0</v>
      </c>
      <c r="AH160">
        <f t="shared" si="158"/>
        <v>0</v>
      </c>
      <c r="AI160">
        <f t="shared" si="159"/>
        <v>0</v>
      </c>
      <c r="AJ160">
        <f t="shared" si="134"/>
        <v>0</v>
      </c>
      <c r="AK160">
        <v>200.58</v>
      </c>
      <c r="AL160">
        <v>200.58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1</v>
      </c>
      <c r="AW160">
        <v>1</v>
      </c>
      <c r="AZ160">
        <v>1</v>
      </c>
      <c r="BA160">
        <v>1</v>
      </c>
      <c r="BB160">
        <v>1</v>
      </c>
      <c r="BC160">
        <v>9.11</v>
      </c>
      <c r="BD160" t="s">
        <v>3</v>
      </c>
      <c r="BE160" t="s">
        <v>3</v>
      </c>
      <c r="BF160" t="s">
        <v>3</v>
      </c>
      <c r="BG160" t="s">
        <v>3</v>
      </c>
      <c r="BH160">
        <v>3</v>
      </c>
      <c r="BI160">
        <v>1</v>
      </c>
      <c r="BJ160" t="s">
        <v>223</v>
      </c>
      <c r="BM160">
        <v>500001</v>
      </c>
      <c r="BN160">
        <v>0</v>
      </c>
      <c r="BO160" t="s">
        <v>3</v>
      </c>
      <c r="BP160">
        <v>0</v>
      </c>
      <c r="BQ160">
        <v>8</v>
      </c>
      <c r="BR160">
        <v>1</v>
      </c>
      <c r="BS160">
        <v>1</v>
      </c>
      <c r="BT160">
        <v>1</v>
      </c>
      <c r="BU160">
        <v>1</v>
      </c>
      <c r="BV160">
        <v>1</v>
      </c>
      <c r="BW160">
        <v>1</v>
      </c>
      <c r="BX160">
        <v>1</v>
      </c>
      <c r="BY160" t="s">
        <v>3</v>
      </c>
      <c r="BZ160">
        <v>0</v>
      </c>
      <c r="CA160">
        <v>0</v>
      </c>
      <c r="CB160" t="s">
        <v>3</v>
      </c>
      <c r="CE160">
        <v>0</v>
      </c>
      <c r="CF160">
        <v>0</v>
      </c>
      <c r="CG160">
        <v>0</v>
      </c>
      <c r="CM160">
        <v>0</v>
      </c>
      <c r="CN160" t="s">
        <v>3</v>
      </c>
      <c r="CO160">
        <v>0</v>
      </c>
      <c r="CP160">
        <f t="shared" si="135"/>
        <v>-406.21</v>
      </c>
      <c r="CQ160">
        <f t="shared" si="160"/>
        <v>1827.2837999999999</v>
      </c>
      <c r="CR160">
        <f t="shared" si="161"/>
        <v>0</v>
      </c>
      <c r="CS160">
        <f t="shared" si="136"/>
        <v>0</v>
      </c>
      <c r="CT160">
        <f t="shared" si="137"/>
        <v>0</v>
      </c>
      <c r="CU160">
        <f t="shared" si="138"/>
        <v>0</v>
      </c>
      <c r="CV160">
        <f t="shared" si="139"/>
        <v>0</v>
      </c>
      <c r="CW160">
        <f t="shared" si="140"/>
        <v>0</v>
      </c>
      <c r="CX160">
        <f t="shared" si="141"/>
        <v>0</v>
      </c>
      <c r="CY160">
        <f t="shared" si="151"/>
        <v>0</v>
      </c>
      <c r="CZ160">
        <f t="shared" si="152"/>
        <v>0</v>
      </c>
      <c r="DC160" t="s">
        <v>3</v>
      </c>
      <c r="DD160" t="s">
        <v>3</v>
      </c>
      <c r="DE160" t="s">
        <v>3</v>
      </c>
      <c r="DF160" t="s">
        <v>3</v>
      </c>
      <c r="DG160" t="s">
        <v>3</v>
      </c>
      <c r="DH160" t="s">
        <v>3</v>
      </c>
      <c r="DI160" t="s">
        <v>3</v>
      </c>
      <c r="DJ160" t="s">
        <v>3</v>
      </c>
      <c r="DK160" t="s">
        <v>3</v>
      </c>
      <c r="DL160" t="s">
        <v>3</v>
      </c>
      <c r="DM160" t="s">
        <v>3</v>
      </c>
      <c r="DN160">
        <v>0</v>
      </c>
      <c r="DO160">
        <v>0</v>
      </c>
      <c r="DP160">
        <v>1</v>
      </c>
      <c r="DQ160">
        <v>1</v>
      </c>
      <c r="DU160">
        <v>1002</v>
      </c>
      <c r="DV160" t="s">
        <v>218</v>
      </c>
      <c r="DW160" t="s">
        <v>218</v>
      </c>
      <c r="DX160">
        <v>1</v>
      </c>
      <c r="DZ160" t="s">
        <v>3</v>
      </c>
      <c r="EA160" t="s">
        <v>3</v>
      </c>
      <c r="EB160" t="s">
        <v>3</v>
      </c>
      <c r="EC160" t="s">
        <v>3</v>
      </c>
      <c r="EE160">
        <v>50757674</v>
      </c>
      <c r="EF160">
        <v>8</v>
      </c>
      <c r="EG160" t="s">
        <v>57</v>
      </c>
      <c r="EH160">
        <v>0</v>
      </c>
      <c r="EI160" t="s">
        <v>3</v>
      </c>
      <c r="EJ160">
        <v>1</v>
      </c>
      <c r="EK160">
        <v>500001</v>
      </c>
      <c r="EL160" t="s">
        <v>58</v>
      </c>
      <c r="EM160" t="s">
        <v>59</v>
      </c>
      <c r="EO160" t="s">
        <v>3</v>
      </c>
      <c r="EQ160">
        <v>32768</v>
      </c>
      <c r="ER160">
        <v>200.58</v>
      </c>
      <c r="ES160">
        <v>200.58</v>
      </c>
      <c r="ET160">
        <v>0</v>
      </c>
      <c r="EU160">
        <v>0</v>
      </c>
      <c r="EV160">
        <v>0</v>
      </c>
      <c r="EW160">
        <v>0</v>
      </c>
      <c r="EX160">
        <v>0</v>
      </c>
      <c r="FQ160">
        <v>0</v>
      </c>
      <c r="FR160">
        <f t="shared" si="142"/>
        <v>0</v>
      </c>
      <c r="FS160">
        <v>0</v>
      </c>
      <c r="FX160">
        <v>0</v>
      </c>
      <c r="FY160">
        <v>0</v>
      </c>
      <c r="GA160" t="s">
        <v>3</v>
      </c>
      <c r="GD160">
        <v>1</v>
      </c>
      <c r="GF160">
        <v>1828367933</v>
      </c>
      <c r="GG160">
        <v>2</v>
      </c>
      <c r="GH160">
        <v>1</v>
      </c>
      <c r="GI160">
        <v>4</v>
      </c>
      <c r="GJ160">
        <v>0</v>
      </c>
      <c r="GK160">
        <v>0</v>
      </c>
      <c r="GL160">
        <f t="shared" si="143"/>
        <v>0</v>
      </c>
      <c r="GM160">
        <f t="shared" si="144"/>
        <v>-406.21</v>
      </c>
      <c r="GN160">
        <f t="shared" si="145"/>
        <v>-406.21</v>
      </c>
      <c r="GO160">
        <f t="shared" si="146"/>
        <v>0</v>
      </c>
      <c r="GP160">
        <f t="shared" si="147"/>
        <v>0</v>
      </c>
      <c r="GR160">
        <v>0</v>
      </c>
      <c r="GS160">
        <v>3</v>
      </c>
      <c r="GT160">
        <v>0</v>
      </c>
      <c r="GU160" t="s">
        <v>3</v>
      </c>
      <c r="GV160">
        <f t="shared" si="148"/>
        <v>0</v>
      </c>
      <c r="GW160">
        <v>1</v>
      </c>
      <c r="GX160">
        <f t="shared" si="149"/>
        <v>0</v>
      </c>
      <c r="HA160">
        <v>0</v>
      </c>
      <c r="HB160">
        <v>0</v>
      </c>
      <c r="HC160">
        <f t="shared" si="150"/>
        <v>0</v>
      </c>
      <c r="HE160" t="s">
        <v>3</v>
      </c>
      <c r="HF160" t="s">
        <v>3</v>
      </c>
      <c r="HM160" t="s">
        <v>3</v>
      </c>
      <c r="HN160" t="s">
        <v>3</v>
      </c>
      <c r="HO160" t="s">
        <v>3</v>
      </c>
      <c r="HP160" t="s">
        <v>3</v>
      </c>
      <c r="HQ160" t="s">
        <v>3</v>
      </c>
      <c r="IK160">
        <v>0</v>
      </c>
    </row>
    <row r="161" spans="1:245" x14ac:dyDescent="0.2">
      <c r="A161">
        <v>17</v>
      </c>
      <c r="B161">
        <v>1</v>
      </c>
      <c r="C161">
        <f>ROW(SmtRes!A221)</f>
        <v>221</v>
      </c>
      <c r="D161">
        <f>ROW(EtalonRes!A252)</f>
        <v>252</v>
      </c>
      <c r="E161" t="s">
        <v>258</v>
      </c>
      <c r="F161" t="s">
        <v>202</v>
      </c>
      <c r="G161" t="s">
        <v>203</v>
      </c>
      <c r="H161" t="s">
        <v>204</v>
      </c>
      <c r="I161">
        <v>0.06</v>
      </c>
      <c r="J161">
        <v>0</v>
      </c>
      <c r="K161">
        <v>0.06</v>
      </c>
      <c r="O161">
        <f t="shared" si="120"/>
        <v>214.66</v>
      </c>
      <c r="P161">
        <f t="shared" si="121"/>
        <v>92.81</v>
      </c>
      <c r="Q161">
        <f t="shared" si="122"/>
        <v>22.48</v>
      </c>
      <c r="R161">
        <f t="shared" si="123"/>
        <v>10</v>
      </c>
      <c r="S161">
        <f t="shared" si="124"/>
        <v>99.37</v>
      </c>
      <c r="T161">
        <f t="shared" si="125"/>
        <v>0</v>
      </c>
      <c r="U161">
        <f t="shared" si="126"/>
        <v>0.3</v>
      </c>
      <c r="V161">
        <f t="shared" si="127"/>
        <v>2.58E-2</v>
      </c>
      <c r="W161">
        <f t="shared" si="128"/>
        <v>0</v>
      </c>
      <c r="X161">
        <f t="shared" si="129"/>
        <v>106.09</v>
      </c>
      <c r="Y161">
        <f t="shared" si="130"/>
        <v>60.15</v>
      </c>
      <c r="AA161">
        <v>51661419</v>
      </c>
      <c r="AB161">
        <f t="shared" si="131"/>
        <v>247.66</v>
      </c>
      <c r="AC161">
        <f t="shared" si="132"/>
        <v>169.8</v>
      </c>
      <c r="AD161">
        <f t="shared" si="155"/>
        <v>28.26</v>
      </c>
      <c r="AE161">
        <f t="shared" si="156"/>
        <v>4.99</v>
      </c>
      <c r="AF161">
        <f t="shared" si="157"/>
        <v>49.6</v>
      </c>
      <c r="AG161">
        <f t="shared" si="133"/>
        <v>0</v>
      </c>
      <c r="AH161">
        <f t="shared" si="158"/>
        <v>5</v>
      </c>
      <c r="AI161">
        <f t="shared" si="159"/>
        <v>0.43</v>
      </c>
      <c r="AJ161">
        <f t="shared" si="134"/>
        <v>0</v>
      </c>
      <c r="AK161">
        <v>247.66</v>
      </c>
      <c r="AL161">
        <v>169.8</v>
      </c>
      <c r="AM161">
        <v>28.26</v>
      </c>
      <c r="AN161">
        <v>4.99</v>
      </c>
      <c r="AO161">
        <v>49.6</v>
      </c>
      <c r="AP161">
        <v>0</v>
      </c>
      <c r="AQ161">
        <v>5</v>
      </c>
      <c r="AR161">
        <v>0.43</v>
      </c>
      <c r="AS161">
        <v>0</v>
      </c>
      <c r="AT161">
        <v>97</v>
      </c>
      <c r="AU161">
        <v>55</v>
      </c>
      <c r="AV161">
        <v>1</v>
      </c>
      <c r="AW161">
        <v>1</v>
      </c>
      <c r="AZ161">
        <v>1</v>
      </c>
      <c r="BA161">
        <v>33.39</v>
      </c>
      <c r="BB161">
        <v>13.26</v>
      </c>
      <c r="BC161">
        <v>9.11</v>
      </c>
      <c r="BD161" t="s">
        <v>3</v>
      </c>
      <c r="BE161" t="s">
        <v>3</v>
      </c>
      <c r="BF161" t="s">
        <v>3</v>
      </c>
      <c r="BG161" t="s">
        <v>3</v>
      </c>
      <c r="BH161">
        <v>0</v>
      </c>
      <c r="BI161">
        <v>1</v>
      </c>
      <c r="BJ161" t="s">
        <v>205</v>
      </c>
      <c r="BM161">
        <v>26001</v>
      </c>
      <c r="BN161">
        <v>0</v>
      </c>
      <c r="BO161" t="s">
        <v>3</v>
      </c>
      <c r="BP161">
        <v>0</v>
      </c>
      <c r="BQ161">
        <v>2</v>
      </c>
      <c r="BR161">
        <v>0</v>
      </c>
      <c r="BS161">
        <v>33.39</v>
      </c>
      <c r="BT161">
        <v>1</v>
      </c>
      <c r="BU161">
        <v>1</v>
      </c>
      <c r="BV161">
        <v>1</v>
      </c>
      <c r="BW161">
        <v>1</v>
      </c>
      <c r="BX161">
        <v>1</v>
      </c>
      <c r="BY161" t="s">
        <v>3</v>
      </c>
      <c r="BZ161">
        <v>97</v>
      </c>
      <c r="CA161">
        <v>55</v>
      </c>
      <c r="CB161" t="s">
        <v>3</v>
      </c>
      <c r="CE161">
        <v>0</v>
      </c>
      <c r="CF161">
        <v>0</v>
      </c>
      <c r="CG161">
        <v>0</v>
      </c>
      <c r="CM161">
        <v>0</v>
      </c>
      <c r="CN161" t="s">
        <v>3</v>
      </c>
      <c r="CO161">
        <v>0</v>
      </c>
      <c r="CP161">
        <f t="shared" si="135"/>
        <v>214.66000000000003</v>
      </c>
      <c r="CQ161">
        <f t="shared" si="160"/>
        <v>1546.8779999999999</v>
      </c>
      <c r="CR161">
        <f t="shared" si="161"/>
        <v>374.7276</v>
      </c>
      <c r="CS161">
        <f t="shared" si="136"/>
        <v>166.61610000000002</v>
      </c>
      <c r="CT161">
        <f t="shared" si="137"/>
        <v>1656.144</v>
      </c>
      <c r="CU161">
        <f t="shared" si="138"/>
        <v>0</v>
      </c>
      <c r="CV161">
        <f t="shared" si="139"/>
        <v>5</v>
      </c>
      <c r="CW161">
        <f t="shared" si="140"/>
        <v>0.43</v>
      </c>
      <c r="CX161">
        <f t="shared" si="141"/>
        <v>0</v>
      </c>
      <c r="CY161">
        <f t="shared" si="151"/>
        <v>106.08890000000001</v>
      </c>
      <c r="CZ161">
        <f t="shared" si="152"/>
        <v>60.153500000000001</v>
      </c>
      <c r="DC161" t="s">
        <v>3</v>
      </c>
      <c r="DD161" t="s">
        <v>3</v>
      </c>
      <c r="DE161" t="s">
        <v>3</v>
      </c>
      <c r="DF161" t="s">
        <v>3</v>
      </c>
      <c r="DG161" t="s">
        <v>3</v>
      </c>
      <c r="DH161" t="s">
        <v>3</v>
      </c>
      <c r="DI161" t="s">
        <v>3</v>
      </c>
      <c r="DJ161" t="s">
        <v>3</v>
      </c>
      <c r="DK161" t="s">
        <v>3</v>
      </c>
      <c r="DL161" t="s">
        <v>3</v>
      </c>
      <c r="DM161" t="s">
        <v>3</v>
      </c>
      <c r="DN161">
        <v>0</v>
      </c>
      <c r="DO161">
        <v>0</v>
      </c>
      <c r="DP161">
        <v>1</v>
      </c>
      <c r="DQ161">
        <v>1</v>
      </c>
      <c r="DU161">
        <v>1005</v>
      </c>
      <c r="DV161" t="s">
        <v>204</v>
      </c>
      <c r="DW161" t="s">
        <v>204</v>
      </c>
      <c r="DX161">
        <v>10</v>
      </c>
      <c r="DZ161" t="s">
        <v>3</v>
      </c>
      <c r="EA161" t="s">
        <v>3</v>
      </c>
      <c r="EB161" t="s">
        <v>3</v>
      </c>
      <c r="EC161" t="s">
        <v>3</v>
      </c>
      <c r="EE161">
        <v>50757462</v>
      </c>
      <c r="EF161">
        <v>2</v>
      </c>
      <c r="EG161" t="s">
        <v>206</v>
      </c>
      <c r="EH161">
        <v>20</v>
      </c>
      <c r="EI161" t="s">
        <v>207</v>
      </c>
      <c r="EJ161">
        <v>1</v>
      </c>
      <c r="EK161">
        <v>26001</v>
      </c>
      <c r="EL161" t="s">
        <v>207</v>
      </c>
      <c r="EM161" t="s">
        <v>208</v>
      </c>
      <c r="EO161" t="s">
        <v>3</v>
      </c>
      <c r="EQ161">
        <v>131072</v>
      </c>
      <c r="ER161">
        <v>247.66</v>
      </c>
      <c r="ES161">
        <v>169.8</v>
      </c>
      <c r="ET161">
        <v>28.26</v>
      </c>
      <c r="EU161">
        <v>4.99</v>
      </c>
      <c r="EV161">
        <v>49.6</v>
      </c>
      <c r="EW161">
        <v>5</v>
      </c>
      <c r="EX161">
        <v>0.43</v>
      </c>
      <c r="EY161">
        <v>0</v>
      </c>
      <c r="FQ161">
        <v>0</v>
      </c>
      <c r="FR161">
        <f t="shared" si="142"/>
        <v>0</v>
      </c>
      <c r="FS161">
        <v>0</v>
      </c>
      <c r="FX161">
        <v>97</v>
      </c>
      <c r="FY161">
        <v>55</v>
      </c>
      <c r="GA161" t="s">
        <v>3</v>
      </c>
      <c r="GD161">
        <v>1</v>
      </c>
      <c r="GF161">
        <v>-893411855</v>
      </c>
      <c r="GG161">
        <v>2</v>
      </c>
      <c r="GH161">
        <v>1</v>
      </c>
      <c r="GI161">
        <v>4</v>
      </c>
      <c r="GJ161">
        <v>0</v>
      </c>
      <c r="GK161">
        <v>0</v>
      </c>
      <c r="GL161">
        <f t="shared" si="143"/>
        <v>0</v>
      </c>
      <c r="GM161">
        <f t="shared" si="144"/>
        <v>380.9</v>
      </c>
      <c r="GN161">
        <f t="shared" si="145"/>
        <v>380.9</v>
      </c>
      <c r="GO161">
        <f t="shared" si="146"/>
        <v>0</v>
      </c>
      <c r="GP161">
        <f t="shared" si="147"/>
        <v>0</v>
      </c>
      <c r="GR161">
        <v>0</v>
      </c>
      <c r="GS161">
        <v>3</v>
      </c>
      <c r="GT161">
        <v>0</v>
      </c>
      <c r="GU161" t="s">
        <v>3</v>
      </c>
      <c r="GV161">
        <f t="shared" si="148"/>
        <v>0</v>
      </c>
      <c r="GW161">
        <v>1</v>
      </c>
      <c r="GX161">
        <f t="shared" si="149"/>
        <v>0</v>
      </c>
      <c r="HA161">
        <v>0</v>
      </c>
      <c r="HB161">
        <v>0</v>
      </c>
      <c r="HC161">
        <f t="shared" si="150"/>
        <v>0</v>
      </c>
      <c r="HE161" t="s">
        <v>3</v>
      </c>
      <c r="HF161" t="s">
        <v>3</v>
      </c>
      <c r="HM161" t="s">
        <v>3</v>
      </c>
      <c r="HN161" t="s">
        <v>209</v>
      </c>
      <c r="HO161" t="s">
        <v>210</v>
      </c>
      <c r="HP161" t="s">
        <v>207</v>
      </c>
      <c r="HQ161" t="s">
        <v>207</v>
      </c>
      <c r="IK161">
        <v>0</v>
      </c>
    </row>
    <row r="162" spans="1:245" x14ac:dyDescent="0.2">
      <c r="A162">
        <v>18</v>
      </c>
      <c r="B162">
        <v>1</v>
      </c>
      <c r="C162">
        <v>218</v>
      </c>
      <c r="E162" t="s">
        <v>259</v>
      </c>
      <c r="F162" t="s">
        <v>212</v>
      </c>
      <c r="G162" t="s">
        <v>226</v>
      </c>
      <c r="H162" t="str">
        <f>'1.Ведомость'!C68</f>
        <v>м2</v>
      </c>
      <c r="I162">
        <f>I161*J162</f>
        <v>0.66</v>
      </c>
      <c r="J162">
        <v>11.000000000000002</v>
      </c>
      <c r="K162">
        <v>11</v>
      </c>
      <c r="O162">
        <f t="shared" si="120"/>
        <v>135.28</v>
      </c>
      <c r="P162">
        <f t="shared" si="121"/>
        <v>135.28</v>
      </c>
      <c r="Q162">
        <f t="shared" si="122"/>
        <v>0</v>
      </c>
      <c r="R162">
        <f t="shared" si="123"/>
        <v>0</v>
      </c>
      <c r="S162">
        <f t="shared" si="124"/>
        <v>0</v>
      </c>
      <c r="T162">
        <f t="shared" si="125"/>
        <v>0</v>
      </c>
      <c r="U162">
        <f t="shared" si="126"/>
        <v>0</v>
      </c>
      <c r="V162">
        <f t="shared" si="127"/>
        <v>0</v>
      </c>
      <c r="W162">
        <f t="shared" si="128"/>
        <v>0</v>
      </c>
      <c r="X162">
        <f t="shared" si="129"/>
        <v>0</v>
      </c>
      <c r="Y162">
        <f t="shared" si="130"/>
        <v>0</v>
      </c>
      <c r="AA162">
        <v>51661419</v>
      </c>
      <c r="AB162">
        <f t="shared" si="131"/>
        <v>22.5</v>
      </c>
      <c r="AC162">
        <f t="shared" si="132"/>
        <v>22.5</v>
      </c>
      <c r="AD162">
        <f t="shared" si="155"/>
        <v>0</v>
      </c>
      <c r="AE162">
        <f t="shared" si="156"/>
        <v>0</v>
      </c>
      <c r="AF162">
        <f t="shared" si="157"/>
        <v>0</v>
      </c>
      <c r="AG162">
        <f t="shared" si="133"/>
        <v>0</v>
      </c>
      <c r="AH162">
        <f t="shared" si="158"/>
        <v>0</v>
      </c>
      <c r="AI162">
        <f t="shared" si="159"/>
        <v>0</v>
      </c>
      <c r="AJ162">
        <f t="shared" si="134"/>
        <v>0</v>
      </c>
      <c r="AK162">
        <v>22.5</v>
      </c>
      <c r="AL162">
        <v>22.5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1</v>
      </c>
      <c r="AW162">
        <v>1</v>
      </c>
      <c r="AZ162">
        <v>1</v>
      </c>
      <c r="BA162">
        <v>1</v>
      </c>
      <c r="BB162">
        <v>1</v>
      </c>
      <c r="BC162">
        <v>9.11</v>
      </c>
      <c r="BD162" t="s">
        <v>3</v>
      </c>
      <c r="BE162" t="s">
        <v>3</v>
      </c>
      <c r="BF162" t="s">
        <v>3</v>
      </c>
      <c r="BG162" t="s">
        <v>3</v>
      </c>
      <c r="BH162">
        <v>3</v>
      </c>
      <c r="BI162">
        <v>1</v>
      </c>
      <c r="BJ162" t="s">
        <v>214</v>
      </c>
      <c r="BM162">
        <v>500001</v>
      </c>
      <c r="BN162">
        <v>0</v>
      </c>
      <c r="BO162" t="s">
        <v>3</v>
      </c>
      <c r="BP162">
        <v>0</v>
      </c>
      <c r="BQ162">
        <v>8</v>
      </c>
      <c r="BR162">
        <v>0</v>
      </c>
      <c r="BS162">
        <v>1</v>
      </c>
      <c r="BT162">
        <v>1</v>
      </c>
      <c r="BU162">
        <v>1</v>
      </c>
      <c r="BV162">
        <v>1</v>
      </c>
      <c r="BW162">
        <v>1</v>
      </c>
      <c r="BX162">
        <v>1</v>
      </c>
      <c r="BY162" t="s">
        <v>3</v>
      </c>
      <c r="BZ162">
        <v>0</v>
      </c>
      <c r="CA162">
        <v>0</v>
      </c>
      <c r="CB162" t="s">
        <v>3</v>
      </c>
      <c r="CE162">
        <v>0</v>
      </c>
      <c r="CF162">
        <v>0</v>
      </c>
      <c r="CG162">
        <v>0</v>
      </c>
      <c r="CM162">
        <v>0</v>
      </c>
      <c r="CN162" t="s">
        <v>3</v>
      </c>
      <c r="CO162">
        <v>0</v>
      </c>
      <c r="CP162">
        <f t="shared" si="135"/>
        <v>135.28</v>
      </c>
      <c r="CQ162">
        <f t="shared" si="160"/>
        <v>204.97499999999999</v>
      </c>
      <c r="CR162">
        <f t="shared" si="161"/>
        <v>0</v>
      </c>
      <c r="CS162">
        <f t="shared" si="136"/>
        <v>0</v>
      </c>
      <c r="CT162">
        <f t="shared" si="137"/>
        <v>0</v>
      </c>
      <c r="CU162">
        <f t="shared" si="138"/>
        <v>0</v>
      </c>
      <c r="CV162">
        <f t="shared" si="139"/>
        <v>0</v>
      </c>
      <c r="CW162">
        <f t="shared" si="140"/>
        <v>0</v>
      </c>
      <c r="CX162">
        <f t="shared" si="141"/>
        <v>0</v>
      </c>
      <c r="CY162">
        <f t="shared" si="151"/>
        <v>0</v>
      </c>
      <c r="CZ162">
        <f t="shared" si="152"/>
        <v>0</v>
      </c>
      <c r="DC162" t="s">
        <v>3</v>
      </c>
      <c r="DD162" t="s">
        <v>3</v>
      </c>
      <c r="DE162" t="s">
        <v>3</v>
      </c>
      <c r="DF162" t="s">
        <v>3</v>
      </c>
      <c r="DG162" t="s">
        <v>3</v>
      </c>
      <c r="DH162" t="s">
        <v>3</v>
      </c>
      <c r="DI162" t="s">
        <v>3</v>
      </c>
      <c r="DJ162" t="s">
        <v>3</v>
      </c>
      <c r="DK162" t="s">
        <v>3</v>
      </c>
      <c r="DL162" t="s">
        <v>3</v>
      </c>
      <c r="DM162" t="s">
        <v>3</v>
      </c>
      <c r="DN162">
        <v>0</v>
      </c>
      <c r="DO162">
        <v>0</v>
      </c>
      <c r="DP162">
        <v>1</v>
      </c>
      <c r="DQ162">
        <v>1</v>
      </c>
      <c r="DU162">
        <v>1005</v>
      </c>
      <c r="DV162" t="s">
        <v>63</v>
      </c>
      <c r="DW162" t="s">
        <v>63</v>
      </c>
      <c r="DX162">
        <v>1</v>
      </c>
      <c r="DZ162" t="s">
        <v>3</v>
      </c>
      <c r="EA162" t="s">
        <v>3</v>
      </c>
      <c r="EB162" t="s">
        <v>3</v>
      </c>
      <c r="EC162" t="s">
        <v>3</v>
      </c>
      <c r="EE162">
        <v>50757674</v>
      </c>
      <c r="EF162">
        <v>8</v>
      </c>
      <c r="EG162" t="s">
        <v>57</v>
      </c>
      <c r="EH162">
        <v>0</v>
      </c>
      <c r="EI162" t="s">
        <v>3</v>
      </c>
      <c r="EJ162">
        <v>1</v>
      </c>
      <c r="EK162">
        <v>500001</v>
      </c>
      <c r="EL162" t="s">
        <v>58</v>
      </c>
      <c r="EM162" t="s">
        <v>59</v>
      </c>
      <c r="EO162" t="s">
        <v>3</v>
      </c>
      <c r="EQ162">
        <v>0</v>
      </c>
      <c r="ER162">
        <v>22.5</v>
      </c>
      <c r="ES162">
        <v>22.5</v>
      </c>
      <c r="ET162">
        <v>0</v>
      </c>
      <c r="EU162">
        <v>0</v>
      </c>
      <c r="EV162">
        <v>0</v>
      </c>
      <c r="EW162">
        <v>0</v>
      </c>
      <c r="EX162">
        <v>0</v>
      </c>
      <c r="FQ162">
        <v>0</v>
      </c>
      <c r="FR162">
        <f t="shared" si="142"/>
        <v>0</v>
      </c>
      <c r="FS162">
        <v>0</v>
      </c>
      <c r="FX162">
        <v>0</v>
      </c>
      <c r="FY162">
        <v>0</v>
      </c>
      <c r="GA162" t="s">
        <v>3</v>
      </c>
      <c r="GD162">
        <v>1</v>
      </c>
      <c r="GF162">
        <v>2022782512</v>
      </c>
      <c r="GG162">
        <v>2</v>
      </c>
      <c r="GH162">
        <v>1</v>
      </c>
      <c r="GI162">
        <v>4</v>
      </c>
      <c r="GJ162">
        <v>0</v>
      </c>
      <c r="GK162">
        <v>0</v>
      </c>
      <c r="GL162">
        <f t="shared" si="143"/>
        <v>0</v>
      </c>
      <c r="GM162">
        <f t="shared" si="144"/>
        <v>135.28</v>
      </c>
      <c r="GN162">
        <f t="shared" si="145"/>
        <v>135.28</v>
      </c>
      <c r="GO162">
        <f t="shared" si="146"/>
        <v>0</v>
      </c>
      <c r="GP162">
        <f t="shared" si="147"/>
        <v>0</v>
      </c>
      <c r="GR162">
        <v>0</v>
      </c>
      <c r="GS162">
        <v>3</v>
      </c>
      <c r="GT162">
        <v>0</v>
      </c>
      <c r="GU162" t="s">
        <v>3</v>
      </c>
      <c r="GV162">
        <f t="shared" si="148"/>
        <v>0</v>
      </c>
      <c r="GW162">
        <v>1</v>
      </c>
      <c r="GX162">
        <f t="shared" si="149"/>
        <v>0</v>
      </c>
      <c r="HA162">
        <v>0</v>
      </c>
      <c r="HB162">
        <v>0</v>
      </c>
      <c r="HC162">
        <f t="shared" si="150"/>
        <v>0</v>
      </c>
      <c r="HE162" t="s">
        <v>3</v>
      </c>
      <c r="HF162" t="s">
        <v>3</v>
      </c>
      <c r="HM162" t="s">
        <v>3</v>
      </c>
      <c r="HN162" t="s">
        <v>3</v>
      </c>
      <c r="HO162" t="s">
        <v>3</v>
      </c>
      <c r="HP162" t="s">
        <v>3</v>
      </c>
      <c r="HQ162" t="s">
        <v>3</v>
      </c>
      <c r="IK162">
        <v>0</v>
      </c>
    </row>
    <row r="163" spans="1:245" x14ac:dyDescent="0.2">
      <c r="A163">
        <v>18</v>
      </c>
      <c r="B163">
        <v>1</v>
      </c>
      <c r="C163">
        <v>220</v>
      </c>
      <c r="E163" t="s">
        <v>260</v>
      </c>
      <c r="F163" t="s">
        <v>216</v>
      </c>
      <c r="G163" t="s">
        <v>217</v>
      </c>
      <c r="H163" t="e">
        <f>'1.Ведомость'!#REF!</f>
        <v>#REF!</v>
      </c>
      <c r="I163">
        <f>I161*J163</f>
        <v>-0.09</v>
      </c>
      <c r="J163">
        <v>-1.5</v>
      </c>
      <c r="K163">
        <v>-1.5</v>
      </c>
      <c r="O163">
        <f t="shared" si="120"/>
        <v>-53.77</v>
      </c>
      <c r="P163">
        <f t="shared" si="121"/>
        <v>-53.77</v>
      </c>
      <c r="Q163">
        <f t="shared" si="122"/>
        <v>0</v>
      </c>
      <c r="R163">
        <f t="shared" si="123"/>
        <v>0</v>
      </c>
      <c r="S163">
        <f t="shared" si="124"/>
        <v>0</v>
      </c>
      <c r="T163">
        <f t="shared" si="125"/>
        <v>0</v>
      </c>
      <c r="U163">
        <f t="shared" si="126"/>
        <v>0</v>
      </c>
      <c r="V163">
        <f t="shared" si="127"/>
        <v>0</v>
      </c>
      <c r="W163">
        <f t="shared" si="128"/>
        <v>0</v>
      </c>
      <c r="X163">
        <f t="shared" si="129"/>
        <v>0</v>
      </c>
      <c r="Y163">
        <f t="shared" si="130"/>
        <v>0</v>
      </c>
      <c r="AA163">
        <v>51661419</v>
      </c>
      <c r="AB163">
        <f t="shared" si="131"/>
        <v>65.58</v>
      </c>
      <c r="AC163">
        <f t="shared" si="132"/>
        <v>65.58</v>
      </c>
      <c r="AD163">
        <f t="shared" si="155"/>
        <v>0</v>
      </c>
      <c r="AE163">
        <f t="shared" si="156"/>
        <v>0</v>
      </c>
      <c r="AF163">
        <f t="shared" si="157"/>
        <v>0</v>
      </c>
      <c r="AG163">
        <f t="shared" si="133"/>
        <v>0</v>
      </c>
      <c r="AH163">
        <f t="shared" si="158"/>
        <v>0</v>
      </c>
      <c r="AI163">
        <f t="shared" si="159"/>
        <v>0</v>
      </c>
      <c r="AJ163">
        <f t="shared" si="134"/>
        <v>0</v>
      </c>
      <c r="AK163">
        <v>65.58</v>
      </c>
      <c r="AL163">
        <v>65.58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1</v>
      </c>
      <c r="AW163">
        <v>1</v>
      </c>
      <c r="AZ163">
        <v>1</v>
      </c>
      <c r="BA163">
        <v>1</v>
      </c>
      <c r="BB163">
        <v>1</v>
      </c>
      <c r="BC163">
        <v>9.11</v>
      </c>
      <c r="BD163" t="s">
        <v>3</v>
      </c>
      <c r="BE163" t="s">
        <v>3</v>
      </c>
      <c r="BF163" t="s">
        <v>3</v>
      </c>
      <c r="BG163" t="s">
        <v>3</v>
      </c>
      <c r="BH163">
        <v>3</v>
      </c>
      <c r="BI163">
        <v>1</v>
      </c>
      <c r="BJ163" t="s">
        <v>219</v>
      </c>
      <c r="BM163">
        <v>500001</v>
      </c>
      <c r="BN163">
        <v>0</v>
      </c>
      <c r="BO163" t="s">
        <v>3</v>
      </c>
      <c r="BP163">
        <v>0</v>
      </c>
      <c r="BQ163">
        <v>8</v>
      </c>
      <c r="BR163">
        <v>1</v>
      </c>
      <c r="BS163">
        <v>1</v>
      </c>
      <c r="BT163">
        <v>1</v>
      </c>
      <c r="BU163">
        <v>1</v>
      </c>
      <c r="BV163">
        <v>1</v>
      </c>
      <c r="BW163">
        <v>1</v>
      </c>
      <c r="BX163">
        <v>1</v>
      </c>
      <c r="BY163" t="s">
        <v>3</v>
      </c>
      <c r="BZ163">
        <v>0</v>
      </c>
      <c r="CA163">
        <v>0</v>
      </c>
      <c r="CB163" t="s">
        <v>3</v>
      </c>
      <c r="CE163">
        <v>0</v>
      </c>
      <c r="CF163">
        <v>0</v>
      </c>
      <c r="CG163">
        <v>0</v>
      </c>
      <c r="CM163">
        <v>0</v>
      </c>
      <c r="CN163" t="s">
        <v>3</v>
      </c>
      <c r="CO163">
        <v>0</v>
      </c>
      <c r="CP163">
        <f t="shared" si="135"/>
        <v>-53.77</v>
      </c>
      <c r="CQ163">
        <f t="shared" si="160"/>
        <v>597.43379999999991</v>
      </c>
      <c r="CR163">
        <f t="shared" si="161"/>
        <v>0</v>
      </c>
      <c r="CS163">
        <f t="shared" si="136"/>
        <v>0</v>
      </c>
      <c r="CT163">
        <f t="shared" si="137"/>
        <v>0</v>
      </c>
      <c r="CU163">
        <f t="shared" si="138"/>
        <v>0</v>
      </c>
      <c r="CV163">
        <f t="shared" si="139"/>
        <v>0</v>
      </c>
      <c r="CW163">
        <f t="shared" si="140"/>
        <v>0</v>
      </c>
      <c r="CX163">
        <f t="shared" si="141"/>
        <v>0</v>
      </c>
      <c r="CY163">
        <f t="shared" si="151"/>
        <v>0</v>
      </c>
      <c r="CZ163">
        <f t="shared" si="152"/>
        <v>0</v>
      </c>
      <c r="DC163" t="s">
        <v>3</v>
      </c>
      <c r="DD163" t="s">
        <v>3</v>
      </c>
      <c r="DE163" t="s">
        <v>3</v>
      </c>
      <c r="DF163" t="s">
        <v>3</v>
      </c>
      <c r="DG163" t="s">
        <v>3</v>
      </c>
      <c r="DH163" t="s">
        <v>3</v>
      </c>
      <c r="DI163" t="s">
        <v>3</v>
      </c>
      <c r="DJ163" t="s">
        <v>3</v>
      </c>
      <c r="DK163" t="s">
        <v>3</v>
      </c>
      <c r="DL163" t="s">
        <v>3</v>
      </c>
      <c r="DM163" t="s">
        <v>3</v>
      </c>
      <c r="DN163">
        <v>0</v>
      </c>
      <c r="DO163">
        <v>0</v>
      </c>
      <c r="DP163">
        <v>1</v>
      </c>
      <c r="DQ163">
        <v>1</v>
      </c>
      <c r="DU163">
        <v>1002</v>
      </c>
      <c r="DV163" t="s">
        <v>218</v>
      </c>
      <c r="DW163" t="s">
        <v>218</v>
      </c>
      <c r="DX163">
        <v>1</v>
      </c>
      <c r="DZ163" t="s">
        <v>3</v>
      </c>
      <c r="EA163" t="s">
        <v>3</v>
      </c>
      <c r="EB163" t="s">
        <v>3</v>
      </c>
      <c r="EC163" t="s">
        <v>3</v>
      </c>
      <c r="EE163">
        <v>50757674</v>
      </c>
      <c r="EF163">
        <v>8</v>
      </c>
      <c r="EG163" t="s">
        <v>57</v>
      </c>
      <c r="EH163">
        <v>0</v>
      </c>
      <c r="EI163" t="s">
        <v>3</v>
      </c>
      <c r="EJ163">
        <v>1</v>
      </c>
      <c r="EK163">
        <v>500001</v>
      </c>
      <c r="EL163" t="s">
        <v>58</v>
      </c>
      <c r="EM163" t="s">
        <v>59</v>
      </c>
      <c r="EO163" t="s">
        <v>3</v>
      </c>
      <c r="EQ163">
        <v>32768</v>
      </c>
      <c r="ER163">
        <v>65.58</v>
      </c>
      <c r="ES163">
        <v>65.58</v>
      </c>
      <c r="ET163">
        <v>0</v>
      </c>
      <c r="EU163">
        <v>0</v>
      </c>
      <c r="EV163">
        <v>0</v>
      </c>
      <c r="EW163">
        <v>0</v>
      </c>
      <c r="EX163">
        <v>0</v>
      </c>
      <c r="FQ163">
        <v>0</v>
      </c>
      <c r="FR163">
        <f t="shared" si="142"/>
        <v>0</v>
      </c>
      <c r="FS163">
        <v>0</v>
      </c>
      <c r="FX163">
        <v>0</v>
      </c>
      <c r="FY163">
        <v>0</v>
      </c>
      <c r="GA163" t="s">
        <v>3</v>
      </c>
      <c r="GD163">
        <v>1</v>
      </c>
      <c r="GF163">
        <v>-1609399419</v>
      </c>
      <c r="GG163">
        <v>2</v>
      </c>
      <c r="GH163">
        <v>1</v>
      </c>
      <c r="GI163">
        <v>4</v>
      </c>
      <c r="GJ163">
        <v>0</v>
      </c>
      <c r="GK163">
        <v>0</v>
      </c>
      <c r="GL163">
        <f t="shared" si="143"/>
        <v>0</v>
      </c>
      <c r="GM163">
        <f t="shared" si="144"/>
        <v>-53.77</v>
      </c>
      <c r="GN163">
        <f t="shared" si="145"/>
        <v>-53.77</v>
      </c>
      <c r="GO163">
        <f t="shared" si="146"/>
        <v>0</v>
      </c>
      <c r="GP163">
        <f t="shared" si="147"/>
        <v>0</v>
      </c>
      <c r="GR163">
        <v>0</v>
      </c>
      <c r="GS163">
        <v>3</v>
      </c>
      <c r="GT163">
        <v>0</v>
      </c>
      <c r="GU163" t="s">
        <v>3</v>
      </c>
      <c r="GV163">
        <f t="shared" si="148"/>
        <v>0</v>
      </c>
      <c r="GW163">
        <v>1</v>
      </c>
      <c r="GX163">
        <f t="shared" si="149"/>
        <v>0</v>
      </c>
      <c r="HA163">
        <v>0</v>
      </c>
      <c r="HB163">
        <v>0</v>
      </c>
      <c r="HC163">
        <f t="shared" si="150"/>
        <v>0</v>
      </c>
      <c r="HE163" t="s">
        <v>3</v>
      </c>
      <c r="HF163" t="s">
        <v>3</v>
      </c>
      <c r="HM163" t="s">
        <v>3</v>
      </c>
      <c r="HN163" t="s">
        <v>3</v>
      </c>
      <c r="HO163" t="s">
        <v>3</v>
      </c>
      <c r="HP163" t="s">
        <v>3</v>
      </c>
      <c r="HQ163" t="s">
        <v>3</v>
      </c>
      <c r="IK163">
        <v>0</v>
      </c>
    </row>
    <row r="164" spans="1:245" x14ac:dyDescent="0.2">
      <c r="A164">
        <v>18</v>
      </c>
      <c r="B164">
        <v>1</v>
      </c>
      <c r="C164">
        <v>221</v>
      </c>
      <c r="E164" t="s">
        <v>261</v>
      </c>
      <c r="F164" t="s">
        <v>221</v>
      </c>
      <c r="G164" t="s">
        <v>222</v>
      </c>
      <c r="H164" t="e">
        <f>'1.Ведомость'!#REF!</f>
        <v>#REF!</v>
      </c>
      <c r="I164">
        <f>I161*J164</f>
        <v>-3.4199999999999999E-3</v>
      </c>
      <c r="J164">
        <v>-5.7000000000000002E-2</v>
      </c>
      <c r="K164">
        <v>-5.7000000000000002E-2</v>
      </c>
      <c r="O164">
        <f t="shared" si="120"/>
        <v>-6.25</v>
      </c>
      <c r="P164">
        <f t="shared" si="121"/>
        <v>-6.25</v>
      </c>
      <c r="Q164">
        <f t="shared" si="122"/>
        <v>0</v>
      </c>
      <c r="R164">
        <f t="shared" si="123"/>
        <v>0</v>
      </c>
      <c r="S164">
        <f t="shared" si="124"/>
        <v>0</v>
      </c>
      <c r="T164">
        <f t="shared" si="125"/>
        <v>0</v>
      </c>
      <c r="U164">
        <f t="shared" si="126"/>
        <v>0</v>
      </c>
      <c r="V164">
        <f t="shared" si="127"/>
        <v>0</v>
      </c>
      <c r="W164">
        <f t="shared" si="128"/>
        <v>0</v>
      </c>
      <c r="X164">
        <f t="shared" si="129"/>
        <v>0</v>
      </c>
      <c r="Y164">
        <f t="shared" si="130"/>
        <v>0</v>
      </c>
      <c r="AA164">
        <v>51661419</v>
      </c>
      <c r="AB164">
        <f t="shared" si="131"/>
        <v>200.58</v>
      </c>
      <c r="AC164">
        <f t="shared" si="132"/>
        <v>200.58</v>
      </c>
      <c r="AD164">
        <f t="shared" si="155"/>
        <v>0</v>
      </c>
      <c r="AE164">
        <f t="shared" si="156"/>
        <v>0</v>
      </c>
      <c r="AF164">
        <f t="shared" si="157"/>
        <v>0</v>
      </c>
      <c r="AG164">
        <f t="shared" si="133"/>
        <v>0</v>
      </c>
      <c r="AH164">
        <f t="shared" si="158"/>
        <v>0</v>
      </c>
      <c r="AI164">
        <f t="shared" si="159"/>
        <v>0</v>
      </c>
      <c r="AJ164">
        <f t="shared" si="134"/>
        <v>0</v>
      </c>
      <c r="AK164">
        <v>200.58</v>
      </c>
      <c r="AL164">
        <v>200.58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1</v>
      </c>
      <c r="AW164">
        <v>1</v>
      </c>
      <c r="AZ164">
        <v>1</v>
      </c>
      <c r="BA164">
        <v>1</v>
      </c>
      <c r="BB164">
        <v>1</v>
      </c>
      <c r="BC164">
        <v>9.11</v>
      </c>
      <c r="BD164" t="s">
        <v>3</v>
      </c>
      <c r="BE164" t="s">
        <v>3</v>
      </c>
      <c r="BF164" t="s">
        <v>3</v>
      </c>
      <c r="BG164" t="s">
        <v>3</v>
      </c>
      <c r="BH164">
        <v>3</v>
      </c>
      <c r="BI164">
        <v>1</v>
      </c>
      <c r="BJ164" t="s">
        <v>223</v>
      </c>
      <c r="BM164">
        <v>500001</v>
      </c>
      <c r="BN164">
        <v>0</v>
      </c>
      <c r="BO164" t="s">
        <v>3</v>
      </c>
      <c r="BP164">
        <v>0</v>
      </c>
      <c r="BQ164">
        <v>8</v>
      </c>
      <c r="BR164">
        <v>1</v>
      </c>
      <c r="BS164">
        <v>1</v>
      </c>
      <c r="BT164">
        <v>1</v>
      </c>
      <c r="BU164">
        <v>1</v>
      </c>
      <c r="BV164">
        <v>1</v>
      </c>
      <c r="BW164">
        <v>1</v>
      </c>
      <c r="BX164">
        <v>1</v>
      </c>
      <c r="BY164" t="s">
        <v>3</v>
      </c>
      <c r="BZ164">
        <v>0</v>
      </c>
      <c r="CA164">
        <v>0</v>
      </c>
      <c r="CB164" t="s">
        <v>3</v>
      </c>
      <c r="CE164">
        <v>0</v>
      </c>
      <c r="CF164">
        <v>0</v>
      </c>
      <c r="CG164">
        <v>0</v>
      </c>
      <c r="CM164">
        <v>0</v>
      </c>
      <c r="CN164" t="s">
        <v>3</v>
      </c>
      <c r="CO164">
        <v>0</v>
      </c>
      <c r="CP164">
        <f t="shared" si="135"/>
        <v>-6.25</v>
      </c>
      <c r="CQ164">
        <f t="shared" si="160"/>
        <v>1827.2837999999999</v>
      </c>
      <c r="CR164">
        <f t="shared" si="161"/>
        <v>0</v>
      </c>
      <c r="CS164">
        <f t="shared" si="136"/>
        <v>0</v>
      </c>
      <c r="CT164">
        <f t="shared" si="137"/>
        <v>0</v>
      </c>
      <c r="CU164">
        <f t="shared" si="138"/>
        <v>0</v>
      </c>
      <c r="CV164">
        <f t="shared" si="139"/>
        <v>0</v>
      </c>
      <c r="CW164">
        <f t="shared" si="140"/>
        <v>0</v>
      </c>
      <c r="CX164">
        <f t="shared" si="141"/>
        <v>0</v>
      </c>
      <c r="CY164">
        <f t="shared" si="151"/>
        <v>0</v>
      </c>
      <c r="CZ164">
        <f t="shared" si="152"/>
        <v>0</v>
      </c>
      <c r="DC164" t="s">
        <v>3</v>
      </c>
      <c r="DD164" t="s">
        <v>3</v>
      </c>
      <c r="DE164" t="s">
        <v>3</v>
      </c>
      <c r="DF164" t="s">
        <v>3</v>
      </c>
      <c r="DG164" t="s">
        <v>3</v>
      </c>
      <c r="DH164" t="s">
        <v>3</v>
      </c>
      <c r="DI164" t="s">
        <v>3</v>
      </c>
      <c r="DJ164" t="s">
        <v>3</v>
      </c>
      <c r="DK164" t="s">
        <v>3</v>
      </c>
      <c r="DL164" t="s">
        <v>3</v>
      </c>
      <c r="DM164" t="s">
        <v>3</v>
      </c>
      <c r="DN164">
        <v>0</v>
      </c>
      <c r="DO164">
        <v>0</v>
      </c>
      <c r="DP164">
        <v>1</v>
      </c>
      <c r="DQ164">
        <v>1</v>
      </c>
      <c r="DU164">
        <v>1002</v>
      </c>
      <c r="DV164" t="s">
        <v>218</v>
      </c>
      <c r="DW164" t="s">
        <v>218</v>
      </c>
      <c r="DX164">
        <v>1</v>
      </c>
      <c r="DZ164" t="s">
        <v>3</v>
      </c>
      <c r="EA164" t="s">
        <v>3</v>
      </c>
      <c r="EB164" t="s">
        <v>3</v>
      </c>
      <c r="EC164" t="s">
        <v>3</v>
      </c>
      <c r="EE164">
        <v>50757674</v>
      </c>
      <c r="EF164">
        <v>8</v>
      </c>
      <c r="EG164" t="s">
        <v>57</v>
      </c>
      <c r="EH164">
        <v>0</v>
      </c>
      <c r="EI164" t="s">
        <v>3</v>
      </c>
      <c r="EJ164">
        <v>1</v>
      </c>
      <c r="EK164">
        <v>500001</v>
      </c>
      <c r="EL164" t="s">
        <v>58</v>
      </c>
      <c r="EM164" t="s">
        <v>59</v>
      </c>
      <c r="EO164" t="s">
        <v>3</v>
      </c>
      <c r="EQ164">
        <v>32768</v>
      </c>
      <c r="ER164">
        <v>200.58</v>
      </c>
      <c r="ES164">
        <v>200.58</v>
      </c>
      <c r="ET164">
        <v>0</v>
      </c>
      <c r="EU164">
        <v>0</v>
      </c>
      <c r="EV164">
        <v>0</v>
      </c>
      <c r="EW164">
        <v>0</v>
      </c>
      <c r="EX164">
        <v>0</v>
      </c>
      <c r="FQ164">
        <v>0</v>
      </c>
      <c r="FR164">
        <f t="shared" si="142"/>
        <v>0</v>
      </c>
      <c r="FS164">
        <v>0</v>
      </c>
      <c r="FX164">
        <v>0</v>
      </c>
      <c r="FY164">
        <v>0</v>
      </c>
      <c r="GA164" t="s">
        <v>3</v>
      </c>
      <c r="GD164">
        <v>1</v>
      </c>
      <c r="GF164">
        <v>1828367933</v>
      </c>
      <c r="GG164">
        <v>2</v>
      </c>
      <c r="GH164">
        <v>1</v>
      </c>
      <c r="GI164">
        <v>4</v>
      </c>
      <c r="GJ164">
        <v>0</v>
      </c>
      <c r="GK164">
        <v>0</v>
      </c>
      <c r="GL164">
        <f t="shared" si="143"/>
        <v>0</v>
      </c>
      <c r="GM164">
        <f t="shared" si="144"/>
        <v>-6.25</v>
      </c>
      <c r="GN164">
        <f t="shared" si="145"/>
        <v>-6.25</v>
      </c>
      <c r="GO164">
        <f t="shared" si="146"/>
        <v>0</v>
      </c>
      <c r="GP164">
        <f t="shared" si="147"/>
        <v>0</v>
      </c>
      <c r="GR164">
        <v>0</v>
      </c>
      <c r="GS164">
        <v>3</v>
      </c>
      <c r="GT164">
        <v>0</v>
      </c>
      <c r="GU164" t="s">
        <v>3</v>
      </c>
      <c r="GV164">
        <f t="shared" si="148"/>
        <v>0</v>
      </c>
      <c r="GW164">
        <v>1</v>
      </c>
      <c r="GX164">
        <f t="shared" si="149"/>
        <v>0</v>
      </c>
      <c r="HA164">
        <v>0</v>
      </c>
      <c r="HB164">
        <v>0</v>
      </c>
      <c r="HC164">
        <f t="shared" si="150"/>
        <v>0</v>
      </c>
      <c r="HE164" t="s">
        <v>3</v>
      </c>
      <c r="HF164" t="s">
        <v>3</v>
      </c>
      <c r="HM164" t="s">
        <v>3</v>
      </c>
      <c r="HN164" t="s">
        <v>3</v>
      </c>
      <c r="HO164" t="s">
        <v>3</v>
      </c>
      <c r="HP164" t="s">
        <v>3</v>
      </c>
      <c r="HQ164" t="s">
        <v>3</v>
      </c>
      <c r="IK164">
        <v>0</v>
      </c>
    </row>
    <row r="166" spans="1:245" x14ac:dyDescent="0.2">
      <c r="A166" s="2">
        <v>51</v>
      </c>
      <c r="B166" s="2">
        <f>B140</f>
        <v>1</v>
      </c>
      <c r="C166" s="2">
        <f>A140</f>
        <v>4</v>
      </c>
      <c r="D166" s="2">
        <f>ROW(A140)</f>
        <v>140</v>
      </c>
      <c r="E166" s="2"/>
      <c r="F166" s="2" t="str">
        <f>IF(F140&lt;&gt;"",F140,"")</f>
        <v/>
      </c>
      <c r="G166" s="2" t="str">
        <f>IF(G140&lt;&gt;"",G140,"")</f>
        <v>Система В3</v>
      </c>
      <c r="H166" s="2">
        <v>0</v>
      </c>
      <c r="I166" s="2"/>
      <c r="J166" s="2"/>
      <c r="K166" s="2"/>
      <c r="L166" s="2"/>
      <c r="M166" s="2"/>
      <c r="N166" s="2"/>
      <c r="O166" s="2">
        <f t="shared" ref="O166:T166" si="162">ROUND(AB166,2)</f>
        <v>123876.25</v>
      </c>
      <c r="P166" s="2">
        <f t="shared" si="162"/>
        <v>92615.94</v>
      </c>
      <c r="Q166" s="2">
        <f t="shared" si="162"/>
        <v>2249.3000000000002</v>
      </c>
      <c r="R166" s="2">
        <f t="shared" si="162"/>
        <v>889.04</v>
      </c>
      <c r="S166" s="2">
        <f t="shared" si="162"/>
        <v>29011.01</v>
      </c>
      <c r="T166" s="2">
        <f t="shared" si="162"/>
        <v>0</v>
      </c>
      <c r="U166" s="2">
        <f>AH166</f>
        <v>96.321899999999999</v>
      </c>
      <c r="V166" s="2">
        <f>AI166</f>
        <v>2.2594679999999996</v>
      </c>
      <c r="W166" s="2">
        <f>ROUND(AJ166,2)</f>
        <v>0</v>
      </c>
      <c r="X166" s="2">
        <f>ROUND(AK166,2)</f>
        <v>34446.71</v>
      </c>
      <c r="Y166" s="2">
        <f>ROUND(AL166,2)</f>
        <v>20300.95</v>
      </c>
      <c r="Z166" s="2"/>
      <c r="AA166" s="2"/>
      <c r="AB166" s="2">
        <f>ROUND(SUMIF(AA144:AA164,"=51661419",O144:O164),2)</f>
        <v>123876.25</v>
      </c>
      <c r="AC166" s="2">
        <f>ROUND(SUMIF(AA144:AA164,"=51661419",P144:P164),2)</f>
        <v>92615.94</v>
      </c>
      <c r="AD166" s="2">
        <f>ROUND(SUMIF(AA144:AA164,"=51661419",Q144:Q164),2)</f>
        <v>2249.3000000000002</v>
      </c>
      <c r="AE166" s="2">
        <f>ROUND(SUMIF(AA144:AA164,"=51661419",R144:R164),2)</f>
        <v>889.04</v>
      </c>
      <c r="AF166" s="2">
        <f>ROUND(SUMIF(AA144:AA164,"=51661419",S144:S164),2)</f>
        <v>29011.01</v>
      </c>
      <c r="AG166" s="2">
        <f>ROUND(SUMIF(AA144:AA164,"=51661419",T144:T164),2)</f>
        <v>0</v>
      </c>
      <c r="AH166" s="2">
        <f>SUMIF(AA144:AA164,"=51661419",U144:U164)</f>
        <v>96.321899999999999</v>
      </c>
      <c r="AI166" s="2">
        <f>SUMIF(AA144:AA164,"=51661419",V144:V164)</f>
        <v>2.2594679999999996</v>
      </c>
      <c r="AJ166" s="2">
        <f>ROUND(SUMIF(AA144:AA164,"=51661419",W144:W164),2)</f>
        <v>0</v>
      </c>
      <c r="AK166" s="2">
        <f>ROUND(SUMIF(AA144:AA164,"=51661419",X144:X164),2)</f>
        <v>34446.71</v>
      </c>
      <c r="AL166" s="2">
        <f>ROUND(SUMIF(AA144:AA164,"=51661419",Y144:Y164),2)</f>
        <v>20300.95</v>
      </c>
      <c r="AM166" s="2"/>
      <c r="AN166" s="2"/>
      <c r="AO166" s="2">
        <f t="shared" ref="AO166:BD166" si="163">ROUND(BX166,2)</f>
        <v>0</v>
      </c>
      <c r="AP166" s="2">
        <f t="shared" si="163"/>
        <v>5427.71</v>
      </c>
      <c r="AQ166" s="2">
        <f t="shared" si="163"/>
        <v>0</v>
      </c>
      <c r="AR166" s="2">
        <f t="shared" si="163"/>
        <v>178623.91</v>
      </c>
      <c r="AS166" s="2">
        <f t="shared" si="163"/>
        <v>173196.2</v>
      </c>
      <c r="AT166" s="2">
        <f t="shared" si="163"/>
        <v>0</v>
      </c>
      <c r="AU166" s="2">
        <f t="shared" si="163"/>
        <v>0</v>
      </c>
      <c r="AV166" s="2">
        <f t="shared" si="163"/>
        <v>92615.94</v>
      </c>
      <c r="AW166" s="2">
        <f t="shared" si="163"/>
        <v>87188.23</v>
      </c>
      <c r="AX166" s="2">
        <f t="shared" si="163"/>
        <v>0</v>
      </c>
      <c r="AY166" s="2">
        <f t="shared" si="163"/>
        <v>87188.23</v>
      </c>
      <c r="AZ166" s="2">
        <f t="shared" si="163"/>
        <v>5427.71</v>
      </c>
      <c r="BA166" s="2">
        <f t="shared" si="163"/>
        <v>0</v>
      </c>
      <c r="BB166" s="2">
        <f t="shared" si="163"/>
        <v>0</v>
      </c>
      <c r="BC166" s="2">
        <f t="shared" si="163"/>
        <v>0</v>
      </c>
      <c r="BD166" s="2">
        <f t="shared" si="163"/>
        <v>0</v>
      </c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>
        <f>ROUND(SUMIF(AA144:AA164,"=51661419",FQ144:FQ164),2)</f>
        <v>0</v>
      </c>
      <c r="BY166" s="2">
        <f>ROUND(SUMIF(AA144:AA164,"=51661419",FR144:FR164),2)</f>
        <v>5427.71</v>
      </c>
      <c r="BZ166" s="2">
        <f>ROUND(SUMIF(AA144:AA164,"=51661419",GL144:GL164),2)</f>
        <v>0</v>
      </c>
      <c r="CA166" s="2">
        <f>ROUND(SUMIF(AA144:AA164,"=51661419",GM144:GM164),2)</f>
        <v>178623.91</v>
      </c>
      <c r="CB166" s="2">
        <f>ROUND(SUMIF(AA144:AA164,"=51661419",GN144:GN164),2)</f>
        <v>173196.2</v>
      </c>
      <c r="CC166" s="2">
        <f>ROUND(SUMIF(AA144:AA164,"=51661419",GO144:GO164),2)</f>
        <v>0</v>
      </c>
      <c r="CD166" s="2">
        <f>ROUND(SUMIF(AA144:AA164,"=51661419",GP144:GP164),2)</f>
        <v>0</v>
      </c>
      <c r="CE166" s="2">
        <f>AC166-BX166</f>
        <v>92615.94</v>
      </c>
      <c r="CF166" s="2">
        <f>AC166-BY166</f>
        <v>87188.23</v>
      </c>
      <c r="CG166" s="2">
        <f>BX166-BZ166</f>
        <v>0</v>
      </c>
      <c r="CH166" s="2">
        <f>AC166-BX166-BY166+BZ166</f>
        <v>87188.23</v>
      </c>
      <c r="CI166" s="2">
        <f>BY166-BZ166</f>
        <v>5427.71</v>
      </c>
      <c r="CJ166" s="2">
        <f>ROUND(SUMIF(AA144:AA164,"=51661419",GX144:GX164),2)</f>
        <v>0</v>
      </c>
      <c r="CK166" s="2">
        <f>ROUND(SUMIF(AA144:AA164,"=51661419",GY144:GY164),2)</f>
        <v>0</v>
      </c>
      <c r="CL166" s="2">
        <f>ROUND(SUMIF(AA144:AA164,"=51661419",GZ144:GZ164),2)</f>
        <v>0</v>
      </c>
      <c r="CM166" s="2">
        <f>ROUND(SUMIF(AA144:AA164,"=51661419",HD144:HD164),2)</f>
        <v>0</v>
      </c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>
        <v>0</v>
      </c>
    </row>
    <row r="168" spans="1:245" x14ac:dyDescent="0.2">
      <c r="A168" s="4">
        <v>50</v>
      </c>
      <c r="B168" s="4">
        <v>0</v>
      </c>
      <c r="C168" s="4">
        <v>0</v>
      </c>
      <c r="D168" s="4">
        <v>1</v>
      </c>
      <c r="E168" s="4">
        <v>201</v>
      </c>
      <c r="F168" s="4">
        <f>ROUND(Source!O166,O168)</f>
        <v>123876.25</v>
      </c>
      <c r="G168" s="4" t="s">
        <v>90</v>
      </c>
      <c r="H168" s="4" t="s">
        <v>91</v>
      </c>
      <c r="I168" s="4"/>
      <c r="J168" s="4"/>
      <c r="K168" s="4">
        <v>201</v>
      </c>
      <c r="L168" s="4">
        <v>1</v>
      </c>
      <c r="M168" s="4">
        <v>3</v>
      </c>
      <c r="N168" s="4" t="s">
        <v>3</v>
      </c>
      <c r="O168" s="4">
        <v>2</v>
      </c>
      <c r="P168" s="4"/>
      <c r="Q168" s="4"/>
      <c r="R168" s="4"/>
      <c r="S168" s="4"/>
      <c r="T168" s="4"/>
      <c r="U168" s="4"/>
      <c r="V168" s="4"/>
      <c r="W168" s="4">
        <v>118448.54</v>
      </c>
      <c r="X168" s="4">
        <v>1</v>
      </c>
      <c r="Y168" s="4">
        <v>118448.54</v>
      </c>
      <c r="Z168" s="4"/>
      <c r="AA168" s="4"/>
      <c r="AB168" s="4"/>
    </row>
    <row r="169" spans="1:245" x14ac:dyDescent="0.2">
      <c r="A169" s="4">
        <v>50</v>
      </c>
      <c r="B169" s="4">
        <v>0</v>
      </c>
      <c r="C169" s="4">
        <v>0</v>
      </c>
      <c r="D169" s="4">
        <v>1</v>
      </c>
      <c r="E169" s="4">
        <v>202</v>
      </c>
      <c r="F169" s="4">
        <f>ROUND(Source!P166,O169)</f>
        <v>92615.94</v>
      </c>
      <c r="G169" s="4" t="s">
        <v>92</v>
      </c>
      <c r="H169" s="4" t="s">
        <v>93</v>
      </c>
      <c r="I169" s="4"/>
      <c r="J169" s="4"/>
      <c r="K169" s="4">
        <v>202</v>
      </c>
      <c r="L169" s="4">
        <v>2</v>
      </c>
      <c r="M169" s="4">
        <v>3</v>
      </c>
      <c r="N169" s="4" t="s">
        <v>3</v>
      </c>
      <c r="O169" s="4">
        <v>2</v>
      </c>
      <c r="P169" s="4"/>
      <c r="Q169" s="4"/>
      <c r="R169" s="4"/>
      <c r="S169" s="4"/>
      <c r="T169" s="4"/>
      <c r="U169" s="4"/>
      <c r="V169" s="4"/>
      <c r="W169" s="4">
        <v>92615.94</v>
      </c>
      <c r="X169" s="4">
        <v>1</v>
      </c>
      <c r="Y169" s="4">
        <v>92615.94</v>
      </c>
      <c r="Z169" s="4"/>
      <c r="AA169" s="4"/>
      <c r="AB169" s="4"/>
    </row>
    <row r="170" spans="1:245" x14ac:dyDescent="0.2">
      <c r="A170" s="4">
        <v>50</v>
      </c>
      <c r="B170" s="4">
        <v>0</v>
      </c>
      <c r="C170" s="4">
        <v>0</v>
      </c>
      <c r="D170" s="4">
        <v>1</v>
      </c>
      <c r="E170" s="4">
        <v>222</v>
      </c>
      <c r="F170" s="4">
        <f>ROUND(Source!AO166,O170)</f>
        <v>0</v>
      </c>
      <c r="G170" s="4" t="s">
        <v>94</v>
      </c>
      <c r="H170" s="4" t="s">
        <v>95</v>
      </c>
      <c r="I170" s="4"/>
      <c r="J170" s="4"/>
      <c r="K170" s="4">
        <v>222</v>
      </c>
      <c r="L170" s="4">
        <v>3</v>
      </c>
      <c r="M170" s="4">
        <v>3</v>
      </c>
      <c r="N170" s="4" t="s">
        <v>3</v>
      </c>
      <c r="O170" s="4">
        <v>2</v>
      </c>
      <c r="P170" s="4"/>
      <c r="Q170" s="4"/>
      <c r="R170" s="4"/>
      <c r="S170" s="4"/>
      <c r="T170" s="4"/>
      <c r="U170" s="4"/>
      <c r="V170" s="4"/>
      <c r="W170" s="4">
        <v>0</v>
      </c>
      <c r="X170" s="4">
        <v>1</v>
      </c>
      <c r="Y170" s="4">
        <v>0</v>
      </c>
      <c r="Z170" s="4"/>
      <c r="AA170" s="4"/>
      <c r="AB170" s="4"/>
    </row>
    <row r="171" spans="1:245" x14ac:dyDescent="0.2">
      <c r="A171" s="4">
        <v>50</v>
      </c>
      <c r="B171" s="4">
        <v>0</v>
      </c>
      <c r="C171" s="4">
        <v>0</v>
      </c>
      <c r="D171" s="4">
        <v>1</v>
      </c>
      <c r="E171" s="4">
        <v>225</v>
      </c>
      <c r="F171" s="4">
        <f>ROUND(Source!AV166,O171)</f>
        <v>92615.94</v>
      </c>
      <c r="G171" s="4" t="s">
        <v>96</v>
      </c>
      <c r="H171" s="4" t="s">
        <v>97</v>
      </c>
      <c r="I171" s="4"/>
      <c r="J171" s="4"/>
      <c r="K171" s="4">
        <v>225</v>
      </c>
      <c r="L171" s="4">
        <v>4</v>
      </c>
      <c r="M171" s="4">
        <v>3</v>
      </c>
      <c r="N171" s="4" t="s">
        <v>3</v>
      </c>
      <c r="O171" s="4">
        <v>2</v>
      </c>
      <c r="P171" s="4"/>
      <c r="Q171" s="4"/>
      <c r="R171" s="4"/>
      <c r="S171" s="4"/>
      <c r="T171" s="4"/>
      <c r="U171" s="4"/>
      <c r="V171" s="4"/>
      <c r="W171" s="4">
        <v>92615.94</v>
      </c>
      <c r="X171" s="4">
        <v>1</v>
      </c>
      <c r="Y171" s="4">
        <v>92615.94</v>
      </c>
      <c r="Z171" s="4"/>
      <c r="AA171" s="4"/>
      <c r="AB171" s="4"/>
    </row>
    <row r="172" spans="1:245" x14ac:dyDescent="0.2">
      <c r="A172" s="4">
        <v>50</v>
      </c>
      <c r="B172" s="4">
        <v>0</v>
      </c>
      <c r="C172" s="4">
        <v>0</v>
      </c>
      <c r="D172" s="4">
        <v>1</v>
      </c>
      <c r="E172" s="4">
        <v>226</v>
      </c>
      <c r="F172" s="4">
        <f>ROUND(Source!AW166,O172)</f>
        <v>87188.23</v>
      </c>
      <c r="G172" s="4" t="s">
        <v>98</v>
      </c>
      <c r="H172" s="4" t="s">
        <v>99</v>
      </c>
      <c r="I172" s="4"/>
      <c r="J172" s="4"/>
      <c r="K172" s="4">
        <v>226</v>
      </c>
      <c r="L172" s="4">
        <v>5</v>
      </c>
      <c r="M172" s="4">
        <v>3</v>
      </c>
      <c r="N172" s="4" t="s">
        <v>3</v>
      </c>
      <c r="O172" s="4">
        <v>2</v>
      </c>
      <c r="P172" s="4"/>
      <c r="Q172" s="4"/>
      <c r="R172" s="4"/>
      <c r="S172" s="4"/>
      <c r="T172" s="4"/>
      <c r="U172" s="4"/>
      <c r="V172" s="4"/>
      <c r="W172" s="4">
        <v>87188.23</v>
      </c>
      <c r="X172" s="4">
        <v>1</v>
      </c>
      <c r="Y172" s="4">
        <v>87188.23</v>
      </c>
      <c r="Z172" s="4"/>
      <c r="AA172" s="4"/>
      <c r="AB172" s="4"/>
    </row>
    <row r="173" spans="1:245" x14ac:dyDescent="0.2">
      <c r="A173" s="4">
        <v>50</v>
      </c>
      <c r="B173" s="4">
        <v>0</v>
      </c>
      <c r="C173" s="4">
        <v>0</v>
      </c>
      <c r="D173" s="4">
        <v>1</v>
      </c>
      <c r="E173" s="4">
        <v>227</v>
      </c>
      <c r="F173" s="4">
        <f>ROUND(Source!AX166,O173)</f>
        <v>0</v>
      </c>
      <c r="G173" s="4" t="s">
        <v>100</v>
      </c>
      <c r="H173" s="4" t="s">
        <v>101</v>
      </c>
      <c r="I173" s="4"/>
      <c r="J173" s="4"/>
      <c r="K173" s="4">
        <v>227</v>
      </c>
      <c r="L173" s="4">
        <v>6</v>
      </c>
      <c r="M173" s="4">
        <v>3</v>
      </c>
      <c r="N173" s="4" t="s">
        <v>3</v>
      </c>
      <c r="O173" s="4">
        <v>2</v>
      </c>
      <c r="P173" s="4"/>
      <c r="Q173" s="4"/>
      <c r="R173" s="4"/>
      <c r="S173" s="4"/>
      <c r="T173" s="4"/>
      <c r="U173" s="4"/>
      <c r="V173" s="4"/>
      <c r="W173" s="4">
        <v>0</v>
      </c>
      <c r="X173" s="4">
        <v>1</v>
      </c>
      <c r="Y173" s="4">
        <v>0</v>
      </c>
      <c r="Z173" s="4"/>
      <c r="AA173" s="4"/>
      <c r="AB173" s="4"/>
    </row>
    <row r="174" spans="1:245" x14ac:dyDescent="0.2">
      <c r="A174" s="4">
        <v>50</v>
      </c>
      <c r="B174" s="4">
        <v>0</v>
      </c>
      <c r="C174" s="4">
        <v>0</v>
      </c>
      <c r="D174" s="4">
        <v>1</v>
      </c>
      <c r="E174" s="4">
        <v>228</v>
      </c>
      <c r="F174" s="4">
        <f>ROUND(Source!AY166,O174)</f>
        <v>87188.23</v>
      </c>
      <c r="G174" s="4" t="s">
        <v>102</v>
      </c>
      <c r="H174" s="4" t="s">
        <v>103</v>
      </c>
      <c r="I174" s="4"/>
      <c r="J174" s="4"/>
      <c r="K174" s="4">
        <v>228</v>
      </c>
      <c r="L174" s="4">
        <v>7</v>
      </c>
      <c r="M174" s="4">
        <v>3</v>
      </c>
      <c r="N174" s="4" t="s">
        <v>3</v>
      </c>
      <c r="O174" s="4">
        <v>2</v>
      </c>
      <c r="P174" s="4"/>
      <c r="Q174" s="4"/>
      <c r="R174" s="4"/>
      <c r="S174" s="4"/>
      <c r="T174" s="4"/>
      <c r="U174" s="4"/>
      <c r="V174" s="4"/>
      <c r="W174" s="4">
        <v>87188.23</v>
      </c>
      <c r="X174" s="4">
        <v>1</v>
      </c>
      <c r="Y174" s="4">
        <v>87188.23</v>
      </c>
      <c r="Z174" s="4"/>
      <c r="AA174" s="4"/>
      <c r="AB174" s="4"/>
    </row>
    <row r="175" spans="1:245" x14ac:dyDescent="0.2">
      <c r="A175" s="4">
        <v>50</v>
      </c>
      <c r="B175" s="4">
        <v>0</v>
      </c>
      <c r="C175" s="4">
        <v>0</v>
      </c>
      <c r="D175" s="4">
        <v>1</v>
      </c>
      <c r="E175" s="4">
        <v>216</v>
      </c>
      <c r="F175" s="4">
        <f>ROUND(Source!AP166,O175)</f>
        <v>5427.71</v>
      </c>
      <c r="G175" s="4" t="s">
        <v>104</v>
      </c>
      <c r="H175" s="4" t="s">
        <v>105</v>
      </c>
      <c r="I175" s="4"/>
      <c r="J175" s="4"/>
      <c r="K175" s="4">
        <v>216</v>
      </c>
      <c r="L175" s="4">
        <v>8</v>
      </c>
      <c r="M175" s="4">
        <v>3</v>
      </c>
      <c r="N175" s="4" t="s">
        <v>3</v>
      </c>
      <c r="O175" s="4">
        <v>2</v>
      </c>
      <c r="P175" s="4"/>
      <c r="Q175" s="4"/>
      <c r="R175" s="4"/>
      <c r="S175" s="4"/>
      <c r="T175" s="4"/>
      <c r="U175" s="4"/>
      <c r="V175" s="4"/>
      <c r="W175" s="4">
        <v>5427.71</v>
      </c>
      <c r="X175" s="4">
        <v>1</v>
      </c>
      <c r="Y175" s="4">
        <v>5427.71</v>
      </c>
      <c r="Z175" s="4"/>
      <c r="AA175" s="4"/>
      <c r="AB175" s="4"/>
    </row>
    <row r="176" spans="1:245" x14ac:dyDescent="0.2">
      <c r="A176" s="4">
        <v>50</v>
      </c>
      <c r="B176" s="4">
        <v>0</v>
      </c>
      <c r="C176" s="4">
        <v>0</v>
      </c>
      <c r="D176" s="4">
        <v>1</v>
      </c>
      <c r="E176" s="4">
        <v>223</v>
      </c>
      <c r="F176" s="4">
        <f>ROUND(Source!AQ166,O176)</f>
        <v>0</v>
      </c>
      <c r="G176" s="4" t="s">
        <v>106</v>
      </c>
      <c r="H176" s="4" t="s">
        <v>107</v>
      </c>
      <c r="I176" s="4"/>
      <c r="J176" s="4"/>
      <c r="K176" s="4">
        <v>223</v>
      </c>
      <c r="L176" s="4">
        <v>9</v>
      </c>
      <c r="M176" s="4">
        <v>3</v>
      </c>
      <c r="N176" s="4" t="s">
        <v>3</v>
      </c>
      <c r="O176" s="4">
        <v>2</v>
      </c>
      <c r="P176" s="4"/>
      <c r="Q176" s="4"/>
      <c r="R176" s="4"/>
      <c r="S176" s="4"/>
      <c r="T176" s="4"/>
      <c r="U176" s="4"/>
      <c r="V176" s="4"/>
      <c r="W176" s="4">
        <v>0</v>
      </c>
      <c r="X176" s="4">
        <v>1</v>
      </c>
      <c r="Y176" s="4">
        <v>0</v>
      </c>
      <c r="Z176" s="4"/>
      <c r="AA176" s="4"/>
      <c r="AB176" s="4"/>
    </row>
    <row r="177" spans="1:28" x14ac:dyDescent="0.2">
      <c r="A177" s="4">
        <v>50</v>
      </c>
      <c r="B177" s="4">
        <v>0</v>
      </c>
      <c r="C177" s="4">
        <v>0</v>
      </c>
      <c r="D177" s="4">
        <v>1</v>
      </c>
      <c r="E177" s="4">
        <v>229</v>
      </c>
      <c r="F177" s="4">
        <f>ROUND(Source!AZ166,O177)</f>
        <v>5427.71</v>
      </c>
      <c r="G177" s="4" t="s">
        <v>108</v>
      </c>
      <c r="H177" s="4" t="s">
        <v>109</v>
      </c>
      <c r="I177" s="4"/>
      <c r="J177" s="4"/>
      <c r="K177" s="4">
        <v>229</v>
      </c>
      <c r="L177" s="4">
        <v>10</v>
      </c>
      <c r="M177" s="4">
        <v>3</v>
      </c>
      <c r="N177" s="4" t="s">
        <v>3</v>
      </c>
      <c r="O177" s="4">
        <v>2</v>
      </c>
      <c r="P177" s="4"/>
      <c r="Q177" s="4"/>
      <c r="R177" s="4"/>
      <c r="S177" s="4"/>
      <c r="T177" s="4"/>
      <c r="U177" s="4"/>
      <c r="V177" s="4"/>
      <c r="W177" s="4">
        <v>5427.71</v>
      </c>
      <c r="X177" s="4">
        <v>1</v>
      </c>
      <c r="Y177" s="4">
        <v>5427.71</v>
      </c>
      <c r="Z177" s="4"/>
      <c r="AA177" s="4"/>
      <c r="AB177" s="4"/>
    </row>
    <row r="178" spans="1:28" x14ac:dyDescent="0.2">
      <c r="A178" s="4">
        <v>50</v>
      </c>
      <c r="B178" s="4">
        <v>0</v>
      </c>
      <c r="C178" s="4">
        <v>0</v>
      </c>
      <c r="D178" s="4">
        <v>1</v>
      </c>
      <c r="E178" s="4">
        <v>203</v>
      </c>
      <c r="F178" s="4">
        <f>ROUND(Source!Q166,O178)</f>
        <v>2249.3000000000002</v>
      </c>
      <c r="G178" s="4" t="s">
        <v>110</v>
      </c>
      <c r="H178" s="4" t="s">
        <v>111</v>
      </c>
      <c r="I178" s="4"/>
      <c r="J178" s="4"/>
      <c r="K178" s="4">
        <v>203</v>
      </c>
      <c r="L178" s="4">
        <v>11</v>
      </c>
      <c r="M178" s="4">
        <v>3</v>
      </c>
      <c r="N178" s="4" t="s">
        <v>3</v>
      </c>
      <c r="O178" s="4">
        <v>2</v>
      </c>
      <c r="P178" s="4"/>
      <c r="Q178" s="4"/>
      <c r="R178" s="4"/>
      <c r="S178" s="4"/>
      <c r="T178" s="4"/>
      <c r="U178" s="4"/>
      <c r="V178" s="4"/>
      <c r="W178" s="4">
        <v>2249.3000000000002</v>
      </c>
      <c r="X178" s="4">
        <v>1</v>
      </c>
      <c r="Y178" s="4">
        <v>2249.3000000000002</v>
      </c>
      <c r="Z178" s="4"/>
      <c r="AA178" s="4"/>
      <c r="AB178" s="4"/>
    </row>
    <row r="179" spans="1:28" x14ac:dyDescent="0.2">
      <c r="A179" s="4">
        <v>50</v>
      </c>
      <c r="B179" s="4">
        <v>0</v>
      </c>
      <c r="C179" s="4">
        <v>0</v>
      </c>
      <c r="D179" s="4">
        <v>1</v>
      </c>
      <c r="E179" s="4">
        <v>231</v>
      </c>
      <c r="F179" s="4">
        <f>ROUND(Source!BB166,O179)</f>
        <v>0</v>
      </c>
      <c r="G179" s="4" t="s">
        <v>112</v>
      </c>
      <c r="H179" s="4" t="s">
        <v>113</v>
      </c>
      <c r="I179" s="4"/>
      <c r="J179" s="4"/>
      <c r="K179" s="4">
        <v>231</v>
      </c>
      <c r="L179" s="4">
        <v>12</v>
      </c>
      <c r="M179" s="4">
        <v>3</v>
      </c>
      <c r="N179" s="4" t="s">
        <v>3</v>
      </c>
      <c r="O179" s="4">
        <v>2</v>
      </c>
      <c r="P179" s="4"/>
      <c r="Q179" s="4"/>
      <c r="R179" s="4"/>
      <c r="S179" s="4"/>
      <c r="T179" s="4"/>
      <c r="U179" s="4"/>
      <c r="V179" s="4"/>
      <c r="W179" s="4">
        <v>0</v>
      </c>
      <c r="X179" s="4">
        <v>1</v>
      </c>
      <c r="Y179" s="4">
        <v>0</v>
      </c>
      <c r="Z179" s="4"/>
      <c r="AA179" s="4"/>
      <c r="AB179" s="4"/>
    </row>
    <row r="180" spans="1:28" x14ac:dyDescent="0.2">
      <c r="A180" s="4">
        <v>50</v>
      </c>
      <c r="B180" s="4">
        <v>0</v>
      </c>
      <c r="C180" s="4">
        <v>0</v>
      </c>
      <c r="D180" s="4">
        <v>1</v>
      </c>
      <c r="E180" s="4">
        <v>204</v>
      </c>
      <c r="F180" s="4">
        <f>ROUND(Source!R166,O180)</f>
        <v>889.04</v>
      </c>
      <c r="G180" s="4" t="s">
        <v>114</v>
      </c>
      <c r="H180" s="4" t="s">
        <v>115</v>
      </c>
      <c r="I180" s="4"/>
      <c r="J180" s="4"/>
      <c r="K180" s="4">
        <v>204</v>
      </c>
      <c r="L180" s="4">
        <v>13</v>
      </c>
      <c r="M180" s="4">
        <v>3</v>
      </c>
      <c r="N180" s="4" t="s">
        <v>3</v>
      </c>
      <c r="O180" s="4">
        <v>2</v>
      </c>
      <c r="P180" s="4"/>
      <c r="Q180" s="4"/>
      <c r="R180" s="4"/>
      <c r="S180" s="4"/>
      <c r="T180" s="4"/>
      <c r="U180" s="4"/>
      <c r="V180" s="4"/>
      <c r="W180" s="4">
        <v>889.04</v>
      </c>
      <c r="X180" s="4">
        <v>1</v>
      </c>
      <c r="Y180" s="4">
        <v>889.04</v>
      </c>
      <c r="Z180" s="4"/>
      <c r="AA180" s="4"/>
      <c r="AB180" s="4"/>
    </row>
    <row r="181" spans="1:28" x14ac:dyDescent="0.2">
      <c r="A181" s="4">
        <v>50</v>
      </c>
      <c r="B181" s="4">
        <v>0</v>
      </c>
      <c r="C181" s="4">
        <v>0</v>
      </c>
      <c r="D181" s="4">
        <v>1</v>
      </c>
      <c r="E181" s="4">
        <v>205</v>
      </c>
      <c r="F181" s="4">
        <f>ROUND(Source!S166,O181)</f>
        <v>29011.01</v>
      </c>
      <c r="G181" s="4" t="s">
        <v>116</v>
      </c>
      <c r="H181" s="4" t="s">
        <v>117</v>
      </c>
      <c r="I181" s="4"/>
      <c r="J181" s="4"/>
      <c r="K181" s="4">
        <v>205</v>
      </c>
      <c r="L181" s="4">
        <v>14</v>
      </c>
      <c r="M181" s="4">
        <v>3</v>
      </c>
      <c r="N181" s="4" t="s">
        <v>3</v>
      </c>
      <c r="O181" s="4">
        <v>2</v>
      </c>
      <c r="P181" s="4"/>
      <c r="Q181" s="4"/>
      <c r="R181" s="4"/>
      <c r="S181" s="4"/>
      <c r="T181" s="4"/>
      <c r="U181" s="4"/>
      <c r="V181" s="4"/>
      <c r="W181" s="4">
        <v>29011.01</v>
      </c>
      <c r="X181" s="4">
        <v>1</v>
      </c>
      <c r="Y181" s="4">
        <v>29011.01</v>
      </c>
      <c r="Z181" s="4"/>
      <c r="AA181" s="4"/>
      <c r="AB181" s="4"/>
    </row>
    <row r="182" spans="1:28" x14ac:dyDescent="0.2">
      <c r="A182" s="4">
        <v>50</v>
      </c>
      <c r="B182" s="4">
        <v>0</v>
      </c>
      <c r="C182" s="4">
        <v>0</v>
      </c>
      <c r="D182" s="4">
        <v>1</v>
      </c>
      <c r="E182" s="4">
        <v>232</v>
      </c>
      <c r="F182" s="4">
        <f>ROUND(Source!BC166,O182)</f>
        <v>0</v>
      </c>
      <c r="G182" s="4" t="s">
        <v>118</v>
      </c>
      <c r="H182" s="4" t="s">
        <v>119</v>
      </c>
      <c r="I182" s="4"/>
      <c r="J182" s="4"/>
      <c r="K182" s="4">
        <v>232</v>
      </c>
      <c r="L182" s="4">
        <v>15</v>
      </c>
      <c r="M182" s="4">
        <v>3</v>
      </c>
      <c r="N182" s="4" t="s">
        <v>3</v>
      </c>
      <c r="O182" s="4">
        <v>2</v>
      </c>
      <c r="P182" s="4"/>
      <c r="Q182" s="4"/>
      <c r="R182" s="4"/>
      <c r="S182" s="4"/>
      <c r="T182" s="4"/>
      <c r="U182" s="4"/>
      <c r="V182" s="4"/>
      <c r="W182" s="4">
        <v>0</v>
      </c>
      <c r="X182" s="4">
        <v>1</v>
      </c>
      <c r="Y182" s="4">
        <v>0</v>
      </c>
      <c r="Z182" s="4"/>
      <c r="AA182" s="4"/>
      <c r="AB182" s="4"/>
    </row>
    <row r="183" spans="1:28" x14ac:dyDescent="0.2">
      <c r="A183" s="4">
        <v>50</v>
      </c>
      <c r="B183" s="4">
        <v>0</v>
      </c>
      <c r="C183" s="4">
        <v>0</v>
      </c>
      <c r="D183" s="4">
        <v>1</v>
      </c>
      <c r="E183" s="4">
        <v>214</v>
      </c>
      <c r="F183" s="4">
        <f>ROUND(Source!AS166,O183)</f>
        <v>173196.2</v>
      </c>
      <c r="G183" s="4" t="s">
        <v>120</v>
      </c>
      <c r="H183" s="4" t="s">
        <v>121</v>
      </c>
      <c r="I183" s="4"/>
      <c r="J183" s="4"/>
      <c r="K183" s="4">
        <v>214</v>
      </c>
      <c r="L183" s="4">
        <v>16</v>
      </c>
      <c r="M183" s="4">
        <v>3</v>
      </c>
      <c r="N183" s="4" t="s">
        <v>3</v>
      </c>
      <c r="O183" s="4">
        <v>2</v>
      </c>
      <c r="P183" s="4"/>
      <c r="Q183" s="4"/>
      <c r="R183" s="4"/>
      <c r="S183" s="4"/>
      <c r="T183" s="4"/>
      <c r="U183" s="4"/>
      <c r="V183" s="4"/>
      <c r="W183" s="4">
        <v>173196.2</v>
      </c>
      <c r="X183" s="4">
        <v>1</v>
      </c>
      <c r="Y183" s="4">
        <v>173196.2</v>
      </c>
      <c r="Z183" s="4"/>
      <c r="AA183" s="4"/>
      <c r="AB183" s="4"/>
    </row>
    <row r="184" spans="1:28" x14ac:dyDescent="0.2">
      <c r="A184" s="4">
        <v>50</v>
      </c>
      <c r="B184" s="4">
        <v>0</v>
      </c>
      <c r="C184" s="4">
        <v>0</v>
      </c>
      <c r="D184" s="4">
        <v>1</v>
      </c>
      <c r="E184" s="4">
        <v>215</v>
      </c>
      <c r="F184" s="4">
        <f>ROUND(Source!AT166,O184)</f>
        <v>0</v>
      </c>
      <c r="G184" s="4" t="s">
        <v>122</v>
      </c>
      <c r="H184" s="4" t="s">
        <v>123</v>
      </c>
      <c r="I184" s="4"/>
      <c r="J184" s="4"/>
      <c r="K184" s="4">
        <v>215</v>
      </c>
      <c r="L184" s="4">
        <v>17</v>
      </c>
      <c r="M184" s="4">
        <v>3</v>
      </c>
      <c r="N184" s="4" t="s">
        <v>3</v>
      </c>
      <c r="O184" s="4">
        <v>2</v>
      </c>
      <c r="P184" s="4"/>
      <c r="Q184" s="4"/>
      <c r="R184" s="4"/>
      <c r="S184" s="4"/>
      <c r="T184" s="4"/>
      <c r="U184" s="4"/>
      <c r="V184" s="4"/>
      <c r="W184" s="4">
        <v>0</v>
      </c>
      <c r="X184" s="4">
        <v>1</v>
      </c>
      <c r="Y184" s="4">
        <v>0</v>
      </c>
      <c r="Z184" s="4"/>
      <c r="AA184" s="4"/>
      <c r="AB184" s="4"/>
    </row>
    <row r="185" spans="1:28" x14ac:dyDescent="0.2">
      <c r="A185" s="4">
        <v>50</v>
      </c>
      <c r="B185" s="4">
        <v>0</v>
      </c>
      <c r="C185" s="4">
        <v>0</v>
      </c>
      <c r="D185" s="4">
        <v>1</v>
      </c>
      <c r="E185" s="4">
        <v>217</v>
      </c>
      <c r="F185" s="4">
        <f>ROUND(Source!AU166,O185)</f>
        <v>0</v>
      </c>
      <c r="G185" s="4" t="s">
        <v>124</v>
      </c>
      <c r="H185" s="4" t="s">
        <v>125</v>
      </c>
      <c r="I185" s="4"/>
      <c r="J185" s="4"/>
      <c r="K185" s="4">
        <v>217</v>
      </c>
      <c r="L185" s="4">
        <v>18</v>
      </c>
      <c r="M185" s="4">
        <v>3</v>
      </c>
      <c r="N185" s="4" t="s">
        <v>3</v>
      </c>
      <c r="O185" s="4">
        <v>2</v>
      </c>
      <c r="P185" s="4"/>
      <c r="Q185" s="4"/>
      <c r="R185" s="4"/>
      <c r="S185" s="4"/>
      <c r="T185" s="4"/>
      <c r="U185" s="4"/>
      <c r="V185" s="4"/>
      <c r="W185" s="4">
        <v>0</v>
      </c>
      <c r="X185" s="4">
        <v>1</v>
      </c>
      <c r="Y185" s="4">
        <v>0</v>
      </c>
      <c r="Z185" s="4"/>
      <c r="AA185" s="4"/>
      <c r="AB185" s="4"/>
    </row>
    <row r="186" spans="1:28" x14ac:dyDescent="0.2">
      <c r="A186" s="4">
        <v>50</v>
      </c>
      <c r="B186" s="4">
        <v>0</v>
      </c>
      <c r="C186" s="4">
        <v>0</v>
      </c>
      <c r="D186" s="4">
        <v>1</v>
      </c>
      <c r="E186" s="4">
        <v>230</v>
      </c>
      <c r="F186" s="4">
        <f>ROUND(Source!BA166,O186)</f>
        <v>0</v>
      </c>
      <c r="G186" s="4" t="s">
        <v>126</v>
      </c>
      <c r="H186" s="4" t="s">
        <v>127</v>
      </c>
      <c r="I186" s="4"/>
      <c r="J186" s="4"/>
      <c r="K186" s="4">
        <v>230</v>
      </c>
      <c r="L186" s="4">
        <v>19</v>
      </c>
      <c r="M186" s="4">
        <v>3</v>
      </c>
      <c r="N186" s="4" t="s">
        <v>3</v>
      </c>
      <c r="O186" s="4">
        <v>2</v>
      </c>
      <c r="P186" s="4"/>
      <c r="Q186" s="4"/>
      <c r="R186" s="4"/>
      <c r="S186" s="4"/>
      <c r="T186" s="4"/>
      <c r="U186" s="4"/>
      <c r="V186" s="4"/>
      <c r="W186" s="4">
        <v>0</v>
      </c>
      <c r="X186" s="4">
        <v>1</v>
      </c>
      <c r="Y186" s="4">
        <v>0</v>
      </c>
      <c r="Z186" s="4"/>
      <c r="AA186" s="4"/>
      <c r="AB186" s="4"/>
    </row>
    <row r="187" spans="1:28" x14ac:dyDescent="0.2">
      <c r="A187" s="4">
        <v>50</v>
      </c>
      <c r="B187" s="4">
        <v>0</v>
      </c>
      <c r="C187" s="4">
        <v>0</v>
      </c>
      <c r="D187" s="4">
        <v>1</v>
      </c>
      <c r="E187" s="4">
        <v>206</v>
      </c>
      <c r="F187" s="4">
        <f>ROUND(Source!T166,O187)</f>
        <v>0</v>
      </c>
      <c r="G187" s="4" t="s">
        <v>128</v>
      </c>
      <c r="H187" s="4" t="s">
        <v>129</v>
      </c>
      <c r="I187" s="4"/>
      <c r="J187" s="4"/>
      <c r="K187" s="4">
        <v>206</v>
      </c>
      <c r="L187" s="4">
        <v>20</v>
      </c>
      <c r="M187" s="4">
        <v>3</v>
      </c>
      <c r="N187" s="4" t="s">
        <v>3</v>
      </c>
      <c r="O187" s="4">
        <v>2</v>
      </c>
      <c r="P187" s="4"/>
      <c r="Q187" s="4"/>
      <c r="R187" s="4"/>
      <c r="S187" s="4"/>
      <c r="T187" s="4"/>
      <c r="U187" s="4"/>
      <c r="V187" s="4"/>
      <c r="W187" s="4">
        <v>0</v>
      </c>
      <c r="X187" s="4">
        <v>1</v>
      </c>
      <c r="Y187" s="4">
        <v>0</v>
      </c>
      <c r="Z187" s="4"/>
      <c r="AA187" s="4"/>
      <c r="AB187" s="4"/>
    </row>
    <row r="188" spans="1:28" x14ac:dyDescent="0.2">
      <c r="A188" s="4">
        <v>50</v>
      </c>
      <c r="B188" s="4">
        <v>0</v>
      </c>
      <c r="C188" s="4">
        <v>0</v>
      </c>
      <c r="D188" s="4">
        <v>1</v>
      </c>
      <c r="E188" s="4">
        <v>207</v>
      </c>
      <c r="F188" s="4">
        <f>Source!U166</f>
        <v>96.321899999999999</v>
      </c>
      <c r="G188" s="4" t="s">
        <v>130</v>
      </c>
      <c r="H188" s="4" t="s">
        <v>131</v>
      </c>
      <c r="I188" s="4"/>
      <c r="J188" s="4"/>
      <c r="K188" s="4">
        <v>207</v>
      </c>
      <c r="L188" s="4">
        <v>21</v>
      </c>
      <c r="M188" s="4">
        <v>3</v>
      </c>
      <c r="N188" s="4" t="s">
        <v>3</v>
      </c>
      <c r="O188" s="4">
        <v>-1</v>
      </c>
      <c r="P188" s="4"/>
      <c r="Q188" s="4"/>
      <c r="R188" s="4"/>
      <c r="S188" s="4"/>
      <c r="T188" s="4"/>
      <c r="U188" s="4"/>
      <c r="V188" s="4"/>
      <c r="W188" s="4">
        <v>96.321899999999999</v>
      </c>
      <c r="X188" s="4">
        <v>1</v>
      </c>
      <c r="Y188" s="4">
        <v>96.321899999999999</v>
      </c>
      <c r="Z188" s="4"/>
      <c r="AA188" s="4"/>
      <c r="AB188" s="4"/>
    </row>
    <row r="189" spans="1:28" x14ac:dyDescent="0.2">
      <c r="A189" s="4">
        <v>50</v>
      </c>
      <c r="B189" s="4">
        <v>0</v>
      </c>
      <c r="C189" s="4">
        <v>0</v>
      </c>
      <c r="D189" s="4">
        <v>1</v>
      </c>
      <c r="E189" s="4">
        <v>208</v>
      </c>
      <c r="F189" s="4">
        <f>Source!V166</f>
        <v>2.2594679999999996</v>
      </c>
      <c r="G189" s="4" t="s">
        <v>132</v>
      </c>
      <c r="H189" s="4" t="s">
        <v>133</v>
      </c>
      <c r="I189" s="4"/>
      <c r="J189" s="4"/>
      <c r="K189" s="4">
        <v>208</v>
      </c>
      <c r="L189" s="4">
        <v>22</v>
      </c>
      <c r="M189" s="4">
        <v>3</v>
      </c>
      <c r="N189" s="4" t="s">
        <v>3</v>
      </c>
      <c r="O189" s="4">
        <v>-1</v>
      </c>
      <c r="P189" s="4"/>
      <c r="Q189" s="4"/>
      <c r="R189" s="4"/>
      <c r="S189" s="4"/>
      <c r="T189" s="4"/>
      <c r="U189" s="4"/>
      <c r="V189" s="4"/>
      <c r="W189" s="4">
        <v>2.259468</v>
      </c>
      <c r="X189" s="4">
        <v>1</v>
      </c>
      <c r="Y189" s="4">
        <v>2.259468</v>
      </c>
      <c r="Z189" s="4"/>
      <c r="AA189" s="4"/>
      <c r="AB189" s="4"/>
    </row>
    <row r="190" spans="1:28" x14ac:dyDescent="0.2">
      <c r="A190" s="4">
        <v>50</v>
      </c>
      <c r="B190" s="4">
        <v>0</v>
      </c>
      <c r="C190" s="4">
        <v>0</v>
      </c>
      <c r="D190" s="4">
        <v>1</v>
      </c>
      <c r="E190" s="4">
        <v>209</v>
      </c>
      <c r="F190" s="4">
        <f>ROUND(Source!W166,O190)</f>
        <v>0</v>
      </c>
      <c r="G190" s="4" t="s">
        <v>134</v>
      </c>
      <c r="H190" s="4" t="s">
        <v>135</v>
      </c>
      <c r="I190" s="4"/>
      <c r="J190" s="4"/>
      <c r="K190" s="4">
        <v>209</v>
      </c>
      <c r="L190" s="4">
        <v>23</v>
      </c>
      <c r="M190" s="4">
        <v>3</v>
      </c>
      <c r="N190" s="4" t="s">
        <v>3</v>
      </c>
      <c r="O190" s="4">
        <v>2</v>
      </c>
      <c r="P190" s="4"/>
      <c r="Q190" s="4"/>
      <c r="R190" s="4"/>
      <c r="S190" s="4"/>
      <c r="T190" s="4"/>
      <c r="U190" s="4"/>
      <c r="V190" s="4"/>
      <c r="W190" s="4">
        <v>0</v>
      </c>
      <c r="X190" s="4">
        <v>1</v>
      </c>
      <c r="Y190" s="4">
        <v>0</v>
      </c>
      <c r="Z190" s="4"/>
      <c r="AA190" s="4"/>
      <c r="AB190" s="4"/>
    </row>
    <row r="191" spans="1:28" x14ac:dyDescent="0.2">
      <c r="A191" s="4">
        <v>50</v>
      </c>
      <c r="B191" s="4">
        <v>0</v>
      </c>
      <c r="C191" s="4">
        <v>0</v>
      </c>
      <c r="D191" s="4">
        <v>1</v>
      </c>
      <c r="E191" s="4">
        <v>233</v>
      </c>
      <c r="F191" s="4">
        <f>ROUND(Source!BD166,O191)</f>
        <v>0</v>
      </c>
      <c r="G191" s="4" t="s">
        <v>136</v>
      </c>
      <c r="H191" s="4" t="s">
        <v>137</v>
      </c>
      <c r="I191" s="4"/>
      <c r="J191" s="4"/>
      <c r="K191" s="4">
        <v>233</v>
      </c>
      <c r="L191" s="4">
        <v>24</v>
      </c>
      <c r="M191" s="4">
        <v>3</v>
      </c>
      <c r="N191" s="4" t="s">
        <v>3</v>
      </c>
      <c r="O191" s="4">
        <v>2</v>
      </c>
      <c r="P191" s="4"/>
      <c r="Q191" s="4"/>
      <c r="R191" s="4"/>
      <c r="S191" s="4"/>
      <c r="T191" s="4"/>
      <c r="U191" s="4"/>
      <c r="V191" s="4"/>
      <c r="W191" s="4">
        <v>0</v>
      </c>
      <c r="X191" s="4">
        <v>1</v>
      </c>
      <c r="Y191" s="4">
        <v>0</v>
      </c>
      <c r="Z191" s="4"/>
      <c r="AA191" s="4"/>
      <c r="AB191" s="4"/>
    </row>
    <row r="192" spans="1:28" x14ac:dyDescent="0.2">
      <c r="A192" s="4">
        <v>50</v>
      </c>
      <c r="B192" s="4">
        <v>0</v>
      </c>
      <c r="C192" s="4">
        <v>0</v>
      </c>
      <c r="D192" s="4">
        <v>1</v>
      </c>
      <c r="E192" s="4">
        <v>210</v>
      </c>
      <c r="F192" s="4">
        <f>ROUND(Source!X166,O192)</f>
        <v>34446.71</v>
      </c>
      <c r="G192" s="4" t="s">
        <v>138</v>
      </c>
      <c r="H192" s="4" t="s">
        <v>139</v>
      </c>
      <c r="I192" s="4"/>
      <c r="J192" s="4"/>
      <c r="K192" s="4">
        <v>210</v>
      </c>
      <c r="L192" s="4">
        <v>25</v>
      </c>
      <c r="M192" s="4">
        <v>3</v>
      </c>
      <c r="N192" s="4" t="s">
        <v>3</v>
      </c>
      <c r="O192" s="4">
        <v>2</v>
      </c>
      <c r="P192" s="4"/>
      <c r="Q192" s="4"/>
      <c r="R192" s="4"/>
      <c r="S192" s="4"/>
      <c r="T192" s="4"/>
      <c r="U192" s="4"/>
      <c r="V192" s="4"/>
      <c r="W192" s="4">
        <v>34446.71</v>
      </c>
      <c r="X192" s="4">
        <v>1</v>
      </c>
      <c r="Y192" s="4">
        <v>34446.71</v>
      </c>
      <c r="Z192" s="4"/>
      <c r="AA192" s="4"/>
      <c r="AB192" s="4"/>
    </row>
    <row r="193" spans="1:245" x14ac:dyDescent="0.2">
      <c r="A193" s="4">
        <v>50</v>
      </c>
      <c r="B193" s="4">
        <v>0</v>
      </c>
      <c r="C193" s="4">
        <v>0</v>
      </c>
      <c r="D193" s="4">
        <v>1</v>
      </c>
      <c r="E193" s="4">
        <v>211</v>
      </c>
      <c r="F193" s="4">
        <f>ROUND(Source!Y166,O193)</f>
        <v>20300.95</v>
      </c>
      <c r="G193" s="4" t="s">
        <v>140</v>
      </c>
      <c r="H193" s="4" t="s">
        <v>141</v>
      </c>
      <c r="I193" s="4"/>
      <c r="J193" s="4"/>
      <c r="K193" s="4">
        <v>211</v>
      </c>
      <c r="L193" s="4">
        <v>26</v>
      </c>
      <c r="M193" s="4">
        <v>3</v>
      </c>
      <c r="N193" s="4" t="s">
        <v>3</v>
      </c>
      <c r="O193" s="4">
        <v>2</v>
      </c>
      <c r="P193" s="4"/>
      <c r="Q193" s="4"/>
      <c r="R193" s="4"/>
      <c r="S193" s="4"/>
      <c r="T193" s="4"/>
      <c r="U193" s="4"/>
      <c r="V193" s="4"/>
      <c r="W193" s="4">
        <v>20300.95</v>
      </c>
      <c r="X193" s="4">
        <v>1</v>
      </c>
      <c r="Y193" s="4">
        <v>20300.95</v>
      </c>
      <c r="Z193" s="4"/>
      <c r="AA193" s="4"/>
      <c r="AB193" s="4"/>
    </row>
    <row r="194" spans="1:245" x14ac:dyDescent="0.2">
      <c r="A194" s="4">
        <v>50</v>
      </c>
      <c r="B194" s="4">
        <v>0</v>
      </c>
      <c r="C194" s="4">
        <v>0</v>
      </c>
      <c r="D194" s="4">
        <v>1</v>
      </c>
      <c r="E194" s="4">
        <v>224</v>
      </c>
      <c r="F194" s="4">
        <f>ROUND(Source!AR166,O194)</f>
        <v>178623.91</v>
      </c>
      <c r="G194" s="4" t="s">
        <v>142</v>
      </c>
      <c r="H194" s="4" t="s">
        <v>143</v>
      </c>
      <c r="I194" s="4"/>
      <c r="J194" s="4"/>
      <c r="K194" s="4">
        <v>224</v>
      </c>
      <c r="L194" s="4">
        <v>27</v>
      </c>
      <c r="M194" s="4">
        <v>3</v>
      </c>
      <c r="N194" s="4" t="s">
        <v>3</v>
      </c>
      <c r="O194" s="4">
        <v>2</v>
      </c>
      <c r="P194" s="4"/>
      <c r="Q194" s="4"/>
      <c r="R194" s="4"/>
      <c r="S194" s="4"/>
      <c r="T194" s="4"/>
      <c r="U194" s="4"/>
      <c r="V194" s="4"/>
      <c r="W194" s="4">
        <v>178623.91</v>
      </c>
      <c r="X194" s="4">
        <v>1</v>
      </c>
      <c r="Y194" s="4">
        <v>178623.91</v>
      </c>
      <c r="Z194" s="4"/>
      <c r="AA194" s="4"/>
      <c r="AB194" s="4"/>
    </row>
    <row r="196" spans="1:245" x14ac:dyDescent="0.2">
      <c r="A196" s="1">
        <v>4</v>
      </c>
      <c r="B196" s="1">
        <v>1</v>
      </c>
      <c r="C196" s="1"/>
      <c r="D196" s="1">
        <f>ROW(A239)</f>
        <v>239</v>
      </c>
      <c r="E196" s="1"/>
      <c r="F196" s="1" t="s">
        <v>3</v>
      </c>
      <c r="G196" s="1" t="s">
        <v>262</v>
      </c>
      <c r="H196" s="1" t="s">
        <v>3</v>
      </c>
      <c r="I196" s="1">
        <v>0</v>
      </c>
      <c r="J196" s="1"/>
      <c r="K196" s="1">
        <v>-1</v>
      </c>
      <c r="L196" s="1"/>
      <c r="M196" s="1" t="s">
        <v>3</v>
      </c>
      <c r="N196" s="1"/>
      <c r="O196" s="1"/>
      <c r="P196" s="1"/>
      <c r="Q196" s="1"/>
      <c r="R196" s="1"/>
      <c r="S196" s="1">
        <v>0</v>
      </c>
      <c r="T196" s="1"/>
      <c r="U196" s="1" t="s">
        <v>3</v>
      </c>
      <c r="V196" s="1">
        <v>0</v>
      </c>
      <c r="W196" s="1"/>
      <c r="X196" s="1"/>
      <c r="Y196" s="1"/>
      <c r="Z196" s="1"/>
      <c r="AA196" s="1"/>
      <c r="AB196" s="1" t="s">
        <v>3</v>
      </c>
      <c r="AC196" s="1" t="s">
        <v>3</v>
      </c>
      <c r="AD196" s="1" t="s">
        <v>3</v>
      </c>
      <c r="AE196" s="1" t="s">
        <v>3</v>
      </c>
      <c r="AF196" s="1" t="s">
        <v>3</v>
      </c>
      <c r="AG196" s="1" t="s">
        <v>3</v>
      </c>
      <c r="AH196" s="1"/>
      <c r="AI196" s="1"/>
      <c r="AJ196" s="1"/>
      <c r="AK196" s="1"/>
      <c r="AL196" s="1"/>
      <c r="AM196" s="1"/>
      <c r="AN196" s="1"/>
      <c r="AO196" s="1"/>
      <c r="AP196" s="1" t="s">
        <v>3</v>
      </c>
      <c r="AQ196" s="1" t="s">
        <v>3</v>
      </c>
      <c r="AR196" s="1" t="s">
        <v>3</v>
      </c>
      <c r="AS196" s="1"/>
      <c r="AT196" s="1"/>
      <c r="AU196" s="1"/>
      <c r="AV196" s="1"/>
      <c r="AW196" s="1"/>
      <c r="AX196" s="1"/>
      <c r="AY196" s="1"/>
      <c r="AZ196" s="1" t="s">
        <v>3</v>
      </c>
      <c r="BA196" s="1"/>
      <c r="BB196" s="1" t="s">
        <v>3</v>
      </c>
      <c r="BC196" s="1" t="s">
        <v>3</v>
      </c>
      <c r="BD196" s="1" t="s">
        <v>3</v>
      </c>
      <c r="BE196" s="1" t="s">
        <v>3</v>
      </c>
      <c r="BF196" s="1" t="s">
        <v>3</v>
      </c>
      <c r="BG196" s="1" t="s">
        <v>3</v>
      </c>
      <c r="BH196" s="1" t="s">
        <v>3</v>
      </c>
      <c r="BI196" s="1" t="s">
        <v>3</v>
      </c>
      <c r="BJ196" s="1" t="s">
        <v>3</v>
      </c>
      <c r="BK196" s="1" t="s">
        <v>3</v>
      </c>
      <c r="BL196" s="1" t="s">
        <v>3</v>
      </c>
      <c r="BM196" s="1" t="s">
        <v>3</v>
      </c>
      <c r="BN196" s="1" t="s">
        <v>3</v>
      </c>
      <c r="BO196" s="1" t="s">
        <v>3</v>
      </c>
      <c r="BP196" s="1" t="s">
        <v>3</v>
      </c>
      <c r="BQ196" s="1"/>
      <c r="BR196" s="1"/>
      <c r="BS196" s="1"/>
      <c r="BT196" s="1"/>
      <c r="BU196" s="1"/>
      <c r="BV196" s="1"/>
      <c r="BW196" s="1"/>
      <c r="BX196" s="1">
        <v>0</v>
      </c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>
        <v>0</v>
      </c>
    </row>
    <row r="198" spans="1:245" x14ac:dyDescent="0.2">
      <c r="A198" s="2">
        <v>52</v>
      </c>
      <c r="B198" s="2">
        <f t="shared" ref="B198:G198" si="164">B239</f>
        <v>1</v>
      </c>
      <c r="C198" s="2">
        <f t="shared" si="164"/>
        <v>4</v>
      </c>
      <c r="D198" s="2">
        <f t="shared" si="164"/>
        <v>196</v>
      </c>
      <c r="E198" s="2">
        <f t="shared" si="164"/>
        <v>0</v>
      </c>
      <c r="F198" s="2" t="str">
        <f t="shared" si="164"/>
        <v/>
      </c>
      <c r="G198" s="2" t="str">
        <f t="shared" si="164"/>
        <v>Система В33</v>
      </c>
      <c r="H198" s="2"/>
      <c r="I198" s="2"/>
      <c r="J198" s="2"/>
      <c r="K198" s="2"/>
      <c r="L198" s="2"/>
      <c r="M198" s="2"/>
      <c r="N198" s="2"/>
      <c r="O198" s="2">
        <f t="shared" ref="O198:AT198" si="165">O239</f>
        <v>469512.06</v>
      </c>
      <c r="P198" s="2">
        <f t="shared" si="165"/>
        <v>367648.12</v>
      </c>
      <c r="Q198" s="2">
        <f t="shared" si="165"/>
        <v>8242.2199999999993</v>
      </c>
      <c r="R198" s="2">
        <f t="shared" si="165"/>
        <v>3157.7</v>
      </c>
      <c r="S198" s="2">
        <f t="shared" si="165"/>
        <v>93621.72</v>
      </c>
      <c r="T198" s="2">
        <f t="shared" si="165"/>
        <v>0</v>
      </c>
      <c r="U198" s="2">
        <f t="shared" si="165"/>
        <v>309.88365999999996</v>
      </c>
      <c r="V198" s="2">
        <f t="shared" si="165"/>
        <v>8.0295963999999991</v>
      </c>
      <c r="W198" s="2">
        <f t="shared" si="165"/>
        <v>0</v>
      </c>
      <c r="X198" s="2">
        <f t="shared" si="165"/>
        <v>110459.85</v>
      </c>
      <c r="Y198" s="2">
        <f t="shared" si="165"/>
        <v>64845.34</v>
      </c>
      <c r="Z198" s="2">
        <f t="shared" si="165"/>
        <v>0</v>
      </c>
      <c r="AA198" s="2">
        <f t="shared" si="165"/>
        <v>0</v>
      </c>
      <c r="AB198" s="2">
        <f t="shared" si="165"/>
        <v>469512.06</v>
      </c>
      <c r="AC198" s="2">
        <f t="shared" si="165"/>
        <v>367648.12</v>
      </c>
      <c r="AD198" s="2">
        <f t="shared" si="165"/>
        <v>8242.2199999999993</v>
      </c>
      <c r="AE198" s="2">
        <f t="shared" si="165"/>
        <v>3157.7</v>
      </c>
      <c r="AF198" s="2">
        <f t="shared" si="165"/>
        <v>93621.72</v>
      </c>
      <c r="AG198" s="2">
        <f t="shared" si="165"/>
        <v>0</v>
      </c>
      <c r="AH198" s="2">
        <f t="shared" si="165"/>
        <v>309.88365999999996</v>
      </c>
      <c r="AI198" s="2">
        <f t="shared" si="165"/>
        <v>8.0295963999999991</v>
      </c>
      <c r="AJ198" s="2">
        <f t="shared" si="165"/>
        <v>0</v>
      </c>
      <c r="AK198" s="2">
        <f t="shared" si="165"/>
        <v>110459.85</v>
      </c>
      <c r="AL198" s="2">
        <f t="shared" si="165"/>
        <v>64845.34</v>
      </c>
      <c r="AM198" s="2">
        <f t="shared" si="165"/>
        <v>0</v>
      </c>
      <c r="AN198" s="2">
        <f t="shared" si="165"/>
        <v>0</v>
      </c>
      <c r="AO198" s="2">
        <f t="shared" si="165"/>
        <v>0</v>
      </c>
      <c r="AP198" s="2">
        <f t="shared" si="165"/>
        <v>67657.77</v>
      </c>
      <c r="AQ198" s="2">
        <f t="shared" si="165"/>
        <v>0</v>
      </c>
      <c r="AR198" s="2">
        <f t="shared" si="165"/>
        <v>644817.25</v>
      </c>
      <c r="AS198" s="2">
        <f t="shared" si="165"/>
        <v>563864.87</v>
      </c>
      <c r="AT198" s="2">
        <f t="shared" si="165"/>
        <v>13294.61</v>
      </c>
      <c r="AU198" s="2">
        <f t="shared" ref="AU198:BZ198" si="166">AU239</f>
        <v>0</v>
      </c>
      <c r="AV198" s="2">
        <f t="shared" si="166"/>
        <v>367648.12</v>
      </c>
      <c r="AW198" s="2">
        <f t="shared" si="166"/>
        <v>299990.34999999998</v>
      </c>
      <c r="AX198" s="2">
        <f t="shared" si="166"/>
        <v>0</v>
      </c>
      <c r="AY198" s="2">
        <f t="shared" si="166"/>
        <v>299990.34999999998</v>
      </c>
      <c r="AZ198" s="2">
        <f t="shared" si="166"/>
        <v>67657.77</v>
      </c>
      <c r="BA198" s="2">
        <f t="shared" si="166"/>
        <v>0</v>
      </c>
      <c r="BB198" s="2">
        <f t="shared" si="166"/>
        <v>0</v>
      </c>
      <c r="BC198" s="2">
        <f t="shared" si="166"/>
        <v>0</v>
      </c>
      <c r="BD198" s="2">
        <f t="shared" si="166"/>
        <v>0</v>
      </c>
      <c r="BE198" s="2">
        <f t="shared" si="166"/>
        <v>0</v>
      </c>
      <c r="BF198" s="2">
        <f t="shared" si="166"/>
        <v>0</v>
      </c>
      <c r="BG198" s="2">
        <f t="shared" si="166"/>
        <v>0</v>
      </c>
      <c r="BH198" s="2">
        <f t="shared" si="166"/>
        <v>0</v>
      </c>
      <c r="BI198" s="2">
        <f t="shared" si="166"/>
        <v>0</v>
      </c>
      <c r="BJ198" s="2">
        <f t="shared" si="166"/>
        <v>0</v>
      </c>
      <c r="BK198" s="2">
        <f t="shared" si="166"/>
        <v>0</v>
      </c>
      <c r="BL198" s="2">
        <f t="shared" si="166"/>
        <v>0</v>
      </c>
      <c r="BM198" s="2">
        <f t="shared" si="166"/>
        <v>0</v>
      </c>
      <c r="BN198" s="2">
        <f t="shared" si="166"/>
        <v>0</v>
      </c>
      <c r="BO198" s="2">
        <f t="shared" si="166"/>
        <v>0</v>
      </c>
      <c r="BP198" s="2">
        <f t="shared" si="166"/>
        <v>0</v>
      </c>
      <c r="BQ198" s="2">
        <f t="shared" si="166"/>
        <v>0</v>
      </c>
      <c r="BR198" s="2">
        <f t="shared" si="166"/>
        <v>0</v>
      </c>
      <c r="BS198" s="2">
        <f t="shared" si="166"/>
        <v>0</v>
      </c>
      <c r="BT198" s="2">
        <f t="shared" si="166"/>
        <v>0</v>
      </c>
      <c r="BU198" s="2">
        <f t="shared" si="166"/>
        <v>0</v>
      </c>
      <c r="BV198" s="2">
        <f t="shared" si="166"/>
        <v>0</v>
      </c>
      <c r="BW198" s="2">
        <f t="shared" si="166"/>
        <v>0</v>
      </c>
      <c r="BX198" s="2">
        <f t="shared" si="166"/>
        <v>0</v>
      </c>
      <c r="BY198" s="2">
        <f t="shared" si="166"/>
        <v>67657.77</v>
      </c>
      <c r="BZ198" s="2">
        <f t="shared" si="166"/>
        <v>0</v>
      </c>
      <c r="CA198" s="2">
        <f t="shared" ref="CA198:DF198" si="167">CA239</f>
        <v>644817.25</v>
      </c>
      <c r="CB198" s="2">
        <f t="shared" si="167"/>
        <v>563864.87</v>
      </c>
      <c r="CC198" s="2">
        <f t="shared" si="167"/>
        <v>13294.61</v>
      </c>
      <c r="CD198" s="2">
        <f t="shared" si="167"/>
        <v>0</v>
      </c>
      <c r="CE198" s="2">
        <f t="shared" si="167"/>
        <v>367648.12</v>
      </c>
      <c r="CF198" s="2">
        <f t="shared" si="167"/>
        <v>299990.34999999998</v>
      </c>
      <c r="CG198" s="2">
        <f t="shared" si="167"/>
        <v>0</v>
      </c>
      <c r="CH198" s="2">
        <f t="shared" si="167"/>
        <v>299990.34999999998</v>
      </c>
      <c r="CI198" s="2">
        <f t="shared" si="167"/>
        <v>67657.77</v>
      </c>
      <c r="CJ198" s="2">
        <f t="shared" si="167"/>
        <v>0</v>
      </c>
      <c r="CK198" s="2">
        <f t="shared" si="167"/>
        <v>0</v>
      </c>
      <c r="CL198" s="2">
        <f t="shared" si="167"/>
        <v>0</v>
      </c>
      <c r="CM198" s="2">
        <f t="shared" si="167"/>
        <v>0</v>
      </c>
      <c r="CN198" s="2">
        <f t="shared" si="167"/>
        <v>0</v>
      </c>
      <c r="CO198" s="2">
        <f t="shared" si="167"/>
        <v>0</v>
      </c>
      <c r="CP198" s="2">
        <f t="shared" si="167"/>
        <v>0</v>
      </c>
      <c r="CQ198" s="2">
        <f t="shared" si="167"/>
        <v>0</v>
      </c>
      <c r="CR198" s="2">
        <f t="shared" si="167"/>
        <v>0</v>
      </c>
      <c r="CS198" s="2">
        <f t="shared" si="167"/>
        <v>0</v>
      </c>
      <c r="CT198" s="2">
        <f t="shared" si="167"/>
        <v>0</v>
      </c>
      <c r="CU198" s="2">
        <f t="shared" si="167"/>
        <v>0</v>
      </c>
      <c r="CV198" s="2">
        <f t="shared" si="167"/>
        <v>0</v>
      </c>
      <c r="CW198" s="2">
        <f t="shared" si="167"/>
        <v>0</v>
      </c>
      <c r="CX198" s="2">
        <f t="shared" si="167"/>
        <v>0</v>
      </c>
      <c r="CY198" s="2">
        <f t="shared" si="167"/>
        <v>0</v>
      </c>
      <c r="CZ198" s="2">
        <f t="shared" si="167"/>
        <v>0</v>
      </c>
      <c r="DA198" s="2">
        <f t="shared" si="167"/>
        <v>0</v>
      </c>
      <c r="DB198" s="2">
        <f t="shared" si="167"/>
        <v>0</v>
      </c>
      <c r="DC198" s="2">
        <f t="shared" si="167"/>
        <v>0</v>
      </c>
      <c r="DD198" s="2">
        <f t="shared" si="167"/>
        <v>0</v>
      </c>
      <c r="DE198" s="2">
        <f t="shared" si="167"/>
        <v>0</v>
      </c>
      <c r="DF198" s="2">
        <f t="shared" si="167"/>
        <v>0</v>
      </c>
      <c r="DG198" s="3">
        <f t="shared" ref="DG198:EL198" si="168">DG239</f>
        <v>0</v>
      </c>
      <c r="DH198" s="3">
        <f t="shared" si="168"/>
        <v>0</v>
      </c>
      <c r="DI198" s="3">
        <f t="shared" si="168"/>
        <v>0</v>
      </c>
      <c r="DJ198" s="3">
        <f t="shared" si="168"/>
        <v>0</v>
      </c>
      <c r="DK198" s="3">
        <f t="shared" si="168"/>
        <v>0</v>
      </c>
      <c r="DL198" s="3">
        <f t="shared" si="168"/>
        <v>0</v>
      </c>
      <c r="DM198" s="3">
        <f t="shared" si="168"/>
        <v>0</v>
      </c>
      <c r="DN198" s="3">
        <f t="shared" si="168"/>
        <v>0</v>
      </c>
      <c r="DO198" s="3">
        <f t="shared" si="168"/>
        <v>0</v>
      </c>
      <c r="DP198" s="3">
        <f t="shared" si="168"/>
        <v>0</v>
      </c>
      <c r="DQ198" s="3">
        <f t="shared" si="168"/>
        <v>0</v>
      </c>
      <c r="DR198" s="3">
        <f t="shared" si="168"/>
        <v>0</v>
      </c>
      <c r="DS198" s="3">
        <f t="shared" si="168"/>
        <v>0</v>
      </c>
      <c r="DT198" s="3">
        <f t="shared" si="168"/>
        <v>0</v>
      </c>
      <c r="DU198" s="3">
        <f t="shared" si="168"/>
        <v>0</v>
      </c>
      <c r="DV198" s="3">
        <f t="shared" si="168"/>
        <v>0</v>
      </c>
      <c r="DW198" s="3">
        <f t="shared" si="168"/>
        <v>0</v>
      </c>
      <c r="DX198" s="3">
        <f t="shared" si="168"/>
        <v>0</v>
      </c>
      <c r="DY198" s="3">
        <f t="shared" si="168"/>
        <v>0</v>
      </c>
      <c r="DZ198" s="3">
        <f t="shared" si="168"/>
        <v>0</v>
      </c>
      <c r="EA198" s="3">
        <f t="shared" si="168"/>
        <v>0</v>
      </c>
      <c r="EB198" s="3">
        <f t="shared" si="168"/>
        <v>0</v>
      </c>
      <c r="EC198" s="3">
        <f t="shared" si="168"/>
        <v>0</v>
      </c>
      <c r="ED198" s="3">
        <f t="shared" si="168"/>
        <v>0</v>
      </c>
      <c r="EE198" s="3">
        <f t="shared" si="168"/>
        <v>0</v>
      </c>
      <c r="EF198" s="3">
        <f t="shared" si="168"/>
        <v>0</v>
      </c>
      <c r="EG198" s="3">
        <f t="shared" si="168"/>
        <v>0</v>
      </c>
      <c r="EH198" s="3">
        <f t="shared" si="168"/>
        <v>0</v>
      </c>
      <c r="EI198" s="3">
        <f t="shared" si="168"/>
        <v>0</v>
      </c>
      <c r="EJ198" s="3">
        <f t="shared" si="168"/>
        <v>0</v>
      </c>
      <c r="EK198" s="3">
        <f t="shared" si="168"/>
        <v>0</v>
      </c>
      <c r="EL198" s="3">
        <f t="shared" si="168"/>
        <v>0</v>
      </c>
      <c r="EM198" s="3">
        <f t="shared" ref="EM198:FR198" si="169">EM239</f>
        <v>0</v>
      </c>
      <c r="EN198" s="3">
        <f t="shared" si="169"/>
        <v>0</v>
      </c>
      <c r="EO198" s="3">
        <f t="shared" si="169"/>
        <v>0</v>
      </c>
      <c r="EP198" s="3">
        <f t="shared" si="169"/>
        <v>0</v>
      </c>
      <c r="EQ198" s="3">
        <f t="shared" si="169"/>
        <v>0</v>
      </c>
      <c r="ER198" s="3">
        <f t="shared" si="169"/>
        <v>0</v>
      </c>
      <c r="ES198" s="3">
        <f t="shared" si="169"/>
        <v>0</v>
      </c>
      <c r="ET198" s="3">
        <f t="shared" si="169"/>
        <v>0</v>
      </c>
      <c r="EU198" s="3">
        <f t="shared" si="169"/>
        <v>0</v>
      </c>
      <c r="EV198" s="3">
        <f t="shared" si="169"/>
        <v>0</v>
      </c>
      <c r="EW198" s="3">
        <f t="shared" si="169"/>
        <v>0</v>
      </c>
      <c r="EX198" s="3">
        <f t="shared" si="169"/>
        <v>0</v>
      </c>
      <c r="EY198" s="3">
        <f t="shared" si="169"/>
        <v>0</v>
      </c>
      <c r="EZ198" s="3">
        <f t="shared" si="169"/>
        <v>0</v>
      </c>
      <c r="FA198" s="3">
        <f t="shared" si="169"/>
        <v>0</v>
      </c>
      <c r="FB198" s="3">
        <f t="shared" si="169"/>
        <v>0</v>
      </c>
      <c r="FC198" s="3">
        <f t="shared" si="169"/>
        <v>0</v>
      </c>
      <c r="FD198" s="3">
        <f t="shared" si="169"/>
        <v>0</v>
      </c>
      <c r="FE198" s="3">
        <f t="shared" si="169"/>
        <v>0</v>
      </c>
      <c r="FF198" s="3">
        <f t="shared" si="169"/>
        <v>0</v>
      </c>
      <c r="FG198" s="3">
        <f t="shared" si="169"/>
        <v>0</v>
      </c>
      <c r="FH198" s="3">
        <f t="shared" si="169"/>
        <v>0</v>
      </c>
      <c r="FI198" s="3">
        <f t="shared" si="169"/>
        <v>0</v>
      </c>
      <c r="FJ198" s="3">
        <f t="shared" si="169"/>
        <v>0</v>
      </c>
      <c r="FK198" s="3">
        <f t="shared" si="169"/>
        <v>0</v>
      </c>
      <c r="FL198" s="3">
        <f t="shared" si="169"/>
        <v>0</v>
      </c>
      <c r="FM198" s="3">
        <f t="shared" si="169"/>
        <v>0</v>
      </c>
      <c r="FN198" s="3">
        <f t="shared" si="169"/>
        <v>0</v>
      </c>
      <c r="FO198" s="3">
        <f t="shared" si="169"/>
        <v>0</v>
      </c>
      <c r="FP198" s="3">
        <f t="shared" si="169"/>
        <v>0</v>
      </c>
      <c r="FQ198" s="3">
        <f t="shared" si="169"/>
        <v>0</v>
      </c>
      <c r="FR198" s="3">
        <f t="shared" si="169"/>
        <v>0</v>
      </c>
      <c r="FS198" s="3">
        <f t="shared" ref="FS198:GX198" si="170">FS239</f>
        <v>0</v>
      </c>
      <c r="FT198" s="3">
        <f t="shared" si="170"/>
        <v>0</v>
      </c>
      <c r="FU198" s="3">
        <f t="shared" si="170"/>
        <v>0</v>
      </c>
      <c r="FV198" s="3">
        <f t="shared" si="170"/>
        <v>0</v>
      </c>
      <c r="FW198" s="3">
        <f t="shared" si="170"/>
        <v>0</v>
      </c>
      <c r="FX198" s="3">
        <f t="shared" si="170"/>
        <v>0</v>
      </c>
      <c r="FY198" s="3">
        <f t="shared" si="170"/>
        <v>0</v>
      </c>
      <c r="FZ198" s="3">
        <f t="shared" si="170"/>
        <v>0</v>
      </c>
      <c r="GA198" s="3">
        <f t="shared" si="170"/>
        <v>0</v>
      </c>
      <c r="GB198" s="3">
        <f t="shared" si="170"/>
        <v>0</v>
      </c>
      <c r="GC198" s="3">
        <f t="shared" si="170"/>
        <v>0</v>
      </c>
      <c r="GD198" s="3">
        <f t="shared" si="170"/>
        <v>0</v>
      </c>
      <c r="GE198" s="3">
        <f t="shared" si="170"/>
        <v>0</v>
      </c>
      <c r="GF198" s="3">
        <f t="shared" si="170"/>
        <v>0</v>
      </c>
      <c r="GG198" s="3">
        <f t="shared" si="170"/>
        <v>0</v>
      </c>
      <c r="GH198" s="3">
        <f t="shared" si="170"/>
        <v>0</v>
      </c>
      <c r="GI198" s="3">
        <f t="shared" si="170"/>
        <v>0</v>
      </c>
      <c r="GJ198" s="3">
        <f t="shared" si="170"/>
        <v>0</v>
      </c>
      <c r="GK198" s="3">
        <f t="shared" si="170"/>
        <v>0</v>
      </c>
      <c r="GL198" s="3">
        <f t="shared" si="170"/>
        <v>0</v>
      </c>
      <c r="GM198" s="3">
        <f t="shared" si="170"/>
        <v>0</v>
      </c>
      <c r="GN198" s="3">
        <f t="shared" si="170"/>
        <v>0</v>
      </c>
      <c r="GO198" s="3">
        <f t="shared" si="170"/>
        <v>0</v>
      </c>
      <c r="GP198" s="3">
        <f t="shared" si="170"/>
        <v>0</v>
      </c>
      <c r="GQ198" s="3">
        <f t="shared" si="170"/>
        <v>0</v>
      </c>
      <c r="GR198" s="3">
        <f t="shared" si="170"/>
        <v>0</v>
      </c>
      <c r="GS198" s="3">
        <f t="shared" si="170"/>
        <v>0</v>
      </c>
      <c r="GT198" s="3">
        <f t="shared" si="170"/>
        <v>0</v>
      </c>
      <c r="GU198" s="3">
        <f t="shared" si="170"/>
        <v>0</v>
      </c>
      <c r="GV198" s="3">
        <f t="shared" si="170"/>
        <v>0</v>
      </c>
      <c r="GW198" s="3">
        <f t="shared" si="170"/>
        <v>0</v>
      </c>
      <c r="GX198" s="3">
        <f t="shared" si="170"/>
        <v>0</v>
      </c>
    </row>
    <row r="200" spans="1:245" x14ac:dyDescent="0.2">
      <c r="A200">
        <v>17</v>
      </c>
      <c r="B200">
        <v>1</v>
      </c>
      <c r="C200">
        <f>ROW(SmtRes!A228)</f>
        <v>228</v>
      </c>
      <c r="D200">
        <f>ROW(EtalonRes!A258)</f>
        <v>258</v>
      </c>
      <c r="E200" t="s">
        <v>263</v>
      </c>
      <c r="F200" t="s">
        <v>264</v>
      </c>
      <c r="G200" t="s">
        <v>265</v>
      </c>
      <c r="H200" t="s">
        <v>17</v>
      </c>
      <c r="I200">
        <v>1</v>
      </c>
      <c r="J200">
        <v>0</v>
      </c>
      <c r="K200">
        <v>1</v>
      </c>
      <c r="O200">
        <f t="shared" ref="O200:O237" si="171">ROUND(CP200,2)</f>
        <v>2013.13</v>
      </c>
      <c r="P200">
        <f t="shared" ref="P200:P237" si="172">ROUND(CQ200*I200,2)</f>
        <v>128.44999999999999</v>
      </c>
      <c r="Q200">
        <f t="shared" ref="Q200:Q237" si="173">ROUND(CR200*I200,2)</f>
        <v>90.3</v>
      </c>
      <c r="R200">
        <f t="shared" ref="R200:R237" si="174">ROUND(CS200*I200,2)</f>
        <v>9.02</v>
      </c>
      <c r="S200">
        <f t="shared" ref="S200:S237" si="175">ROUND(CT200*I200,2)</f>
        <v>1794.38</v>
      </c>
      <c r="T200">
        <f t="shared" ref="T200:T237" si="176">ROUND(CU200*I200,2)</f>
        <v>0</v>
      </c>
      <c r="U200">
        <f t="shared" ref="U200:U237" si="177">CV200*I200</f>
        <v>6.3000000000000007</v>
      </c>
      <c r="V200">
        <f t="shared" ref="V200:V237" si="178">CW200*I200</f>
        <v>2.1000000000000001E-2</v>
      </c>
      <c r="W200">
        <f t="shared" ref="W200:W237" si="179">ROUND(CX200*I200,2)</f>
        <v>0</v>
      </c>
      <c r="X200">
        <f t="shared" ref="X200:X237" si="180">ROUND(CY200,2)</f>
        <v>2182.11</v>
      </c>
      <c r="Y200">
        <f t="shared" ref="Y200:Y237" si="181">ROUND(CZ200,2)</f>
        <v>1298.45</v>
      </c>
      <c r="AA200">
        <v>51661419</v>
      </c>
      <c r="AB200">
        <f t="shared" ref="AB200:AB237" si="182">ROUND((AC200+AD200+AF200),2)</f>
        <v>74.650000000000006</v>
      </c>
      <c r="AC200">
        <f t="shared" ref="AC200:AC237" si="183">ROUND((ES200),2)</f>
        <v>14.1</v>
      </c>
      <c r="AD200">
        <f>ROUND(((((ET200*ROUND(1.05,7)))-((EU200*ROUND(1.05,7))))+AE200),2)</f>
        <v>6.81</v>
      </c>
      <c r="AE200">
        <f>ROUND(((EU200*ROUND(1.05,7))),2)</f>
        <v>0.27</v>
      </c>
      <c r="AF200">
        <f>ROUND(((EV200*ROUND(1.05,7))),2)</f>
        <v>53.74</v>
      </c>
      <c r="AG200">
        <f t="shared" ref="AG200:AG237" si="184">ROUND((AP200),2)</f>
        <v>0</v>
      </c>
      <c r="AH200">
        <f>((EW200*ROUND(1.05,7)))</f>
        <v>6.3000000000000007</v>
      </c>
      <c r="AI200">
        <f>((EX200*ROUND(1.05,7)))</f>
        <v>2.1000000000000001E-2</v>
      </c>
      <c r="AJ200">
        <f t="shared" ref="AJ200:AJ237" si="185">(AS200)</f>
        <v>0</v>
      </c>
      <c r="AK200">
        <v>71.77</v>
      </c>
      <c r="AL200">
        <v>14.1</v>
      </c>
      <c r="AM200">
        <v>6.49</v>
      </c>
      <c r="AN200">
        <v>0.26</v>
      </c>
      <c r="AO200">
        <v>51.18</v>
      </c>
      <c r="AP200">
        <v>0</v>
      </c>
      <c r="AQ200">
        <v>6</v>
      </c>
      <c r="AR200">
        <v>0.02</v>
      </c>
      <c r="AS200">
        <v>0</v>
      </c>
      <c r="AT200">
        <v>121</v>
      </c>
      <c r="AU200">
        <v>72</v>
      </c>
      <c r="AV200">
        <v>1</v>
      </c>
      <c r="AW200">
        <v>1</v>
      </c>
      <c r="AZ200">
        <v>1</v>
      </c>
      <c r="BA200">
        <v>33.39</v>
      </c>
      <c r="BB200">
        <v>13.26</v>
      </c>
      <c r="BC200">
        <v>9.11</v>
      </c>
      <c r="BD200" t="s">
        <v>3</v>
      </c>
      <c r="BE200" t="s">
        <v>3</v>
      </c>
      <c r="BF200" t="s">
        <v>3</v>
      </c>
      <c r="BG200" t="s">
        <v>3</v>
      </c>
      <c r="BH200">
        <v>0</v>
      </c>
      <c r="BI200">
        <v>1</v>
      </c>
      <c r="BJ200" t="s">
        <v>266</v>
      </c>
      <c r="BM200">
        <v>20001</v>
      </c>
      <c r="BN200">
        <v>0</v>
      </c>
      <c r="BO200" t="s">
        <v>3</v>
      </c>
      <c r="BP200">
        <v>0</v>
      </c>
      <c r="BQ200">
        <v>22</v>
      </c>
      <c r="BR200">
        <v>0</v>
      </c>
      <c r="BS200">
        <v>33.39</v>
      </c>
      <c r="BT200">
        <v>1</v>
      </c>
      <c r="BU200">
        <v>1</v>
      </c>
      <c r="BV200">
        <v>1</v>
      </c>
      <c r="BW200">
        <v>1</v>
      </c>
      <c r="BX200">
        <v>1</v>
      </c>
      <c r="BY200" t="s">
        <v>3</v>
      </c>
      <c r="BZ200">
        <v>121</v>
      </c>
      <c r="CA200">
        <v>72</v>
      </c>
      <c r="CB200" t="s">
        <v>3</v>
      </c>
      <c r="CE200">
        <v>0</v>
      </c>
      <c r="CF200">
        <v>0</v>
      </c>
      <c r="CG200">
        <v>0</v>
      </c>
      <c r="CM200">
        <v>0</v>
      </c>
      <c r="CN200" t="s">
        <v>19</v>
      </c>
      <c r="CO200">
        <v>0</v>
      </c>
      <c r="CP200">
        <f t="shared" ref="CP200:CP237" si="186">(P200+Q200+S200)</f>
        <v>2013.13</v>
      </c>
      <c r="CQ200">
        <f>AC200*BC200</f>
        <v>128.45099999999999</v>
      </c>
      <c r="CR200">
        <f>AD200*BB200</f>
        <v>90.300599999999989</v>
      </c>
      <c r="CS200">
        <f t="shared" ref="CS200:CS237" si="187">AE200*BS200</f>
        <v>9.0152999999999999</v>
      </c>
      <c r="CT200">
        <f t="shared" ref="CT200:CT237" si="188">AF200*BA200</f>
        <v>1794.3786</v>
      </c>
      <c r="CU200">
        <f t="shared" ref="CU200:CU237" si="189">AG200</f>
        <v>0</v>
      </c>
      <c r="CV200">
        <f t="shared" ref="CV200:CV237" si="190">AH200</f>
        <v>6.3000000000000007</v>
      </c>
      <c r="CW200">
        <f t="shared" ref="CW200:CW237" si="191">AI200</f>
        <v>2.1000000000000001E-2</v>
      </c>
      <c r="CX200">
        <f t="shared" ref="CX200:CX237" si="192">AJ200</f>
        <v>0</v>
      </c>
      <c r="CY200">
        <f>(((S200+R200)*AT200)/100)</f>
        <v>2182.114</v>
      </c>
      <c r="CZ200">
        <f>(((S200+R200)*AU200)/100)</f>
        <v>1298.4480000000001</v>
      </c>
      <c r="DC200" t="s">
        <v>3</v>
      </c>
      <c r="DD200" t="s">
        <v>3</v>
      </c>
      <c r="DE200" t="s">
        <v>20</v>
      </c>
      <c r="DF200" t="s">
        <v>20</v>
      </c>
      <c r="DG200" t="s">
        <v>20</v>
      </c>
      <c r="DH200" t="s">
        <v>3</v>
      </c>
      <c r="DI200" t="s">
        <v>20</v>
      </c>
      <c r="DJ200" t="s">
        <v>20</v>
      </c>
      <c r="DK200" t="s">
        <v>3</v>
      </c>
      <c r="DL200" t="s">
        <v>3</v>
      </c>
      <c r="DM200" t="s">
        <v>3</v>
      </c>
      <c r="DN200">
        <v>0</v>
      </c>
      <c r="DO200">
        <v>0</v>
      </c>
      <c r="DP200">
        <v>1</v>
      </c>
      <c r="DQ200">
        <v>1</v>
      </c>
      <c r="DU200">
        <v>1013</v>
      </c>
      <c r="DV200" t="s">
        <v>17</v>
      </c>
      <c r="DW200" t="s">
        <v>17</v>
      </c>
      <c r="DX200">
        <v>1</v>
      </c>
      <c r="DZ200" t="s">
        <v>3</v>
      </c>
      <c r="EA200" t="s">
        <v>3</v>
      </c>
      <c r="EB200" t="s">
        <v>3</v>
      </c>
      <c r="EC200" t="s">
        <v>3</v>
      </c>
      <c r="EE200">
        <v>50757454</v>
      </c>
      <c r="EF200">
        <v>22</v>
      </c>
      <c r="EG200" t="s">
        <v>21</v>
      </c>
      <c r="EH200">
        <v>16</v>
      </c>
      <c r="EI200" t="s">
        <v>22</v>
      </c>
      <c r="EJ200">
        <v>1</v>
      </c>
      <c r="EK200">
        <v>20001</v>
      </c>
      <c r="EL200" t="s">
        <v>23</v>
      </c>
      <c r="EM200" t="s">
        <v>24</v>
      </c>
      <c r="EO200" t="s">
        <v>25</v>
      </c>
      <c r="EQ200">
        <v>131072</v>
      </c>
      <c r="ER200">
        <v>71.77</v>
      </c>
      <c r="ES200">
        <v>14.1</v>
      </c>
      <c r="ET200">
        <v>6.49</v>
      </c>
      <c r="EU200">
        <v>0.26</v>
      </c>
      <c r="EV200">
        <v>51.18</v>
      </c>
      <c r="EW200">
        <v>6</v>
      </c>
      <c r="EX200">
        <v>0.02</v>
      </c>
      <c r="EY200">
        <v>0</v>
      </c>
      <c r="FQ200">
        <v>0</v>
      </c>
      <c r="FR200">
        <f t="shared" ref="FR200:FR237" si="193">ROUND(IF(BI200=3,GM200,0),2)</f>
        <v>0</v>
      </c>
      <c r="FS200">
        <v>0</v>
      </c>
      <c r="FX200">
        <v>121</v>
      </c>
      <c r="FY200">
        <v>72</v>
      </c>
      <c r="GA200" t="s">
        <v>3</v>
      </c>
      <c r="GD200">
        <v>1</v>
      </c>
      <c r="GF200">
        <v>392481691</v>
      </c>
      <c r="GG200">
        <v>2</v>
      </c>
      <c r="GH200">
        <v>1</v>
      </c>
      <c r="GI200">
        <v>4</v>
      </c>
      <c r="GJ200">
        <v>0</v>
      </c>
      <c r="GK200">
        <v>0</v>
      </c>
      <c r="GL200">
        <f t="shared" ref="GL200:GL237" si="194">ROUND(IF(AND(BH200=3,BI200=3,FS200&lt;&gt;0),P200,0),2)</f>
        <v>0</v>
      </c>
      <c r="GM200">
        <f t="shared" ref="GM200:GM237" si="195">ROUND(O200+X200+Y200,2)+GX200</f>
        <v>5493.69</v>
      </c>
      <c r="GN200">
        <f t="shared" ref="GN200:GN237" si="196">IF(OR(BI200=0,BI200=1),GM200,0)</f>
        <v>5493.69</v>
      </c>
      <c r="GO200">
        <f t="shared" ref="GO200:GO237" si="197">IF(BI200=2,GM200,0)</f>
        <v>0</v>
      </c>
      <c r="GP200">
        <f t="shared" ref="GP200:GP237" si="198">IF(BI200=4,GM200+GX200,0)</f>
        <v>0</v>
      </c>
      <c r="GR200">
        <v>0</v>
      </c>
      <c r="GS200">
        <v>3</v>
      </c>
      <c r="GT200">
        <v>0</v>
      </c>
      <c r="GU200" t="s">
        <v>3</v>
      </c>
      <c r="GV200">
        <f t="shared" ref="GV200:GV237" si="199">ROUND((GT200),2)</f>
        <v>0</v>
      </c>
      <c r="GW200">
        <v>1</v>
      </c>
      <c r="GX200">
        <f t="shared" ref="GX200:GX237" si="200">ROUND(HC200*I200,2)</f>
        <v>0</v>
      </c>
      <c r="HA200">
        <v>0</v>
      </c>
      <c r="HB200">
        <v>0</v>
      </c>
      <c r="HC200">
        <f t="shared" ref="HC200:HC237" si="201">GV200*GW200</f>
        <v>0</v>
      </c>
      <c r="HE200" t="s">
        <v>3</v>
      </c>
      <c r="HF200" t="s">
        <v>3</v>
      </c>
      <c r="HM200" t="s">
        <v>3</v>
      </c>
      <c r="HN200" t="s">
        <v>26</v>
      </c>
      <c r="HO200" t="s">
        <v>27</v>
      </c>
      <c r="HP200" t="s">
        <v>22</v>
      </c>
      <c r="HQ200" t="s">
        <v>22</v>
      </c>
      <c r="IK200">
        <v>0</v>
      </c>
    </row>
    <row r="201" spans="1:245" x14ac:dyDescent="0.2">
      <c r="A201">
        <v>18</v>
      </c>
      <c r="B201">
        <v>1</v>
      </c>
      <c r="C201">
        <v>228</v>
      </c>
      <c r="E201" t="s">
        <v>267</v>
      </c>
      <c r="F201" t="s">
        <v>29</v>
      </c>
      <c r="G201" t="s">
        <v>268</v>
      </c>
      <c r="H201" t="str">
        <f>'1.Ведомость'!C71</f>
        <v>КОМПЛ</v>
      </c>
      <c r="I201">
        <f>I200*J201</f>
        <v>1</v>
      </c>
      <c r="J201">
        <v>1</v>
      </c>
      <c r="K201">
        <v>1</v>
      </c>
      <c r="O201">
        <f t="shared" si="171"/>
        <v>32864.65</v>
      </c>
      <c r="P201">
        <f t="shared" si="172"/>
        <v>32864.65</v>
      </c>
      <c r="Q201">
        <f t="shared" si="173"/>
        <v>0</v>
      </c>
      <c r="R201">
        <f t="shared" si="174"/>
        <v>0</v>
      </c>
      <c r="S201">
        <f t="shared" si="175"/>
        <v>0</v>
      </c>
      <c r="T201">
        <f t="shared" si="176"/>
        <v>0</v>
      </c>
      <c r="U201">
        <f t="shared" si="177"/>
        <v>0</v>
      </c>
      <c r="V201">
        <f t="shared" si="178"/>
        <v>0</v>
      </c>
      <c r="W201">
        <f t="shared" si="179"/>
        <v>0</v>
      </c>
      <c r="X201">
        <f t="shared" si="180"/>
        <v>0</v>
      </c>
      <c r="Y201">
        <f t="shared" si="181"/>
        <v>0</v>
      </c>
      <c r="AA201">
        <v>51661419</v>
      </c>
      <c r="AB201">
        <f t="shared" si="182"/>
        <v>32864.65</v>
      </c>
      <c r="AC201">
        <f t="shared" si="183"/>
        <v>32864.65</v>
      </c>
      <c r="AD201">
        <f>ROUND((ET201),2)</f>
        <v>0</v>
      </c>
      <c r="AE201">
        <f>ROUND((EU201),2)</f>
        <v>0</v>
      </c>
      <c r="AF201">
        <f>ROUND((EV201),2)</f>
        <v>0</v>
      </c>
      <c r="AG201">
        <f t="shared" si="184"/>
        <v>0</v>
      </c>
      <c r="AH201">
        <f>(EW201)</f>
        <v>0</v>
      </c>
      <c r="AI201">
        <f>(EX201)</f>
        <v>0</v>
      </c>
      <c r="AJ201">
        <f t="shared" si="185"/>
        <v>0</v>
      </c>
      <c r="AK201">
        <v>32864.65</v>
      </c>
      <c r="AL201">
        <v>32864.65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1</v>
      </c>
      <c r="AW201">
        <v>1</v>
      </c>
      <c r="AZ201">
        <v>1</v>
      </c>
      <c r="BA201">
        <v>1</v>
      </c>
      <c r="BB201">
        <v>1</v>
      </c>
      <c r="BC201">
        <v>6.13</v>
      </c>
      <c r="BD201" t="s">
        <v>3</v>
      </c>
      <c r="BE201" t="s">
        <v>3</v>
      </c>
      <c r="BF201" t="s">
        <v>3</v>
      </c>
      <c r="BG201" t="s">
        <v>3</v>
      </c>
      <c r="BH201">
        <v>3</v>
      </c>
      <c r="BI201">
        <v>3</v>
      </c>
      <c r="BJ201" t="s">
        <v>3</v>
      </c>
      <c r="BM201">
        <v>902</v>
      </c>
      <c r="BN201">
        <v>0</v>
      </c>
      <c r="BO201" t="s">
        <v>3</v>
      </c>
      <c r="BP201">
        <v>0</v>
      </c>
      <c r="BQ201">
        <v>92</v>
      </c>
      <c r="BR201">
        <v>0</v>
      </c>
      <c r="BS201">
        <v>1</v>
      </c>
      <c r="BT201">
        <v>1</v>
      </c>
      <c r="BU201">
        <v>1</v>
      </c>
      <c r="BV201">
        <v>1</v>
      </c>
      <c r="BW201">
        <v>1</v>
      </c>
      <c r="BX201">
        <v>1</v>
      </c>
      <c r="BY201" t="s">
        <v>3</v>
      </c>
      <c r="BZ201">
        <v>0</v>
      </c>
      <c r="CA201">
        <v>0</v>
      </c>
      <c r="CB201" t="s">
        <v>3</v>
      </c>
      <c r="CE201">
        <v>0</v>
      </c>
      <c r="CF201">
        <v>0</v>
      </c>
      <c r="CG201">
        <v>0</v>
      </c>
      <c r="CM201">
        <v>0</v>
      </c>
      <c r="CN201" t="s">
        <v>3</v>
      </c>
      <c r="CO201">
        <v>0</v>
      </c>
      <c r="CP201">
        <f t="shared" si="186"/>
        <v>32864.65</v>
      </c>
      <c r="CQ201">
        <f>AC201</f>
        <v>32864.65</v>
      </c>
      <c r="CR201">
        <f>AD201</f>
        <v>0</v>
      </c>
      <c r="CS201">
        <f t="shared" si="187"/>
        <v>0</v>
      </c>
      <c r="CT201">
        <f t="shared" si="188"/>
        <v>0</v>
      </c>
      <c r="CU201">
        <f t="shared" si="189"/>
        <v>0</v>
      </c>
      <c r="CV201">
        <f t="shared" si="190"/>
        <v>0</v>
      </c>
      <c r="CW201">
        <f t="shared" si="191"/>
        <v>0</v>
      </c>
      <c r="CX201">
        <f t="shared" si="192"/>
        <v>0</v>
      </c>
      <c r="CY201">
        <f>0</f>
        <v>0</v>
      </c>
      <c r="CZ201">
        <f>0</f>
        <v>0</v>
      </c>
      <c r="DC201" t="s">
        <v>3</v>
      </c>
      <c r="DD201" t="s">
        <v>3</v>
      </c>
      <c r="DE201" t="s">
        <v>3</v>
      </c>
      <c r="DF201" t="s">
        <v>3</v>
      </c>
      <c r="DG201" t="s">
        <v>3</v>
      </c>
      <c r="DH201" t="s">
        <v>3</v>
      </c>
      <c r="DI201" t="s">
        <v>3</v>
      </c>
      <c r="DJ201" t="s">
        <v>3</v>
      </c>
      <c r="DK201" t="s">
        <v>3</v>
      </c>
      <c r="DL201" t="s">
        <v>3</v>
      </c>
      <c r="DM201" t="s">
        <v>3</v>
      </c>
      <c r="DN201">
        <v>0</v>
      </c>
      <c r="DO201">
        <v>0</v>
      </c>
      <c r="DP201">
        <v>1</v>
      </c>
      <c r="DQ201">
        <v>1</v>
      </c>
      <c r="DU201">
        <v>1013</v>
      </c>
      <c r="DV201" t="s">
        <v>31</v>
      </c>
      <c r="DW201" t="s">
        <v>31</v>
      </c>
      <c r="DX201">
        <v>1</v>
      </c>
      <c r="DZ201" t="s">
        <v>3</v>
      </c>
      <c r="EA201" t="s">
        <v>3</v>
      </c>
      <c r="EB201" t="s">
        <v>3</v>
      </c>
      <c r="EC201" t="s">
        <v>3</v>
      </c>
      <c r="EE201">
        <v>50757270</v>
      </c>
      <c r="EF201">
        <v>92</v>
      </c>
      <c r="EG201" t="s">
        <v>32</v>
      </c>
      <c r="EH201">
        <v>0</v>
      </c>
      <c r="EI201" t="s">
        <v>3</v>
      </c>
      <c r="EJ201">
        <v>3</v>
      </c>
      <c r="EK201">
        <v>902</v>
      </c>
      <c r="EL201" t="s">
        <v>32</v>
      </c>
      <c r="EM201" t="s">
        <v>33</v>
      </c>
      <c r="EO201" t="s">
        <v>3</v>
      </c>
      <c r="EQ201">
        <v>0</v>
      </c>
      <c r="ER201">
        <v>33124.449999999997</v>
      </c>
      <c r="ES201">
        <v>32864.65</v>
      </c>
      <c r="ET201">
        <v>0</v>
      </c>
      <c r="EU201">
        <v>0</v>
      </c>
      <c r="EV201">
        <v>0</v>
      </c>
      <c r="EW201">
        <v>0</v>
      </c>
      <c r="EX201">
        <v>0</v>
      </c>
      <c r="EZ201">
        <v>5</v>
      </c>
      <c r="FC201">
        <v>0</v>
      </c>
      <c r="FD201">
        <v>18</v>
      </c>
      <c r="FF201">
        <v>31498.5</v>
      </c>
      <c r="FQ201">
        <v>0</v>
      </c>
      <c r="FR201">
        <f t="shared" si="193"/>
        <v>32864.65</v>
      </c>
      <c r="FS201">
        <v>0</v>
      </c>
      <c r="FX201">
        <v>0</v>
      </c>
      <c r="FY201">
        <v>0</v>
      </c>
      <c r="GA201" t="s">
        <v>269</v>
      </c>
      <c r="GD201">
        <v>1</v>
      </c>
      <c r="GF201">
        <v>-832388593</v>
      </c>
      <c r="GG201">
        <v>2</v>
      </c>
      <c r="GH201">
        <v>3</v>
      </c>
      <c r="GI201">
        <v>4</v>
      </c>
      <c r="GJ201">
        <v>0</v>
      </c>
      <c r="GK201">
        <v>0</v>
      </c>
      <c r="GL201">
        <f t="shared" si="194"/>
        <v>0</v>
      </c>
      <c r="GM201">
        <f t="shared" si="195"/>
        <v>32864.65</v>
      </c>
      <c r="GN201">
        <f t="shared" si="196"/>
        <v>0</v>
      </c>
      <c r="GO201">
        <f t="shared" si="197"/>
        <v>0</v>
      </c>
      <c r="GP201">
        <f t="shared" si="198"/>
        <v>0</v>
      </c>
      <c r="GR201">
        <v>1</v>
      </c>
      <c r="GS201">
        <v>1</v>
      </c>
      <c r="GT201">
        <v>0</v>
      </c>
      <c r="GU201" t="s">
        <v>3</v>
      </c>
      <c r="GV201">
        <f t="shared" si="199"/>
        <v>0</v>
      </c>
      <c r="GW201">
        <v>1</v>
      </c>
      <c r="GX201">
        <f t="shared" si="200"/>
        <v>0</v>
      </c>
      <c r="HA201">
        <v>0</v>
      </c>
      <c r="HB201">
        <v>0</v>
      </c>
      <c r="HC201">
        <f t="shared" si="201"/>
        <v>0</v>
      </c>
      <c r="HE201" t="s">
        <v>35</v>
      </c>
      <c r="HF201" t="s">
        <v>36</v>
      </c>
      <c r="HH201">
        <f>ROUND(AC201*I201,2)</f>
        <v>32864.65</v>
      </c>
      <c r="HM201" t="s">
        <v>3</v>
      </c>
      <c r="HN201" t="s">
        <v>3</v>
      </c>
      <c r="HO201" t="s">
        <v>3</v>
      </c>
      <c r="HP201" t="s">
        <v>3</v>
      </c>
      <c r="HQ201" t="s">
        <v>3</v>
      </c>
      <c r="IK201">
        <v>0</v>
      </c>
    </row>
    <row r="202" spans="1:245" x14ac:dyDescent="0.2">
      <c r="A202">
        <v>17</v>
      </c>
      <c r="B202">
        <v>1</v>
      </c>
      <c r="C202">
        <f>ROW(SmtRes!A234)</f>
        <v>234</v>
      </c>
      <c r="D202">
        <f>ROW(EtalonRes!A264)</f>
        <v>264</v>
      </c>
      <c r="E202" t="s">
        <v>270</v>
      </c>
      <c r="F202" t="s">
        <v>271</v>
      </c>
      <c r="G202" t="s">
        <v>272</v>
      </c>
      <c r="H202" t="s">
        <v>63</v>
      </c>
      <c r="I202">
        <v>0.16</v>
      </c>
      <c r="J202">
        <v>0</v>
      </c>
      <c r="K202">
        <v>0.16</v>
      </c>
      <c r="O202">
        <f t="shared" si="171"/>
        <v>286.89</v>
      </c>
      <c r="P202">
        <f t="shared" si="172"/>
        <v>3.48</v>
      </c>
      <c r="Q202">
        <f t="shared" si="173"/>
        <v>1.49</v>
      </c>
      <c r="R202">
        <f t="shared" si="174"/>
        <v>0.69</v>
      </c>
      <c r="S202">
        <f t="shared" si="175"/>
        <v>281.92</v>
      </c>
      <c r="T202">
        <f t="shared" si="176"/>
        <v>0</v>
      </c>
      <c r="U202">
        <f t="shared" si="177"/>
        <v>0.96600000000000008</v>
      </c>
      <c r="V202">
        <f t="shared" si="178"/>
        <v>1.6800000000000001E-3</v>
      </c>
      <c r="W202">
        <f t="shared" si="179"/>
        <v>0</v>
      </c>
      <c r="X202">
        <f t="shared" si="180"/>
        <v>341.96</v>
      </c>
      <c r="Y202">
        <f t="shared" si="181"/>
        <v>203.48</v>
      </c>
      <c r="AA202">
        <v>51661419</v>
      </c>
      <c r="AB202">
        <f t="shared" si="182"/>
        <v>55.86</v>
      </c>
      <c r="AC202">
        <f t="shared" si="183"/>
        <v>2.39</v>
      </c>
      <c r="AD202">
        <f>ROUND(((((ET202*ROUND(1.05,7)))-((EU202*ROUND(1.05,7))))+AE202),2)</f>
        <v>0.7</v>
      </c>
      <c r="AE202">
        <f>ROUND(((EU202*ROUND(1.05,7))),2)</f>
        <v>0.13</v>
      </c>
      <c r="AF202">
        <f>ROUND(((EV202*ROUND(1.05,7))),2)</f>
        <v>52.77</v>
      </c>
      <c r="AG202">
        <f t="shared" si="184"/>
        <v>0</v>
      </c>
      <c r="AH202">
        <f>((EW202*ROUND(1.05,7)))</f>
        <v>6.0375000000000005</v>
      </c>
      <c r="AI202">
        <f>((EX202*ROUND(1.05,7)))</f>
        <v>1.0500000000000001E-2</v>
      </c>
      <c r="AJ202">
        <f t="shared" si="185"/>
        <v>0</v>
      </c>
      <c r="AK202">
        <v>53.31</v>
      </c>
      <c r="AL202">
        <v>2.39</v>
      </c>
      <c r="AM202">
        <v>0.66</v>
      </c>
      <c r="AN202">
        <v>0.12</v>
      </c>
      <c r="AO202">
        <v>50.26</v>
      </c>
      <c r="AP202">
        <v>0</v>
      </c>
      <c r="AQ202">
        <v>5.75</v>
      </c>
      <c r="AR202">
        <v>0.01</v>
      </c>
      <c r="AS202">
        <v>0</v>
      </c>
      <c r="AT202">
        <v>121</v>
      </c>
      <c r="AU202">
        <v>72</v>
      </c>
      <c r="AV202">
        <v>1</v>
      </c>
      <c r="AW202">
        <v>1</v>
      </c>
      <c r="AZ202">
        <v>1</v>
      </c>
      <c r="BA202">
        <v>33.39</v>
      </c>
      <c r="BB202">
        <v>13.26</v>
      </c>
      <c r="BC202">
        <v>9.11</v>
      </c>
      <c r="BD202" t="s">
        <v>3</v>
      </c>
      <c r="BE202" t="s">
        <v>3</v>
      </c>
      <c r="BF202" t="s">
        <v>3</v>
      </c>
      <c r="BG202" t="s">
        <v>3</v>
      </c>
      <c r="BH202">
        <v>0</v>
      </c>
      <c r="BI202">
        <v>1</v>
      </c>
      <c r="BJ202" t="s">
        <v>273</v>
      </c>
      <c r="BM202">
        <v>20001</v>
      </c>
      <c r="BN202">
        <v>0</v>
      </c>
      <c r="BO202" t="s">
        <v>3</v>
      </c>
      <c r="BP202">
        <v>0</v>
      </c>
      <c r="BQ202">
        <v>22</v>
      </c>
      <c r="BR202">
        <v>0</v>
      </c>
      <c r="BS202">
        <v>33.39</v>
      </c>
      <c r="BT202">
        <v>1</v>
      </c>
      <c r="BU202">
        <v>1</v>
      </c>
      <c r="BV202">
        <v>1</v>
      </c>
      <c r="BW202">
        <v>1</v>
      </c>
      <c r="BX202">
        <v>1</v>
      </c>
      <c r="BY202" t="s">
        <v>3</v>
      </c>
      <c r="BZ202">
        <v>121</v>
      </c>
      <c r="CA202">
        <v>72</v>
      </c>
      <c r="CB202" t="s">
        <v>3</v>
      </c>
      <c r="CE202">
        <v>0</v>
      </c>
      <c r="CF202">
        <v>0</v>
      </c>
      <c r="CG202">
        <v>0</v>
      </c>
      <c r="CM202">
        <v>0</v>
      </c>
      <c r="CN202" t="s">
        <v>19</v>
      </c>
      <c r="CO202">
        <v>0</v>
      </c>
      <c r="CP202">
        <f t="shared" si="186"/>
        <v>286.89000000000004</v>
      </c>
      <c r="CQ202">
        <f>AC202*BC202</f>
        <v>21.7729</v>
      </c>
      <c r="CR202">
        <f>AD202*BB202</f>
        <v>9.282</v>
      </c>
      <c r="CS202">
        <f t="shared" si="187"/>
        <v>4.3407</v>
      </c>
      <c r="CT202">
        <f t="shared" si="188"/>
        <v>1761.9903000000002</v>
      </c>
      <c r="CU202">
        <f t="shared" si="189"/>
        <v>0</v>
      </c>
      <c r="CV202">
        <f t="shared" si="190"/>
        <v>6.0375000000000005</v>
      </c>
      <c r="CW202">
        <f t="shared" si="191"/>
        <v>1.0500000000000001E-2</v>
      </c>
      <c r="CX202">
        <f t="shared" si="192"/>
        <v>0</v>
      </c>
      <c r="CY202">
        <f t="shared" ref="CY202:CY208" si="202">(((S202+R202)*AT202)/100)</f>
        <v>341.95810000000006</v>
      </c>
      <c r="CZ202">
        <f t="shared" ref="CZ202:CZ208" si="203">(((S202+R202)*AU202)/100)</f>
        <v>203.47920000000002</v>
      </c>
      <c r="DC202" t="s">
        <v>3</v>
      </c>
      <c r="DD202" t="s">
        <v>3</v>
      </c>
      <c r="DE202" t="s">
        <v>20</v>
      </c>
      <c r="DF202" t="s">
        <v>20</v>
      </c>
      <c r="DG202" t="s">
        <v>20</v>
      </c>
      <c r="DH202" t="s">
        <v>3</v>
      </c>
      <c r="DI202" t="s">
        <v>20</v>
      </c>
      <c r="DJ202" t="s">
        <v>20</v>
      </c>
      <c r="DK202" t="s">
        <v>3</v>
      </c>
      <c r="DL202" t="s">
        <v>3</v>
      </c>
      <c r="DM202" t="s">
        <v>3</v>
      </c>
      <c r="DN202">
        <v>0</v>
      </c>
      <c r="DO202">
        <v>0</v>
      </c>
      <c r="DP202">
        <v>1</v>
      </c>
      <c r="DQ202">
        <v>1</v>
      </c>
      <c r="DU202">
        <v>1005</v>
      </c>
      <c r="DV202" t="s">
        <v>63</v>
      </c>
      <c r="DW202" t="s">
        <v>63</v>
      </c>
      <c r="DX202">
        <v>1</v>
      </c>
      <c r="DZ202" t="s">
        <v>3</v>
      </c>
      <c r="EA202" t="s">
        <v>3</v>
      </c>
      <c r="EB202" t="s">
        <v>3</v>
      </c>
      <c r="EC202" t="s">
        <v>3</v>
      </c>
      <c r="EE202">
        <v>50757454</v>
      </c>
      <c r="EF202">
        <v>22</v>
      </c>
      <c r="EG202" t="s">
        <v>21</v>
      </c>
      <c r="EH202">
        <v>16</v>
      </c>
      <c r="EI202" t="s">
        <v>22</v>
      </c>
      <c r="EJ202">
        <v>1</v>
      </c>
      <c r="EK202">
        <v>20001</v>
      </c>
      <c r="EL202" t="s">
        <v>23</v>
      </c>
      <c r="EM202" t="s">
        <v>24</v>
      </c>
      <c r="EO202" t="s">
        <v>25</v>
      </c>
      <c r="EQ202">
        <v>131072</v>
      </c>
      <c r="ER202">
        <v>53.31</v>
      </c>
      <c r="ES202">
        <v>2.39</v>
      </c>
      <c r="ET202">
        <v>0.66</v>
      </c>
      <c r="EU202">
        <v>0.12</v>
      </c>
      <c r="EV202">
        <v>50.26</v>
      </c>
      <c r="EW202">
        <v>5.75</v>
      </c>
      <c r="EX202">
        <v>0.01</v>
      </c>
      <c r="EY202">
        <v>0</v>
      </c>
      <c r="FQ202">
        <v>0</v>
      </c>
      <c r="FR202">
        <f t="shared" si="193"/>
        <v>0</v>
      </c>
      <c r="FS202">
        <v>0</v>
      </c>
      <c r="FX202">
        <v>121</v>
      </c>
      <c r="FY202">
        <v>72</v>
      </c>
      <c r="GA202" t="s">
        <v>3</v>
      </c>
      <c r="GD202">
        <v>1</v>
      </c>
      <c r="GF202">
        <v>-1520975047</v>
      </c>
      <c r="GG202">
        <v>2</v>
      </c>
      <c r="GH202">
        <v>1</v>
      </c>
      <c r="GI202">
        <v>4</v>
      </c>
      <c r="GJ202">
        <v>0</v>
      </c>
      <c r="GK202">
        <v>0</v>
      </c>
      <c r="GL202">
        <f t="shared" si="194"/>
        <v>0</v>
      </c>
      <c r="GM202">
        <f t="shared" si="195"/>
        <v>832.33</v>
      </c>
      <c r="GN202">
        <f t="shared" si="196"/>
        <v>832.33</v>
      </c>
      <c r="GO202">
        <f t="shared" si="197"/>
        <v>0</v>
      </c>
      <c r="GP202">
        <f t="shared" si="198"/>
        <v>0</v>
      </c>
      <c r="GR202">
        <v>0</v>
      </c>
      <c r="GS202">
        <v>3</v>
      </c>
      <c r="GT202">
        <v>0</v>
      </c>
      <c r="GU202" t="s">
        <v>3</v>
      </c>
      <c r="GV202">
        <f t="shared" si="199"/>
        <v>0</v>
      </c>
      <c r="GW202">
        <v>1</v>
      </c>
      <c r="GX202">
        <f t="shared" si="200"/>
        <v>0</v>
      </c>
      <c r="HA202">
        <v>0</v>
      </c>
      <c r="HB202">
        <v>0</v>
      </c>
      <c r="HC202">
        <f t="shared" si="201"/>
        <v>0</v>
      </c>
      <c r="HE202" t="s">
        <v>3</v>
      </c>
      <c r="HF202" t="s">
        <v>3</v>
      </c>
      <c r="HM202" t="s">
        <v>3</v>
      </c>
      <c r="HN202" t="s">
        <v>26</v>
      </c>
      <c r="HO202" t="s">
        <v>27</v>
      </c>
      <c r="HP202" t="s">
        <v>22</v>
      </c>
      <c r="HQ202" t="s">
        <v>22</v>
      </c>
      <c r="IK202">
        <v>0</v>
      </c>
    </row>
    <row r="203" spans="1:245" x14ac:dyDescent="0.2">
      <c r="A203">
        <v>18</v>
      </c>
      <c r="B203">
        <v>1</v>
      </c>
      <c r="C203">
        <v>234</v>
      </c>
      <c r="E203" t="s">
        <v>274</v>
      </c>
      <c r="F203" t="s">
        <v>29</v>
      </c>
      <c r="G203" t="s">
        <v>275</v>
      </c>
      <c r="H203" t="str">
        <f>'1.Ведомость'!C73</f>
        <v>ШТ</v>
      </c>
      <c r="I203">
        <f>I202*J203</f>
        <v>1</v>
      </c>
      <c r="J203">
        <v>6.25</v>
      </c>
      <c r="K203">
        <v>6.25</v>
      </c>
      <c r="O203">
        <f t="shared" si="171"/>
        <v>2299.1</v>
      </c>
      <c r="P203">
        <f t="shared" si="172"/>
        <v>2299.1</v>
      </c>
      <c r="Q203">
        <f t="shared" si="173"/>
        <v>0</v>
      </c>
      <c r="R203">
        <f t="shared" si="174"/>
        <v>0</v>
      </c>
      <c r="S203">
        <f t="shared" si="175"/>
        <v>0</v>
      </c>
      <c r="T203">
        <f t="shared" si="176"/>
        <v>0</v>
      </c>
      <c r="U203">
        <f t="shared" si="177"/>
        <v>0</v>
      </c>
      <c r="V203">
        <f t="shared" si="178"/>
        <v>0</v>
      </c>
      <c r="W203">
        <f t="shared" si="179"/>
        <v>0</v>
      </c>
      <c r="X203">
        <f t="shared" si="180"/>
        <v>0</v>
      </c>
      <c r="Y203">
        <f t="shared" si="181"/>
        <v>0</v>
      </c>
      <c r="AA203">
        <v>51661419</v>
      </c>
      <c r="AB203">
        <f t="shared" si="182"/>
        <v>2299.1</v>
      </c>
      <c r="AC203">
        <f t="shared" si="183"/>
        <v>2299.1</v>
      </c>
      <c r="AD203">
        <f>ROUND((((ET203)-(EU203))+AE203),2)</f>
        <v>0</v>
      </c>
      <c r="AE203">
        <f>ROUND((EU203),2)</f>
        <v>0</v>
      </c>
      <c r="AF203">
        <f>ROUND((EV203),2)</f>
        <v>0</v>
      </c>
      <c r="AG203">
        <f t="shared" si="184"/>
        <v>0</v>
      </c>
      <c r="AH203">
        <f>(EW203)</f>
        <v>0</v>
      </c>
      <c r="AI203">
        <f>(EX203)</f>
        <v>0</v>
      </c>
      <c r="AJ203">
        <f t="shared" si="185"/>
        <v>0</v>
      </c>
      <c r="AK203">
        <v>2299.1</v>
      </c>
      <c r="AL203">
        <v>2299.1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125</v>
      </c>
      <c r="AU203">
        <v>65</v>
      </c>
      <c r="AV203">
        <v>1</v>
      </c>
      <c r="AW203">
        <v>1</v>
      </c>
      <c r="AZ203">
        <v>1</v>
      </c>
      <c r="BA203">
        <v>1</v>
      </c>
      <c r="BB203">
        <v>1</v>
      </c>
      <c r="BC203">
        <v>9.11</v>
      </c>
      <c r="BD203" t="s">
        <v>3</v>
      </c>
      <c r="BE203" t="s">
        <v>3</v>
      </c>
      <c r="BF203" t="s">
        <v>3</v>
      </c>
      <c r="BG203" t="s">
        <v>3</v>
      </c>
      <c r="BH203">
        <v>3</v>
      </c>
      <c r="BI203">
        <v>1</v>
      </c>
      <c r="BJ203" t="s">
        <v>3</v>
      </c>
      <c r="BM203">
        <v>0</v>
      </c>
      <c r="BN203">
        <v>0</v>
      </c>
      <c r="BO203" t="s">
        <v>3</v>
      </c>
      <c r="BP203">
        <v>0</v>
      </c>
      <c r="BQ203">
        <v>13</v>
      </c>
      <c r="BR203">
        <v>0</v>
      </c>
      <c r="BS203">
        <v>1</v>
      </c>
      <c r="BT203">
        <v>1</v>
      </c>
      <c r="BU203">
        <v>1</v>
      </c>
      <c r="BV203">
        <v>1</v>
      </c>
      <c r="BW203">
        <v>1</v>
      </c>
      <c r="BX203">
        <v>1</v>
      </c>
      <c r="BY203" t="s">
        <v>3</v>
      </c>
      <c r="BZ203">
        <v>125</v>
      </c>
      <c r="CA203">
        <v>65</v>
      </c>
      <c r="CB203" t="s">
        <v>3</v>
      </c>
      <c r="CE203">
        <v>0</v>
      </c>
      <c r="CF203">
        <v>0</v>
      </c>
      <c r="CG203">
        <v>0</v>
      </c>
      <c r="CM203">
        <v>0</v>
      </c>
      <c r="CN203" t="s">
        <v>3</v>
      </c>
      <c r="CO203">
        <v>0</v>
      </c>
      <c r="CP203">
        <f t="shared" si="186"/>
        <v>2299.1</v>
      </c>
      <c r="CQ203">
        <f>AC203</f>
        <v>2299.1</v>
      </c>
      <c r="CR203">
        <f>AD203</f>
        <v>0</v>
      </c>
      <c r="CS203">
        <f t="shared" si="187"/>
        <v>0</v>
      </c>
      <c r="CT203">
        <f t="shared" si="188"/>
        <v>0</v>
      </c>
      <c r="CU203">
        <f t="shared" si="189"/>
        <v>0</v>
      </c>
      <c r="CV203">
        <f t="shared" si="190"/>
        <v>0</v>
      </c>
      <c r="CW203">
        <f t="shared" si="191"/>
        <v>0</v>
      </c>
      <c r="CX203">
        <f t="shared" si="192"/>
        <v>0</v>
      </c>
      <c r="CY203">
        <f t="shared" si="202"/>
        <v>0</v>
      </c>
      <c r="CZ203">
        <f t="shared" si="203"/>
        <v>0</v>
      </c>
      <c r="DC203" t="s">
        <v>3</v>
      </c>
      <c r="DD203" t="s">
        <v>3</v>
      </c>
      <c r="DE203" t="s">
        <v>3</v>
      </c>
      <c r="DF203" t="s">
        <v>3</v>
      </c>
      <c r="DG203" t="s">
        <v>3</v>
      </c>
      <c r="DH203" t="s">
        <v>3</v>
      </c>
      <c r="DI203" t="s">
        <v>3</v>
      </c>
      <c r="DJ203" t="s">
        <v>3</v>
      </c>
      <c r="DK203" t="s">
        <v>3</v>
      </c>
      <c r="DL203" t="s">
        <v>3</v>
      </c>
      <c r="DM203" t="s">
        <v>3</v>
      </c>
      <c r="DN203">
        <v>0</v>
      </c>
      <c r="DO203">
        <v>0</v>
      </c>
      <c r="DP203">
        <v>1</v>
      </c>
      <c r="DQ203">
        <v>1</v>
      </c>
      <c r="DU203">
        <v>1013</v>
      </c>
      <c r="DV203" t="s">
        <v>17</v>
      </c>
      <c r="DW203" t="s">
        <v>17</v>
      </c>
      <c r="DX203">
        <v>1</v>
      </c>
      <c r="DZ203" t="s">
        <v>3</v>
      </c>
      <c r="EA203" t="s">
        <v>3</v>
      </c>
      <c r="EB203" t="s">
        <v>3</v>
      </c>
      <c r="EC203" t="s">
        <v>3</v>
      </c>
      <c r="EE203">
        <v>50757123</v>
      </c>
      <c r="EF203">
        <v>13</v>
      </c>
      <c r="EG203" t="s">
        <v>38</v>
      </c>
      <c r="EH203">
        <v>0</v>
      </c>
      <c r="EI203" t="s">
        <v>3</v>
      </c>
      <c r="EJ203">
        <v>1</v>
      </c>
      <c r="EK203">
        <v>0</v>
      </c>
      <c r="EL203" t="s">
        <v>39</v>
      </c>
      <c r="EM203" t="s">
        <v>40</v>
      </c>
      <c r="EO203" t="s">
        <v>3</v>
      </c>
      <c r="EQ203">
        <v>0</v>
      </c>
      <c r="ER203">
        <v>2299.1</v>
      </c>
      <c r="ES203">
        <v>2299.1</v>
      </c>
      <c r="ET203">
        <v>0</v>
      </c>
      <c r="EU203">
        <v>0</v>
      </c>
      <c r="EV203">
        <v>0</v>
      </c>
      <c r="EW203">
        <v>0</v>
      </c>
      <c r="EX203">
        <v>0</v>
      </c>
      <c r="EZ203">
        <v>5</v>
      </c>
      <c r="FC203">
        <v>0</v>
      </c>
      <c r="FD203">
        <v>18</v>
      </c>
      <c r="FF203">
        <v>2186.25</v>
      </c>
      <c r="FQ203">
        <v>0</v>
      </c>
      <c r="FR203">
        <f t="shared" si="193"/>
        <v>0</v>
      </c>
      <c r="FS203">
        <v>0</v>
      </c>
      <c r="FX203">
        <v>125</v>
      </c>
      <c r="FY203">
        <v>65</v>
      </c>
      <c r="GA203" t="s">
        <v>276</v>
      </c>
      <c r="GD203">
        <v>1</v>
      </c>
      <c r="GF203">
        <v>-599500238</v>
      </c>
      <c r="GG203">
        <v>2</v>
      </c>
      <c r="GH203">
        <v>3</v>
      </c>
      <c r="GI203">
        <v>4</v>
      </c>
      <c r="GJ203">
        <v>0</v>
      </c>
      <c r="GK203">
        <v>0</v>
      </c>
      <c r="GL203">
        <f t="shared" si="194"/>
        <v>0</v>
      </c>
      <c r="GM203">
        <f t="shared" si="195"/>
        <v>2299.1</v>
      </c>
      <c r="GN203">
        <f t="shared" si="196"/>
        <v>2299.1</v>
      </c>
      <c r="GO203">
        <f t="shared" si="197"/>
        <v>0</v>
      </c>
      <c r="GP203">
        <f t="shared" si="198"/>
        <v>0</v>
      </c>
      <c r="GR203">
        <v>1</v>
      </c>
      <c r="GS203">
        <v>1</v>
      </c>
      <c r="GT203">
        <v>0</v>
      </c>
      <c r="GU203" t="s">
        <v>3</v>
      </c>
      <c r="GV203">
        <f t="shared" si="199"/>
        <v>0</v>
      </c>
      <c r="GW203">
        <v>1</v>
      </c>
      <c r="GX203">
        <f t="shared" si="200"/>
        <v>0</v>
      </c>
      <c r="HA203">
        <v>0</v>
      </c>
      <c r="HB203">
        <v>0</v>
      </c>
      <c r="HC203">
        <f t="shared" si="201"/>
        <v>0</v>
      </c>
      <c r="HE203" t="s">
        <v>35</v>
      </c>
      <c r="HF203" t="s">
        <v>42</v>
      </c>
      <c r="HG203">
        <f>ROUND(AC203*I203,2)</f>
        <v>2299.1</v>
      </c>
      <c r="HM203" t="s">
        <v>3</v>
      </c>
      <c r="HN203" t="s">
        <v>3</v>
      </c>
      <c r="HO203" t="s">
        <v>3</v>
      </c>
      <c r="HP203" t="s">
        <v>3</v>
      </c>
      <c r="HQ203" t="s">
        <v>3</v>
      </c>
      <c r="IK203">
        <v>0</v>
      </c>
    </row>
    <row r="204" spans="1:245" x14ac:dyDescent="0.2">
      <c r="A204">
        <v>17</v>
      </c>
      <c r="B204">
        <v>1</v>
      </c>
      <c r="C204">
        <f>ROW(SmtRes!A240)</f>
        <v>240</v>
      </c>
      <c r="D204">
        <f>ROW(EtalonRes!A270)</f>
        <v>270</v>
      </c>
      <c r="E204" t="s">
        <v>277</v>
      </c>
      <c r="F204" t="s">
        <v>278</v>
      </c>
      <c r="G204" t="s">
        <v>279</v>
      </c>
      <c r="H204" t="s">
        <v>280</v>
      </c>
      <c r="I204">
        <v>0.4</v>
      </c>
      <c r="J204">
        <v>0</v>
      </c>
      <c r="K204">
        <v>0.4</v>
      </c>
      <c r="O204">
        <f t="shared" si="171"/>
        <v>986.85</v>
      </c>
      <c r="P204">
        <f t="shared" si="172"/>
        <v>228.3</v>
      </c>
      <c r="Q204">
        <f t="shared" si="173"/>
        <v>7.27</v>
      </c>
      <c r="R204">
        <f t="shared" si="174"/>
        <v>3.21</v>
      </c>
      <c r="S204">
        <f t="shared" si="175"/>
        <v>751.28</v>
      </c>
      <c r="T204">
        <f t="shared" si="176"/>
        <v>0</v>
      </c>
      <c r="U204">
        <f t="shared" si="177"/>
        <v>2.2680000000000002</v>
      </c>
      <c r="V204">
        <f t="shared" si="178"/>
        <v>8.4000000000000012E-3</v>
      </c>
      <c r="W204">
        <f t="shared" si="179"/>
        <v>0</v>
      </c>
      <c r="X204">
        <f t="shared" si="180"/>
        <v>912.93</v>
      </c>
      <c r="Y204">
        <f t="shared" si="181"/>
        <v>543.23</v>
      </c>
      <c r="AA204">
        <v>51661419</v>
      </c>
      <c r="AB204">
        <f t="shared" si="182"/>
        <v>120.27</v>
      </c>
      <c r="AC204">
        <f t="shared" si="183"/>
        <v>62.65</v>
      </c>
      <c r="AD204">
        <f>ROUND(((((ET204*ROUND(1.05,7)))-((EU204*ROUND(1.05,7))))+AE204),2)</f>
        <v>1.37</v>
      </c>
      <c r="AE204">
        <f>ROUND(((EU204*ROUND(1.05,7))),2)</f>
        <v>0.24</v>
      </c>
      <c r="AF204">
        <f>ROUND(((EV204*ROUND(1.05,7))),2)</f>
        <v>56.25</v>
      </c>
      <c r="AG204">
        <f t="shared" si="184"/>
        <v>0</v>
      </c>
      <c r="AH204">
        <f>((EW204*ROUND(1.05,7)))</f>
        <v>5.6700000000000008</v>
      </c>
      <c r="AI204">
        <f>((EX204*ROUND(1.05,7)))</f>
        <v>2.1000000000000001E-2</v>
      </c>
      <c r="AJ204">
        <f t="shared" si="185"/>
        <v>0</v>
      </c>
      <c r="AK204">
        <v>117.53</v>
      </c>
      <c r="AL204">
        <v>62.65</v>
      </c>
      <c r="AM204">
        <v>1.31</v>
      </c>
      <c r="AN204">
        <v>0.23</v>
      </c>
      <c r="AO204">
        <v>53.57</v>
      </c>
      <c r="AP204">
        <v>0</v>
      </c>
      <c r="AQ204">
        <v>5.4</v>
      </c>
      <c r="AR204">
        <v>0.02</v>
      </c>
      <c r="AS204">
        <v>0</v>
      </c>
      <c r="AT204">
        <v>121</v>
      </c>
      <c r="AU204">
        <v>72</v>
      </c>
      <c r="AV204">
        <v>1</v>
      </c>
      <c r="AW204">
        <v>1</v>
      </c>
      <c r="AZ204">
        <v>1</v>
      </c>
      <c r="BA204">
        <v>33.39</v>
      </c>
      <c r="BB204">
        <v>13.26</v>
      </c>
      <c r="BC204">
        <v>9.11</v>
      </c>
      <c r="BD204" t="s">
        <v>3</v>
      </c>
      <c r="BE204" t="s">
        <v>3</v>
      </c>
      <c r="BF204" t="s">
        <v>3</v>
      </c>
      <c r="BG204" t="s">
        <v>3</v>
      </c>
      <c r="BH204">
        <v>0</v>
      </c>
      <c r="BI204">
        <v>1</v>
      </c>
      <c r="BJ204" t="s">
        <v>281</v>
      </c>
      <c r="BM204">
        <v>20001</v>
      </c>
      <c r="BN204">
        <v>0</v>
      </c>
      <c r="BO204" t="s">
        <v>3</v>
      </c>
      <c r="BP204">
        <v>0</v>
      </c>
      <c r="BQ204">
        <v>22</v>
      </c>
      <c r="BR204">
        <v>0</v>
      </c>
      <c r="BS204">
        <v>33.39</v>
      </c>
      <c r="BT204">
        <v>1</v>
      </c>
      <c r="BU204">
        <v>1</v>
      </c>
      <c r="BV204">
        <v>1</v>
      </c>
      <c r="BW204">
        <v>1</v>
      </c>
      <c r="BX204">
        <v>1</v>
      </c>
      <c r="BY204" t="s">
        <v>3</v>
      </c>
      <c r="BZ204">
        <v>121</v>
      </c>
      <c r="CA204">
        <v>72</v>
      </c>
      <c r="CB204" t="s">
        <v>3</v>
      </c>
      <c r="CE204">
        <v>0</v>
      </c>
      <c r="CF204">
        <v>0</v>
      </c>
      <c r="CG204">
        <v>0</v>
      </c>
      <c r="CM204">
        <v>0</v>
      </c>
      <c r="CN204" t="s">
        <v>19</v>
      </c>
      <c r="CO204">
        <v>0</v>
      </c>
      <c r="CP204">
        <f t="shared" si="186"/>
        <v>986.85</v>
      </c>
      <c r="CQ204">
        <f>AC204*BC204</f>
        <v>570.74149999999997</v>
      </c>
      <c r="CR204">
        <f>AD204*BB204</f>
        <v>18.1662</v>
      </c>
      <c r="CS204">
        <f t="shared" si="187"/>
        <v>8.0136000000000003</v>
      </c>
      <c r="CT204">
        <f t="shared" si="188"/>
        <v>1878.1875</v>
      </c>
      <c r="CU204">
        <f t="shared" si="189"/>
        <v>0</v>
      </c>
      <c r="CV204">
        <f t="shared" si="190"/>
        <v>5.6700000000000008</v>
      </c>
      <c r="CW204">
        <f t="shared" si="191"/>
        <v>2.1000000000000001E-2</v>
      </c>
      <c r="CX204">
        <f t="shared" si="192"/>
        <v>0</v>
      </c>
      <c r="CY204">
        <f t="shared" si="202"/>
        <v>912.93290000000013</v>
      </c>
      <c r="CZ204">
        <f t="shared" si="203"/>
        <v>543.2328</v>
      </c>
      <c r="DC204" t="s">
        <v>3</v>
      </c>
      <c r="DD204" t="s">
        <v>3</v>
      </c>
      <c r="DE204" t="s">
        <v>20</v>
      </c>
      <c r="DF204" t="s">
        <v>20</v>
      </c>
      <c r="DG204" t="s">
        <v>20</v>
      </c>
      <c r="DH204" t="s">
        <v>3</v>
      </c>
      <c r="DI204" t="s">
        <v>20</v>
      </c>
      <c r="DJ204" t="s">
        <v>20</v>
      </c>
      <c r="DK204" t="s">
        <v>3</v>
      </c>
      <c r="DL204" t="s">
        <v>3</v>
      </c>
      <c r="DM204" t="s">
        <v>3</v>
      </c>
      <c r="DN204">
        <v>0</v>
      </c>
      <c r="DO204">
        <v>0</v>
      </c>
      <c r="DP204">
        <v>1</v>
      </c>
      <c r="DQ204">
        <v>1</v>
      </c>
      <c r="DU204">
        <v>1013</v>
      </c>
      <c r="DV204" t="s">
        <v>280</v>
      </c>
      <c r="DW204" t="s">
        <v>280</v>
      </c>
      <c r="DX204">
        <v>1</v>
      </c>
      <c r="DZ204" t="s">
        <v>3</v>
      </c>
      <c r="EA204" t="s">
        <v>3</v>
      </c>
      <c r="EB204" t="s">
        <v>3</v>
      </c>
      <c r="EC204" t="s">
        <v>3</v>
      </c>
      <c r="EE204">
        <v>50757454</v>
      </c>
      <c r="EF204">
        <v>22</v>
      </c>
      <c r="EG204" t="s">
        <v>21</v>
      </c>
      <c r="EH204">
        <v>16</v>
      </c>
      <c r="EI204" t="s">
        <v>22</v>
      </c>
      <c r="EJ204">
        <v>1</v>
      </c>
      <c r="EK204">
        <v>20001</v>
      </c>
      <c r="EL204" t="s">
        <v>23</v>
      </c>
      <c r="EM204" t="s">
        <v>24</v>
      </c>
      <c r="EO204" t="s">
        <v>25</v>
      </c>
      <c r="EQ204">
        <v>131072</v>
      </c>
      <c r="ER204">
        <v>117.53</v>
      </c>
      <c r="ES204">
        <v>62.65</v>
      </c>
      <c r="ET204">
        <v>1.31</v>
      </c>
      <c r="EU204">
        <v>0.23</v>
      </c>
      <c r="EV204">
        <v>53.57</v>
      </c>
      <c r="EW204">
        <v>5.4</v>
      </c>
      <c r="EX204">
        <v>0.02</v>
      </c>
      <c r="EY204">
        <v>0</v>
      </c>
      <c r="FQ204">
        <v>0</v>
      </c>
      <c r="FR204">
        <f t="shared" si="193"/>
        <v>0</v>
      </c>
      <c r="FS204">
        <v>0</v>
      </c>
      <c r="FX204">
        <v>121</v>
      </c>
      <c r="FY204">
        <v>72</v>
      </c>
      <c r="GA204" t="s">
        <v>3</v>
      </c>
      <c r="GD204">
        <v>1</v>
      </c>
      <c r="GF204">
        <v>-1575174274</v>
      </c>
      <c r="GG204">
        <v>2</v>
      </c>
      <c r="GH204">
        <v>1</v>
      </c>
      <c r="GI204">
        <v>4</v>
      </c>
      <c r="GJ204">
        <v>0</v>
      </c>
      <c r="GK204">
        <v>0</v>
      </c>
      <c r="GL204">
        <f t="shared" si="194"/>
        <v>0</v>
      </c>
      <c r="GM204">
        <f t="shared" si="195"/>
        <v>2443.0100000000002</v>
      </c>
      <c r="GN204">
        <f t="shared" si="196"/>
        <v>2443.0100000000002</v>
      </c>
      <c r="GO204">
        <f t="shared" si="197"/>
        <v>0</v>
      </c>
      <c r="GP204">
        <f t="shared" si="198"/>
        <v>0</v>
      </c>
      <c r="GR204">
        <v>0</v>
      </c>
      <c r="GS204">
        <v>3</v>
      </c>
      <c r="GT204">
        <v>0</v>
      </c>
      <c r="GU204" t="s">
        <v>3</v>
      </c>
      <c r="GV204">
        <f t="shared" si="199"/>
        <v>0</v>
      </c>
      <c r="GW204">
        <v>1</v>
      </c>
      <c r="GX204">
        <f t="shared" si="200"/>
        <v>0</v>
      </c>
      <c r="HA204">
        <v>0</v>
      </c>
      <c r="HB204">
        <v>0</v>
      </c>
      <c r="HC204">
        <f t="shared" si="201"/>
        <v>0</v>
      </c>
      <c r="HE204" t="s">
        <v>3</v>
      </c>
      <c r="HF204" t="s">
        <v>3</v>
      </c>
      <c r="HM204" t="s">
        <v>3</v>
      </c>
      <c r="HN204" t="s">
        <v>26</v>
      </c>
      <c r="HO204" t="s">
        <v>27</v>
      </c>
      <c r="HP204" t="s">
        <v>22</v>
      </c>
      <c r="HQ204" t="s">
        <v>22</v>
      </c>
      <c r="IK204">
        <v>0</v>
      </c>
    </row>
    <row r="205" spans="1:245" x14ac:dyDescent="0.2">
      <c r="A205">
        <v>18</v>
      </c>
      <c r="B205">
        <v>1</v>
      </c>
      <c r="C205">
        <v>240</v>
      </c>
      <c r="E205" t="s">
        <v>282</v>
      </c>
      <c r="F205" t="s">
        <v>29</v>
      </c>
      <c r="G205" t="s">
        <v>283</v>
      </c>
      <c r="H205" t="str">
        <f>'1.Ведомость'!C75</f>
        <v>КОМПЛ</v>
      </c>
      <c r="I205">
        <f>I204*J205</f>
        <v>1</v>
      </c>
      <c r="J205">
        <v>2.5</v>
      </c>
      <c r="K205">
        <v>2.5</v>
      </c>
      <c r="O205">
        <f t="shared" si="171"/>
        <v>923.99</v>
      </c>
      <c r="P205">
        <f t="shared" si="172"/>
        <v>923.99</v>
      </c>
      <c r="Q205">
        <f t="shared" si="173"/>
        <v>0</v>
      </c>
      <c r="R205">
        <f t="shared" si="174"/>
        <v>0</v>
      </c>
      <c r="S205">
        <f t="shared" si="175"/>
        <v>0</v>
      </c>
      <c r="T205">
        <f t="shared" si="176"/>
        <v>0</v>
      </c>
      <c r="U205">
        <f t="shared" si="177"/>
        <v>0</v>
      </c>
      <c r="V205">
        <f t="shared" si="178"/>
        <v>0</v>
      </c>
      <c r="W205">
        <f t="shared" si="179"/>
        <v>0</v>
      </c>
      <c r="X205">
        <f t="shared" si="180"/>
        <v>0</v>
      </c>
      <c r="Y205">
        <f t="shared" si="181"/>
        <v>0</v>
      </c>
      <c r="AA205">
        <v>51661419</v>
      </c>
      <c r="AB205">
        <f t="shared" si="182"/>
        <v>923.99</v>
      </c>
      <c r="AC205">
        <f t="shared" si="183"/>
        <v>923.99</v>
      </c>
      <c r="AD205">
        <f>ROUND((((ET205)-(EU205))+AE205),2)</f>
        <v>0</v>
      </c>
      <c r="AE205">
        <f>ROUND((EU205),2)</f>
        <v>0</v>
      </c>
      <c r="AF205">
        <f>ROUND((EV205),2)</f>
        <v>0</v>
      </c>
      <c r="AG205">
        <f t="shared" si="184"/>
        <v>0</v>
      </c>
      <c r="AH205">
        <f>(EW205)</f>
        <v>0</v>
      </c>
      <c r="AI205">
        <f>(EX205)</f>
        <v>0</v>
      </c>
      <c r="AJ205">
        <f t="shared" si="185"/>
        <v>0</v>
      </c>
      <c r="AK205">
        <v>923.99</v>
      </c>
      <c r="AL205">
        <v>923.99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125</v>
      </c>
      <c r="AU205">
        <v>65</v>
      </c>
      <c r="AV205">
        <v>1</v>
      </c>
      <c r="AW205">
        <v>1</v>
      </c>
      <c r="AZ205">
        <v>1</v>
      </c>
      <c r="BA205">
        <v>1</v>
      </c>
      <c r="BB205">
        <v>1</v>
      </c>
      <c r="BC205">
        <v>9.11</v>
      </c>
      <c r="BD205" t="s">
        <v>3</v>
      </c>
      <c r="BE205" t="s">
        <v>3</v>
      </c>
      <c r="BF205" t="s">
        <v>3</v>
      </c>
      <c r="BG205" t="s">
        <v>3</v>
      </c>
      <c r="BH205">
        <v>3</v>
      </c>
      <c r="BI205">
        <v>1</v>
      </c>
      <c r="BJ205" t="s">
        <v>3</v>
      </c>
      <c r="BM205">
        <v>0</v>
      </c>
      <c r="BN205">
        <v>0</v>
      </c>
      <c r="BO205" t="s">
        <v>3</v>
      </c>
      <c r="BP205">
        <v>0</v>
      </c>
      <c r="BQ205">
        <v>13</v>
      </c>
      <c r="BR205">
        <v>0</v>
      </c>
      <c r="BS205">
        <v>1</v>
      </c>
      <c r="BT205">
        <v>1</v>
      </c>
      <c r="BU205">
        <v>1</v>
      </c>
      <c r="BV205">
        <v>1</v>
      </c>
      <c r="BW205">
        <v>1</v>
      </c>
      <c r="BX205">
        <v>1</v>
      </c>
      <c r="BY205" t="s">
        <v>3</v>
      </c>
      <c r="BZ205">
        <v>125</v>
      </c>
      <c r="CA205">
        <v>65</v>
      </c>
      <c r="CB205" t="s">
        <v>3</v>
      </c>
      <c r="CE205">
        <v>0</v>
      </c>
      <c r="CF205">
        <v>0</v>
      </c>
      <c r="CG205">
        <v>0</v>
      </c>
      <c r="CM205">
        <v>0</v>
      </c>
      <c r="CN205" t="s">
        <v>3</v>
      </c>
      <c r="CO205">
        <v>0</v>
      </c>
      <c r="CP205">
        <f t="shared" si="186"/>
        <v>923.99</v>
      </c>
      <c r="CQ205">
        <f>AC205</f>
        <v>923.99</v>
      </c>
      <c r="CR205">
        <f>AD205</f>
        <v>0</v>
      </c>
      <c r="CS205">
        <f t="shared" si="187"/>
        <v>0</v>
      </c>
      <c r="CT205">
        <f t="shared" si="188"/>
        <v>0</v>
      </c>
      <c r="CU205">
        <f t="shared" si="189"/>
        <v>0</v>
      </c>
      <c r="CV205">
        <f t="shared" si="190"/>
        <v>0</v>
      </c>
      <c r="CW205">
        <f t="shared" si="191"/>
        <v>0</v>
      </c>
      <c r="CX205">
        <f t="shared" si="192"/>
        <v>0</v>
      </c>
      <c r="CY205">
        <f t="shared" si="202"/>
        <v>0</v>
      </c>
      <c r="CZ205">
        <f t="shared" si="203"/>
        <v>0</v>
      </c>
      <c r="DC205" t="s">
        <v>3</v>
      </c>
      <c r="DD205" t="s">
        <v>3</v>
      </c>
      <c r="DE205" t="s">
        <v>3</v>
      </c>
      <c r="DF205" t="s">
        <v>3</v>
      </c>
      <c r="DG205" t="s">
        <v>3</v>
      </c>
      <c r="DH205" t="s">
        <v>3</v>
      </c>
      <c r="DI205" t="s">
        <v>3</v>
      </c>
      <c r="DJ205" t="s">
        <v>3</v>
      </c>
      <c r="DK205" t="s">
        <v>3</v>
      </c>
      <c r="DL205" t="s">
        <v>3</v>
      </c>
      <c r="DM205" t="s">
        <v>3</v>
      </c>
      <c r="DN205">
        <v>0</v>
      </c>
      <c r="DO205">
        <v>0</v>
      </c>
      <c r="DP205">
        <v>1</v>
      </c>
      <c r="DQ205">
        <v>1</v>
      </c>
      <c r="DU205">
        <v>1013</v>
      </c>
      <c r="DV205" t="s">
        <v>31</v>
      </c>
      <c r="DW205" t="s">
        <v>31</v>
      </c>
      <c r="DX205">
        <v>1</v>
      </c>
      <c r="DZ205" t="s">
        <v>3</v>
      </c>
      <c r="EA205" t="s">
        <v>3</v>
      </c>
      <c r="EB205" t="s">
        <v>3</v>
      </c>
      <c r="EC205" t="s">
        <v>3</v>
      </c>
      <c r="EE205">
        <v>50757123</v>
      </c>
      <c r="EF205">
        <v>13</v>
      </c>
      <c r="EG205" t="s">
        <v>38</v>
      </c>
      <c r="EH205">
        <v>0</v>
      </c>
      <c r="EI205" t="s">
        <v>3</v>
      </c>
      <c r="EJ205">
        <v>1</v>
      </c>
      <c r="EK205">
        <v>0</v>
      </c>
      <c r="EL205" t="s">
        <v>39</v>
      </c>
      <c r="EM205" t="s">
        <v>40</v>
      </c>
      <c r="EO205" t="s">
        <v>3</v>
      </c>
      <c r="EQ205">
        <v>0</v>
      </c>
      <c r="ER205">
        <v>923.99</v>
      </c>
      <c r="ES205">
        <v>923.99</v>
      </c>
      <c r="ET205">
        <v>0</v>
      </c>
      <c r="EU205">
        <v>0</v>
      </c>
      <c r="EV205">
        <v>0</v>
      </c>
      <c r="EW205">
        <v>0</v>
      </c>
      <c r="EX205">
        <v>0</v>
      </c>
      <c r="EZ205">
        <v>5</v>
      </c>
      <c r="FC205">
        <v>0</v>
      </c>
      <c r="FD205">
        <v>18</v>
      </c>
      <c r="FF205">
        <v>878.63</v>
      </c>
      <c r="FQ205">
        <v>0</v>
      </c>
      <c r="FR205">
        <f t="shared" si="193"/>
        <v>0</v>
      </c>
      <c r="FS205">
        <v>0</v>
      </c>
      <c r="FX205">
        <v>125</v>
      </c>
      <c r="FY205">
        <v>65</v>
      </c>
      <c r="GA205" t="s">
        <v>284</v>
      </c>
      <c r="GD205">
        <v>1</v>
      </c>
      <c r="GF205">
        <v>-346865361</v>
      </c>
      <c r="GG205">
        <v>2</v>
      </c>
      <c r="GH205">
        <v>3</v>
      </c>
      <c r="GI205">
        <v>4</v>
      </c>
      <c r="GJ205">
        <v>0</v>
      </c>
      <c r="GK205">
        <v>0</v>
      </c>
      <c r="GL205">
        <f t="shared" si="194"/>
        <v>0</v>
      </c>
      <c r="GM205">
        <f t="shared" si="195"/>
        <v>923.99</v>
      </c>
      <c r="GN205">
        <f t="shared" si="196"/>
        <v>923.99</v>
      </c>
      <c r="GO205">
        <f t="shared" si="197"/>
        <v>0</v>
      </c>
      <c r="GP205">
        <f t="shared" si="198"/>
        <v>0</v>
      </c>
      <c r="GR205">
        <v>1</v>
      </c>
      <c r="GS205">
        <v>1</v>
      </c>
      <c r="GT205">
        <v>0</v>
      </c>
      <c r="GU205" t="s">
        <v>3</v>
      </c>
      <c r="GV205">
        <f t="shared" si="199"/>
        <v>0</v>
      </c>
      <c r="GW205">
        <v>1</v>
      </c>
      <c r="GX205">
        <f t="shared" si="200"/>
        <v>0</v>
      </c>
      <c r="HA205">
        <v>0</v>
      </c>
      <c r="HB205">
        <v>0</v>
      </c>
      <c r="HC205">
        <f t="shared" si="201"/>
        <v>0</v>
      </c>
      <c r="HE205" t="s">
        <v>35</v>
      </c>
      <c r="HF205" t="s">
        <v>42</v>
      </c>
      <c r="HG205">
        <f>ROUND(AC205*I205,2)</f>
        <v>923.99</v>
      </c>
      <c r="HM205" t="s">
        <v>3</v>
      </c>
      <c r="HN205" t="s">
        <v>3</v>
      </c>
      <c r="HO205" t="s">
        <v>3</v>
      </c>
      <c r="HP205" t="s">
        <v>3</v>
      </c>
      <c r="HQ205" t="s">
        <v>3</v>
      </c>
      <c r="IK205">
        <v>0</v>
      </c>
    </row>
    <row r="206" spans="1:245" x14ac:dyDescent="0.2">
      <c r="A206">
        <v>17</v>
      </c>
      <c r="B206">
        <v>1</v>
      </c>
      <c r="C206">
        <f>ROW(SmtRes!A248)</f>
        <v>248</v>
      </c>
      <c r="D206">
        <f>ROW(EtalonRes!A279)</f>
        <v>279</v>
      </c>
      <c r="E206" t="s">
        <v>285</v>
      </c>
      <c r="F206" t="s">
        <v>286</v>
      </c>
      <c r="G206" t="s">
        <v>287</v>
      </c>
      <c r="H206" t="s">
        <v>17</v>
      </c>
      <c r="I206">
        <v>1</v>
      </c>
      <c r="J206">
        <v>0</v>
      </c>
      <c r="K206">
        <v>1</v>
      </c>
      <c r="O206">
        <f t="shared" si="171"/>
        <v>153.27000000000001</v>
      </c>
      <c r="P206">
        <f t="shared" si="172"/>
        <v>18.579999999999998</v>
      </c>
      <c r="Q206">
        <f t="shared" si="173"/>
        <v>18.829999999999998</v>
      </c>
      <c r="R206">
        <f t="shared" si="174"/>
        <v>4.34</v>
      </c>
      <c r="S206">
        <f t="shared" si="175"/>
        <v>115.86</v>
      </c>
      <c r="T206">
        <f t="shared" si="176"/>
        <v>0</v>
      </c>
      <c r="U206">
        <f t="shared" si="177"/>
        <v>0.378</v>
      </c>
      <c r="V206">
        <f t="shared" si="178"/>
        <v>1.0500000000000001E-2</v>
      </c>
      <c r="W206">
        <f t="shared" si="179"/>
        <v>0</v>
      </c>
      <c r="X206">
        <f t="shared" si="180"/>
        <v>145.44</v>
      </c>
      <c r="Y206">
        <f t="shared" si="181"/>
        <v>86.54</v>
      </c>
      <c r="AA206">
        <v>51661419</v>
      </c>
      <c r="AB206">
        <f t="shared" si="182"/>
        <v>6.93</v>
      </c>
      <c r="AC206">
        <f t="shared" si="183"/>
        <v>2.04</v>
      </c>
      <c r="AD206">
        <f>ROUND(((((ET206*ROUND(1.05,7)))-((EU206*ROUND(1.05,7))))+AE206),2)</f>
        <v>1.42</v>
      </c>
      <c r="AE206">
        <f>ROUND(((EU206*ROUND(1.05,7))),2)</f>
        <v>0.13</v>
      </c>
      <c r="AF206">
        <f>ROUND(((EV206*ROUND(1.05,7))),2)</f>
        <v>3.47</v>
      </c>
      <c r="AG206">
        <f t="shared" si="184"/>
        <v>0</v>
      </c>
      <c r="AH206">
        <f>((EW206*ROUND(1.05,7)))</f>
        <v>0.378</v>
      </c>
      <c r="AI206">
        <f>((EX206*ROUND(1.05,7)))</f>
        <v>1.0500000000000001E-2</v>
      </c>
      <c r="AJ206">
        <f t="shared" si="185"/>
        <v>0</v>
      </c>
      <c r="AK206">
        <v>6.69</v>
      </c>
      <c r="AL206">
        <v>2.04</v>
      </c>
      <c r="AM206">
        <v>1.35</v>
      </c>
      <c r="AN206">
        <v>0.12</v>
      </c>
      <c r="AO206">
        <v>3.3</v>
      </c>
      <c r="AP206">
        <v>0</v>
      </c>
      <c r="AQ206">
        <v>0.36</v>
      </c>
      <c r="AR206">
        <v>0.01</v>
      </c>
      <c r="AS206">
        <v>0</v>
      </c>
      <c r="AT206">
        <v>121</v>
      </c>
      <c r="AU206">
        <v>72</v>
      </c>
      <c r="AV206">
        <v>1</v>
      </c>
      <c r="AW206">
        <v>1</v>
      </c>
      <c r="AZ206">
        <v>1</v>
      </c>
      <c r="BA206">
        <v>33.39</v>
      </c>
      <c r="BB206">
        <v>13.26</v>
      </c>
      <c r="BC206">
        <v>9.11</v>
      </c>
      <c r="BD206" t="s">
        <v>3</v>
      </c>
      <c r="BE206" t="s">
        <v>3</v>
      </c>
      <c r="BF206" t="s">
        <v>3</v>
      </c>
      <c r="BG206" t="s">
        <v>3</v>
      </c>
      <c r="BH206">
        <v>0</v>
      </c>
      <c r="BI206">
        <v>1</v>
      </c>
      <c r="BJ206" t="s">
        <v>288</v>
      </c>
      <c r="BM206">
        <v>20001</v>
      </c>
      <c r="BN206">
        <v>0</v>
      </c>
      <c r="BO206" t="s">
        <v>3</v>
      </c>
      <c r="BP206">
        <v>0</v>
      </c>
      <c r="BQ206">
        <v>22</v>
      </c>
      <c r="BR206">
        <v>0</v>
      </c>
      <c r="BS206">
        <v>33.39</v>
      </c>
      <c r="BT206">
        <v>1</v>
      </c>
      <c r="BU206">
        <v>1</v>
      </c>
      <c r="BV206">
        <v>1</v>
      </c>
      <c r="BW206">
        <v>1</v>
      </c>
      <c r="BX206">
        <v>1</v>
      </c>
      <c r="BY206" t="s">
        <v>3</v>
      </c>
      <c r="BZ206">
        <v>121</v>
      </c>
      <c r="CA206">
        <v>72</v>
      </c>
      <c r="CB206" t="s">
        <v>3</v>
      </c>
      <c r="CE206">
        <v>0</v>
      </c>
      <c r="CF206">
        <v>0</v>
      </c>
      <c r="CG206">
        <v>0</v>
      </c>
      <c r="CM206">
        <v>0</v>
      </c>
      <c r="CN206" t="s">
        <v>19</v>
      </c>
      <c r="CO206">
        <v>0</v>
      </c>
      <c r="CP206">
        <f t="shared" si="186"/>
        <v>153.26999999999998</v>
      </c>
      <c r="CQ206">
        <f>AC206*BC206</f>
        <v>18.584399999999999</v>
      </c>
      <c r="CR206">
        <f>AD206*BB206</f>
        <v>18.8292</v>
      </c>
      <c r="CS206">
        <f t="shared" si="187"/>
        <v>4.3407</v>
      </c>
      <c r="CT206">
        <f t="shared" si="188"/>
        <v>115.86330000000001</v>
      </c>
      <c r="CU206">
        <f t="shared" si="189"/>
        <v>0</v>
      </c>
      <c r="CV206">
        <f t="shared" si="190"/>
        <v>0.378</v>
      </c>
      <c r="CW206">
        <f t="shared" si="191"/>
        <v>1.0500000000000001E-2</v>
      </c>
      <c r="CX206">
        <f t="shared" si="192"/>
        <v>0</v>
      </c>
      <c r="CY206">
        <f t="shared" si="202"/>
        <v>145.44200000000001</v>
      </c>
      <c r="CZ206">
        <f t="shared" si="203"/>
        <v>86.543999999999997</v>
      </c>
      <c r="DC206" t="s">
        <v>3</v>
      </c>
      <c r="DD206" t="s">
        <v>3</v>
      </c>
      <c r="DE206" t="s">
        <v>20</v>
      </c>
      <c r="DF206" t="s">
        <v>20</v>
      </c>
      <c r="DG206" t="s">
        <v>20</v>
      </c>
      <c r="DH206" t="s">
        <v>3</v>
      </c>
      <c r="DI206" t="s">
        <v>20</v>
      </c>
      <c r="DJ206" t="s">
        <v>20</v>
      </c>
      <c r="DK206" t="s">
        <v>3</v>
      </c>
      <c r="DL206" t="s">
        <v>3</v>
      </c>
      <c r="DM206" t="s">
        <v>3</v>
      </c>
      <c r="DN206">
        <v>0</v>
      </c>
      <c r="DO206">
        <v>0</v>
      </c>
      <c r="DP206">
        <v>1</v>
      </c>
      <c r="DQ206">
        <v>1</v>
      </c>
      <c r="DU206">
        <v>1013</v>
      </c>
      <c r="DV206" t="s">
        <v>17</v>
      </c>
      <c r="DW206" t="s">
        <v>17</v>
      </c>
      <c r="DX206">
        <v>1</v>
      </c>
      <c r="DZ206" t="s">
        <v>3</v>
      </c>
      <c r="EA206" t="s">
        <v>3</v>
      </c>
      <c r="EB206" t="s">
        <v>3</v>
      </c>
      <c r="EC206" t="s">
        <v>3</v>
      </c>
      <c r="EE206">
        <v>50757454</v>
      </c>
      <c r="EF206">
        <v>22</v>
      </c>
      <c r="EG206" t="s">
        <v>21</v>
      </c>
      <c r="EH206">
        <v>16</v>
      </c>
      <c r="EI206" t="s">
        <v>22</v>
      </c>
      <c r="EJ206">
        <v>1</v>
      </c>
      <c r="EK206">
        <v>20001</v>
      </c>
      <c r="EL206" t="s">
        <v>23</v>
      </c>
      <c r="EM206" t="s">
        <v>24</v>
      </c>
      <c r="EO206" t="s">
        <v>25</v>
      </c>
      <c r="EQ206">
        <v>131072</v>
      </c>
      <c r="ER206">
        <v>6.69</v>
      </c>
      <c r="ES206">
        <v>2.04</v>
      </c>
      <c r="ET206">
        <v>1.35</v>
      </c>
      <c r="EU206">
        <v>0.12</v>
      </c>
      <c r="EV206">
        <v>3.3</v>
      </c>
      <c r="EW206">
        <v>0.36</v>
      </c>
      <c r="EX206">
        <v>0.01</v>
      </c>
      <c r="EY206">
        <v>0</v>
      </c>
      <c r="FQ206">
        <v>0</v>
      </c>
      <c r="FR206">
        <f t="shared" si="193"/>
        <v>0</v>
      </c>
      <c r="FS206">
        <v>0</v>
      </c>
      <c r="FX206">
        <v>121</v>
      </c>
      <c r="FY206">
        <v>72</v>
      </c>
      <c r="GA206" t="s">
        <v>3</v>
      </c>
      <c r="GD206">
        <v>1</v>
      </c>
      <c r="GF206">
        <v>80479470</v>
      </c>
      <c r="GG206">
        <v>2</v>
      </c>
      <c r="GH206">
        <v>1</v>
      </c>
      <c r="GI206">
        <v>4</v>
      </c>
      <c r="GJ206">
        <v>0</v>
      </c>
      <c r="GK206">
        <v>0</v>
      </c>
      <c r="GL206">
        <f t="shared" si="194"/>
        <v>0</v>
      </c>
      <c r="GM206">
        <f t="shared" si="195"/>
        <v>385.25</v>
      </c>
      <c r="GN206">
        <f t="shared" si="196"/>
        <v>385.25</v>
      </c>
      <c r="GO206">
        <f t="shared" si="197"/>
        <v>0</v>
      </c>
      <c r="GP206">
        <f t="shared" si="198"/>
        <v>0</v>
      </c>
      <c r="GR206">
        <v>0</v>
      </c>
      <c r="GS206">
        <v>3</v>
      </c>
      <c r="GT206">
        <v>0</v>
      </c>
      <c r="GU206" t="s">
        <v>3</v>
      </c>
      <c r="GV206">
        <f t="shared" si="199"/>
        <v>0</v>
      </c>
      <c r="GW206">
        <v>1</v>
      </c>
      <c r="GX206">
        <f t="shared" si="200"/>
        <v>0</v>
      </c>
      <c r="HA206">
        <v>0</v>
      </c>
      <c r="HB206">
        <v>0</v>
      </c>
      <c r="HC206">
        <f t="shared" si="201"/>
        <v>0</v>
      </c>
      <c r="HE206" t="s">
        <v>3</v>
      </c>
      <c r="HF206" t="s">
        <v>3</v>
      </c>
      <c r="HM206" t="s">
        <v>3</v>
      </c>
      <c r="HN206" t="s">
        <v>26</v>
      </c>
      <c r="HO206" t="s">
        <v>27</v>
      </c>
      <c r="HP206" t="s">
        <v>22</v>
      </c>
      <c r="HQ206" t="s">
        <v>22</v>
      </c>
      <c r="IK206">
        <v>0</v>
      </c>
    </row>
    <row r="207" spans="1:245" x14ac:dyDescent="0.2">
      <c r="A207">
        <v>18</v>
      </c>
      <c r="B207">
        <v>1</v>
      </c>
      <c r="C207">
        <v>248</v>
      </c>
      <c r="E207" t="s">
        <v>289</v>
      </c>
      <c r="F207" t="s">
        <v>29</v>
      </c>
      <c r="G207" t="s">
        <v>290</v>
      </c>
      <c r="H207" t="str">
        <f>'1.Ведомость'!C77</f>
        <v>ШТ</v>
      </c>
      <c r="I207">
        <f>I206*J207</f>
        <v>1</v>
      </c>
      <c r="J207">
        <v>1</v>
      </c>
      <c r="K207">
        <v>1</v>
      </c>
      <c r="O207">
        <f t="shared" si="171"/>
        <v>4836.8</v>
      </c>
      <c r="P207">
        <f t="shared" si="172"/>
        <v>4836.8</v>
      </c>
      <c r="Q207">
        <f t="shared" si="173"/>
        <v>0</v>
      </c>
      <c r="R207">
        <f t="shared" si="174"/>
        <v>0</v>
      </c>
      <c r="S207">
        <f t="shared" si="175"/>
        <v>0</v>
      </c>
      <c r="T207">
        <f t="shared" si="176"/>
        <v>0</v>
      </c>
      <c r="U207">
        <f t="shared" si="177"/>
        <v>0</v>
      </c>
      <c r="V207">
        <f t="shared" si="178"/>
        <v>0</v>
      </c>
      <c r="W207">
        <f t="shared" si="179"/>
        <v>0</v>
      </c>
      <c r="X207">
        <f t="shared" si="180"/>
        <v>0</v>
      </c>
      <c r="Y207">
        <f t="shared" si="181"/>
        <v>0</v>
      </c>
      <c r="AA207">
        <v>51661419</v>
      </c>
      <c r="AB207">
        <f t="shared" si="182"/>
        <v>4836.8</v>
      </c>
      <c r="AC207">
        <f t="shared" si="183"/>
        <v>4836.8</v>
      </c>
      <c r="AD207">
        <f>ROUND((((ET207)-(EU207))+AE207),2)</f>
        <v>0</v>
      </c>
      <c r="AE207">
        <f t="shared" ref="AE207:AF211" si="204">ROUND((EU207),2)</f>
        <v>0</v>
      </c>
      <c r="AF207">
        <f t="shared" si="204"/>
        <v>0</v>
      </c>
      <c r="AG207">
        <f t="shared" si="184"/>
        <v>0</v>
      </c>
      <c r="AH207">
        <f t="shared" ref="AH207:AI211" si="205">(EW207)</f>
        <v>0</v>
      </c>
      <c r="AI207">
        <f t="shared" si="205"/>
        <v>0</v>
      </c>
      <c r="AJ207">
        <f t="shared" si="185"/>
        <v>0</v>
      </c>
      <c r="AK207">
        <v>4836.8</v>
      </c>
      <c r="AL207">
        <v>4836.8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125</v>
      </c>
      <c r="AU207">
        <v>65</v>
      </c>
      <c r="AV207">
        <v>1</v>
      </c>
      <c r="AW207">
        <v>1</v>
      </c>
      <c r="AZ207">
        <v>1</v>
      </c>
      <c r="BA207">
        <v>1</v>
      </c>
      <c r="BB207">
        <v>1</v>
      </c>
      <c r="BC207">
        <v>9.11</v>
      </c>
      <c r="BD207" t="s">
        <v>3</v>
      </c>
      <c r="BE207" t="s">
        <v>3</v>
      </c>
      <c r="BF207" t="s">
        <v>3</v>
      </c>
      <c r="BG207" t="s">
        <v>3</v>
      </c>
      <c r="BH207">
        <v>3</v>
      </c>
      <c r="BI207">
        <v>1</v>
      </c>
      <c r="BJ207" t="s">
        <v>3</v>
      </c>
      <c r="BM207">
        <v>0</v>
      </c>
      <c r="BN207">
        <v>0</v>
      </c>
      <c r="BO207" t="s">
        <v>3</v>
      </c>
      <c r="BP207">
        <v>0</v>
      </c>
      <c r="BQ207">
        <v>13</v>
      </c>
      <c r="BR207">
        <v>0</v>
      </c>
      <c r="BS207">
        <v>1</v>
      </c>
      <c r="BT207">
        <v>1</v>
      </c>
      <c r="BU207">
        <v>1</v>
      </c>
      <c r="BV207">
        <v>1</v>
      </c>
      <c r="BW207">
        <v>1</v>
      </c>
      <c r="BX207">
        <v>1</v>
      </c>
      <c r="BY207" t="s">
        <v>3</v>
      </c>
      <c r="BZ207">
        <v>125</v>
      </c>
      <c r="CA207">
        <v>65</v>
      </c>
      <c r="CB207" t="s">
        <v>3</v>
      </c>
      <c r="CE207">
        <v>0</v>
      </c>
      <c r="CF207">
        <v>0</v>
      </c>
      <c r="CG207">
        <v>0</v>
      </c>
      <c r="CM207">
        <v>0</v>
      </c>
      <c r="CN207" t="s">
        <v>3</v>
      </c>
      <c r="CO207">
        <v>0</v>
      </c>
      <c r="CP207">
        <f t="shared" si="186"/>
        <v>4836.8</v>
      </c>
      <c r="CQ207">
        <f>AC207</f>
        <v>4836.8</v>
      </c>
      <c r="CR207">
        <f>AD207</f>
        <v>0</v>
      </c>
      <c r="CS207">
        <f t="shared" si="187"/>
        <v>0</v>
      </c>
      <c r="CT207">
        <f t="shared" si="188"/>
        <v>0</v>
      </c>
      <c r="CU207">
        <f t="shared" si="189"/>
        <v>0</v>
      </c>
      <c r="CV207">
        <f t="shared" si="190"/>
        <v>0</v>
      </c>
      <c r="CW207">
        <f t="shared" si="191"/>
        <v>0</v>
      </c>
      <c r="CX207">
        <f t="shared" si="192"/>
        <v>0</v>
      </c>
      <c r="CY207">
        <f t="shared" si="202"/>
        <v>0</v>
      </c>
      <c r="CZ207">
        <f t="shared" si="203"/>
        <v>0</v>
      </c>
      <c r="DC207" t="s">
        <v>3</v>
      </c>
      <c r="DD207" t="s">
        <v>3</v>
      </c>
      <c r="DE207" t="s">
        <v>3</v>
      </c>
      <c r="DF207" t="s">
        <v>3</v>
      </c>
      <c r="DG207" t="s">
        <v>3</v>
      </c>
      <c r="DH207" t="s">
        <v>3</v>
      </c>
      <c r="DI207" t="s">
        <v>3</v>
      </c>
      <c r="DJ207" t="s">
        <v>3</v>
      </c>
      <c r="DK207" t="s">
        <v>3</v>
      </c>
      <c r="DL207" t="s">
        <v>3</v>
      </c>
      <c r="DM207" t="s">
        <v>3</v>
      </c>
      <c r="DN207">
        <v>0</v>
      </c>
      <c r="DO207">
        <v>0</v>
      </c>
      <c r="DP207">
        <v>1</v>
      </c>
      <c r="DQ207">
        <v>1</v>
      </c>
      <c r="DU207">
        <v>1013</v>
      </c>
      <c r="DV207" t="s">
        <v>17</v>
      </c>
      <c r="DW207" t="s">
        <v>17</v>
      </c>
      <c r="DX207">
        <v>1</v>
      </c>
      <c r="DZ207" t="s">
        <v>3</v>
      </c>
      <c r="EA207" t="s">
        <v>3</v>
      </c>
      <c r="EB207" t="s">
        <v>3</v>
      </c>
      <c r="EC207" t="s">
        <v>3</v>
      </c>
      <c r="EE207">
        <v>50757123</v>
      </c>
      <c r="EF207">
        <v>13</v>
      </c>
      <c r="EG207" t="s">
        <v>38</v>
      </c>
      <c r="EH207">
        <v>0</v>
      </c>
      <c r="EI207" t="s">
        <v>3</v>
      </c>
      <c r="EJ207">
        <v>1</v>
      </c>
      <c r="EK207">
        <v>0</v>
      </c>
      <c r="EL207" t="s">
        <v>39</v>
      </c>
      <c r="EM207" t="s">
        <v>40</v>
      </c>
      <c r="EO207" t="s">
        <v>3</v>
      </c>
      <c r="EQ207">
        <v>0</v>
      </c>
      <c r="ER207">
        <v>4836.8</v>
      </c>
      <c r="ES207">
        <v>4836.8</v>
      </c>
      <c r="ET207">
        <v>0</v>
      </c>
      <c r="EU207">
        <v>0</v>
      </c>
      <c r="EV207">
        <v>0</v>
      </c>
      <c r="EW207">
        <v>0</v>
      </c>
      <c r="EX207">
        <v>0</v>
      </c>
      <c r="EZ207">
        <v>5</v>
      </c>
      <c r="FC207">
        <v>0</v>
      </c>
      <c r="FD207">
        <v>18</v>
      </c>
      <c r="FF207">
        <v>4599.38</v>
      </c>
      <c r="FQ207">
        <v>0</v>
      </c>
      <c r="FR207">
        <f t="shared" si="193"/>
        <v>0</v>
      </c>
      <c r="FS207">
        <v>0</v>
      </c>
      <c r="FX207">
        <v>125</v>
      </c>
      <c r="FY207">
        <v>65</v>
      </c>
      <c r="GA207" t="s">
        <v>291</v>
      </c>
      <c r="GD207">
        <v>1</v>
      </c>
      <c r="GF207">
        <v>-1513390769</v>
      </c>
      <c r="GG207">
        <v>2</v>
      </c>
      <c r="GH207">
        <v>3</v>
      </c>
      <c r="GI207">
        <v>4</v>
      </c>
      <c r="GJ207">
        <v>0</v>
      </c>
      <c r="GK207">
        <v>0</v>
      </c>
      <c r="GL207">
        <f t="shared" si="194"/>
        <v>0</v>
      </c>
      <c r="GM207">
        <f t="shared" si="195"/>
        <v>4836.8</v>
      </c>
      <c r="GN207">
        <f t="shared" si="196"/>
        <v>4836.8</v>
      </c>
      <c r="GO207">
        <f t="shared" si="197"/>
        <v>0</v>
      </c>
      <c r="GP207">
        <f t="shared" si="198"/>
        <v>0</v>
      </c>
      <c r="GR207">
        <v>1</v>
      </c>
      <c r="GS207">
        <v>1</v>
      </c>
      <c r="GT207">
        <v>0</v>
      </c>
      <c r="GU207" t="s">
        <v>3</v>
      </c>
      <c r="GV207">
        <f t="shared" si="199"/>
        <v>0</v>
      </c>
      <c r="GW207">
        <v>1</v>
      </c>
      <c r="GX207">
        <f t="shared" si="200"/>
        <v>0</v>
      </c>
      <c r="HA207">
        <v>0</v>
      </c>
      <c r="HB207">
        <v>0</v>
      </c>
      <c r="HC207">
        <f t="shared" si="201"/>
        <v>0</v>
      </c>
      <c r="HE207" t="s">
        <v>35</v>
      </c>
      <c r="HF207" t="s">
        <v>42</v>
      </c>
      <c r="HG207">
        <f>ROUND(AC207*I207,2)</f>
        <v>4836.8</v>
      </c>
      <c r="HM207" t="s">
        <v>3</v>
      </c>
      <c r="HN207" t="s">
        <v>3</v>
      </c>
      <c r="HO207" t="s">
        <v>3</v>
      </c>
      <c r="HP207" t="s">
        <v>3</v>
      </c>
      <c r="HQ207" t="s">
        <v>3</v>
      </c>
      <c r="IK207">
        <v>0</v>
      </c>
    </row>
    <row r="208" spans="1:245" x14ac:dyDescent="0.2">
      <c r="A208">
        <v>17</v>
      </c>
      <c r="B208">
        <v>1</v>
      </c>
      <c r="C208">
        <f>ROW(SmtRes!A259)</f>
        <v>259</v>
      </c>
      <c r="D208">
        <f>ROW(EtalonRes!A289)</f>
        <v>289</v>
      </c>
      <c r="E208" t="s">
        <v>292</v>
      </c>
      <c r="F208" t="s">
        <v>293</v>
      </c>
      <c r="G208" t="s">
        <v>294</v>
      </c>
      <c r="H208" t="s">
        <v>295</v>
      </c>
      <c r="I208">
        <v>1</v>
      </c>
      <c r="J208">
        <v>0</v>
      </c>
      <c r="K208">
        <v>1</v>
      </c>
      <c r="O208">
        <f t="shared" si="171"/>
        <v>7323.85</v>
      </c>
      <c r="P208">
        <f t="shared" si="172"/>
        <v>4599.6400000000003</v>
      </c>
      <c r="Q208">
        <f t="shared" si="173"/>
        <v>408.28</v>
      </c>
      <c r="R208">
        <f t="shared" si="174"/>
        <v>142.58000000000001</v>
      </c>
      <c r="S208">
        <f t="shared" si="175"/>
        <v>2315.9299999999998</v>
      </c>
      <c r="T208">
        <f t="shared" si="176"/>
        <v>0</v>
      </c>
      <c r="U208">
        <f t="shared" si="177"/>
        <v>7.21</v>
      </c>
      <c r="V208">
        <f t="shared" si="178"/>
        <v>0.34</v>
      </c>
      <c r="W208">
        <f t="shared" si="179"/>
        <v>0</v>
      </c>
      <c r="X208">
        <f t="shared" si="180"/>
        <v>2384.75</v>
      </c>
      <c r="Y208">
        <f t="shared" si="181"/>
        <v>1253.8399999999999</v>
      </c>
      <c r="AA208">
        <v>51661419</v>
      </c>
      <c r="AB208">
        <f t="shared" si="182"/>
        <v>605.04999999999995</v>
      </c>
      <c r="AC208">
        <f t="shared" si="183"/>
        <v>504.9</v>
      </c>
      <c r="AD208">
        <f>ROUND((((ET208)-(EU208))+AE208),2)</f>
        <v>30.79</v>
      </c>
      <c r="AE208">
        <f t="shared" si="204"/>
        <v>4.2699999999999996</v>
      </c>
      <c r="AF208">
        <f t="shared" si="204"/>
        <v>69.36</v>
      </c>
      <c r="AG208">
        <f t="shared" si="184"/>
        <v>0</v>
      </c>
      <c r="AH208">
        <f t="shared" si="205"/>
        <v>7.21</v>
      </c>
      <c r="AI208">
        <f t="shared" si="205"/>
        <v>0.34</v>
      </c>
      <c r="AJ208">
        <f t="shared" si="185"/>
        <v>0</v>
      </c>
      <c r="AK208">
        <v>605.04999999999995</v>
      </c>
      <c r="AL208">
        <v>504.9</v>
      </c>
      <c r="AM208">
        <v>30.79</v>
      </c>
      <c r="AN208">
        <v>4.2699999999999996</v>
      </c>
      <c r="AO208">
        <v>69.36</v>
      </c>
      <c r="AP208">
        <v>0</v>
      </c>
      <c r="AQ208">
        <v>7.21</v>
      </c>
      <c r="AR208">
        <v>0.34</v>
      </c>
      <c r="AS208">
        <v>0</v>
      </c>
      <c r="AT208">
        <v>97</v>
      </c>
      <c r="AU208">
        <v>51</v>
      </c>
      <c r="AV208">
        <v>1</v>
      </c>
      <c r="AW208">
        <v>1</v>
      </c>
      <c r="AZ208">
        <v>1</v>
      </c>
      <c r="BA208">
        <v>33.39</v>
      </c>
      <c r="BB208">
        <v>13.26</v>
      </c>
      <c r="BC208">
        <v>9.11</v>
      </c>
      <c r="BD208" t="s">
        <v>3</v>
      </c>
      <c r="BE208" t="s">
        <v>3</v>
      </c>
      <c r="BF208" t="s">
        <v>3</v>
      </c>
      <c r="BG208" t="s">
        <v>3</v>
      </c>
      <c r="BH208">
        <v>0</v>
      </c>
      <c r="BI208">
        <v>2</v>
      </c>
      <c r="BJ208" t="s">
        <v>296</v>
      </c>
      <c r="BM208">
        <v>108001</v>
      </c>
      <c r="BN208">
        <v>0</v>
      </c>
      <c r="BO208" t="s">
        <v>3</v>
      </c>
      <c r="BP208">
        <v>0</v>
      </c>
      <c r="BQ208">
        <v>3</v>
      </c>
      <c r="BR208">
        <v>0</v>
      </c>
      <c r="BS208">
        <v>33.39</v>
      </c>
      <c r="BT208">
        <v>1</v>
      </c>
      <c r="BU208">
        <v>1</v>
      </c>
      <c r="BV208">
        <v>1</v>
      </c>
      <c r="BW208">
        <v>1</v>
      </c>
      <c r="BX208">
        <v>1</v>
      </c>
      <c r="BY208" t="s">
        <v>3</v>
      </c>
      <c r="BZ208">
        <v>97</v>
      </c>
      <c r="CA208">
        <v>51</v>
      </c>
      <c r="CB208" t="s">
        <v>3</v>
      </c>
      <c r="CE208">
        <v>0</v>
      </c>
      <c r="CF208">
        <v>0</v>
      </c>
      <c r="CG208">
        <v>0</v>
      </c>
      <c r="CM208">
        <v>0</v>
      </c>
      <c r="CN208" t="s">
        <v>3</v>
      </c>
      <c r="CO208">
        <v>0</v>
      </c>
      <c r="CP208">
        <f t="shared" si="186"/>
        <v>7323.85</v>
      </c>
      <c r="CQ208">
        <f>AC208*BC208</f>
        <v>4599.6389999999992</v>
      </c>
      <c r="CR208">
        <f>AD208*BB208</f>
        <v>408.27539999999999</v>
      </c>
      <c r="CS208">
        <f t="shared" si="187"/>
        <v>142.5753</v>
      </c>
      <c r="CT208">
        <f t="shared" si="188"/>
        <v>2315.9304000000002</v>
      </c>
      <c r="CU208">
        <f t="shared" si="189"/>
        <v>0</v>
      </c>
      <c r="CV208">
        <f t="shared" si="190"/>
        <v>7.21</v>
      </c>
      <c r="CW208">
        <f t="shared" si="191"/>
        <v>0.34</v>
      </c>
      <c r="CX208">
        <f t="shared" si="192"/>
        <v>0</v>
      </c>
      <c r="CY208">
        <f t="shared" si="202"/>
        <v>2384.7546999999995</v>
      </c>
      <c r="CZ208">
        <f t="shared" si="203"/>
        <v>1253.8400999999999</v>
      </c>
      <c r="DC208" t="s">
        <v>3</v>
      </c>
      <c r="DD208" t="s">
        <v>3</v>
      </c>
      <c r="DE208" t="s">
        <v>3</v>
      </c>
      <c r="DF208" t="s">
        <v>3</v>
      </c>
      <c r="DG208" t="s">
        <v>3</v>
      </c>
      <c r="DH208" t="s">
        <v>3</v>
      </c>
      <c r="DI208" t="s">
        <v>3</v>
      </c>
      <c r="DJ208" t="s">
        <v>3</v>
      </c>
      <c r="DK208" t="s">
        <v>3</v>
      </c>
      <c r="DL208" t="s">
        <v>3</v>
      </c>
      <c r="DM208" t="s">
        <v>3</v>
      </c>
      <c r="DN208">
        <v>0</v>
      </c>
      <c r="DO208">
        <v>0</v>
      </c>
      <c r="DP208">
        <v>1</v>
      </c>
      <c r="DQ208">
        <v>1</v>
      </c>
      <c r="DU208">
        <v>1013</v>
      </c>
      <c r="DV208" t="s">
        <v>295</v>
      </c>
      <c r="DW208" t="s">
        <v>295</v>
      </c>
      <c r="DX208">
        <v>1</v>
      </c>
      <c r="DZ208" t="s">
        <v>3</v>
      </c>
      <c r="EA208" t="s">
        <v>3</v>
      </c>
      <c r="EB208" t="s">
        <v>3</v>
      </c>
      <c r="EC208" t="s">
        <v>3</v>
      </c>
      <c r="EE208">
        <v>50757570</v>
      </c>
      <c r="EF208">
        <v>3</v>
      </c>
      <c r="EG208" t="s">
        <v>297</v>
      </c>
      <c r="EH208">
        <v>0</v>
      </c>
      <c r="EI208" t="s">
        <v>3</v>
      </c>
      <c r="EJ208">
        <v>2</v>
      </c>
      <c r="EK208">
        <v>108001</v>
      </c>
      <c r="EL208" t="s">
        <v>298</v>
      </c>
      <c r="EM208" t="s">
        <v>299</v>
      </c>
      <c r="EO208" t="s">
        <v>3</v>
      </c>
      <c r="EQ208">
        <v>131072</v>
      </c>
      <c r="ER208">
        <v>605.04999999999995</v>
      </c>
      <c r="ES208">
        <v>504.9</v>
      </c>
      <c r="ET208">
        <v>30.79</v>
      </c>
      <c r="EU208">
        <v>4.2699999999999996</v>
      </c>
      <c r="EV208">
        <v>69.36</v>
      </c>
      <c r="EW208">
        <v>7.21</v>
      </c>
      <c r="EX208">
        <v>0.34</v>
      </c>
      <c r="EY208">
        <v>0</v>
      </c>
      <c r="FQ208">
        <v>0</v>
      </c>
      <c r="FR208">
        <f t="shared" si="193"/>
        <v>0</v>
      </c>
      <c r="FS208">
        <v>0</v>
      </c>
      <c r="FX208">
        <v>97</v>
      </c>
      <c r="FY208">
        <v>51</v>
      </c>
      <c r="GA208" t="s">
        <v>3</v>
      </c>
      <c r="GD208">
        <v>1</v>
      </c>
      <c r="GF208">
        <v>748134006</v>
      </c>
      <c r="GG208">
        <v>2</v>
      </c>
      <c r="GH208">
        <v>1</v>
      </c>
      <c r="GI208">
        <v>4</v>
      </c>
      <c r="GJ208">
        <v>0</v>
      </c>
      <c r="GK208">
        <v>0</v>
      </c>
      <c r="GL208">
        <f t="shared" si="194"/>
        <v>0</v>
      </c>
      <c r="GM208">
        <f t="shared" si="195"/>
        <v>10962.44</v>
      </c>
      <c r="GN208">
        <f t="shared" si="196"/>
        <v>0</v>
      </c>
      <c r="GO208">
        <f t="shared" si="197"/>
        <v>10962.44</v>
      </c>
      <c r="GP208">
        <f t="shared" si="198"/>
        <v>0</v>
      </c>
      <c r="GR208">
        <v>0</v>
      </c>
      <c r="GS208">
        <v>3</v>
      </c>
      <c r="GT208">
        <v>0</v>
      </c>
      <c r="GU208" t="s">
        <v>3</v>
      </c>
      <c r="GV208">
        <f t="shared" si="199"/>
        <v>0</v>
      </c>
      <c r="GW208">
        <v>1</v>
      </c>
      <c r="GX208">
        <f t="shared" si="200"/>
        <v>0</v>
      </c>
      <c r="HA208">
        <v>0</v>
      </c>
      <c r="HB208">
        <v>0</v>
      </c>
      <c r="HC208">
        <f t="shared" si="201"/>
        <v>0</v>
      </c>
      <c r="HE208" t="s">
        <v>3</v>
      </c>
      <c r="HF208" t="s">
        <v>3</v>
      </c>
      <c r="HM208" t="s">
        <v>3</v>
      </c>
      <c r="HN208" t="s">
        <v>300</v>
      </c>
      <c r="HO208" t="s">
        <v>301</v>
      </c>
      <c r="HP208" t="s">
        <v>298</v>
      </c>
      <c r="HQ208" t="s">
        <v>298</v>
      </c>
      <c r="IK208">
        <v>0</v>
      </c>
    </row>
    <row r="209" spans="1:245" x14ac:dyDescent="0.2">
      <c r="A209">
        <v>18</v>
      </c>
      <c r="B209">
        <v>1</v>
      </c>
      <c r="C209">
        <v>259</v>
      </c>
      <c r="E209" t="s">
        <v>302</v>
      </c>
      <c r="F209" t="s">
        <v>29</v>
      </c>
      <c r="G209" t="s">
        <v>303</v>
      </c>
      <c r="H209" t="str">
        <f>'1.Ведомость'!C79</f>
        <v>ШТ</v>
      </c>
      <c r="I209">
        <f>I208*J209</f>
        <v>1</v>
      </c>
      <c r="J209">
        <v>1</v>
      </c>
      <c r="K209">
        <v>1</v>
      </c>
      <c r="O209">
        <f t="shared" si="171"/>
        <v>14599.18</v>
      </c>
      <c r="P209">
        <f t="shared" si="172"/>
        <v>14599.18</v>
      </c>
      <c r="Q209">
        <f t="shared" si="173"/>
        <v>0</v>
      </c>
      <c r="R209">
        <f t="shared" si="174"/>
        <v>0</v>
      </c>
      <c r="S209">
        <f t="shared" si="175"/>
        <v>0</v>
      </c>
      <c r="T209">
        <f t="shared" si="176"/>
        <v>0</v>
      </c>
      <c r="U209">
        <f t="shared" si="177"/>
        <v>0</v>
      </c>
      <c r="V209">
        <f t="shared" si="178"/>
        <v>0</v>
      </c>
      <c r="W209">
        <f t="shared" si="179"/>
        <v>0</v>
      </c>
      <c r="X209">
        <f t="shared" si="180"/>
        <v>0</v>
      </c>
      <c r="Y209">
        <f t="shared" si="181"/>
        <v>0</v>
      </c>
      <c r="AA209">
        <v>51661419</v>
      </c>
      <c r="AB209">
        <f t="shared" si="182"/>
        <v>14599.18</v>
      </c>
      <c r="AC209">
        <f t="shared" si="183"/>
        <v>14599.18</v>
      </c>
      <c r="AD209">
        <f>ROUND((ET209),2)</f>
        <v>0</v>
      </c>
      <c r="AE209">
        <f t="shared" si="204"/>
        <v>0</v>
      </c>
      <c r="AF209">
        <f t="shared" si="204"/>
        <v>0</v>
      </c>
      <c r="AG209">
        <f t="shared" si="184"/>
        <v>0</v>
      </c>
      <c r="AH209">
        <f t="shared" si="205"/>
        <v>0</v>
      </c>
      <c r="AI209">
        <f t="shared" si="205"/>
        <v>0</v>
      </c>
      <c r="AJ209">
        <f t="shared" si="185"/>
        <v>0</v>
      </c>
      <c r="AK209">
        <v>14599.18</v>
      </c>
      <c r="AL209">
        <v>14599.18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1</v>
      </c>
      <c r="AW209">
        <v>1</v>
      </c>
      <c r="AZ209">
        <v>1</v>
      </c>
      <c r="BA209">
        <v>1</v>
      </c>
      <c r="BB209">
        <v>1</v>
      </c>
      <c r="BC209">
        <v>6.13</v>
      </c>
      <c r="BD209" t="s">
        <v>3</v>
      </c>
      <c r="BE209" t="s">
        <v>3</v>
      </c>
      <c r="BF209" t="s">
        <v>3</v>
      </c>
      <c r="BG209" t="s">
        <v>3</v>
      </c>
      <c r="BH209">
        <v>3</v>
      </c>
      <c r="BI209">
        <v>3</v>
      </c>
      <c r="BJ209" t="s">
        <v>3</v>
      </c>
      <c r="BM209">
        <v>902</v>
      </c>
      <c r="BN209">
        <v>0</v>
      </c>
      <c r="BO209" t="s">
        <v>3</v>
      </c>
      <c r="BP209">
        <v>0</v>
      </c>
      <c r="BQ209">
        <v>92</v>
      </c>
      <c r="BR209">
        <v>0</v>
      </c>
      <c r="BS209">
        <v>1</v>
      </c>
      <c r="BT209">
        <v>1</v>
      </c>
      <c r="BU209">
        <v>1</v>
      </c>
      <c r="BV209">
        <v>1</v>
      </c>
      <c r="BW209">
        <v>1</v>
      </c>
      <c r="BX209">
        <v>1</v>
      </c>
      <c r="BY209" t="s">
        <v>3</v>
      </c>
      <c r="BZ209">
        <v>0</v>
      </c>
      <c r="CA209">
        <v>0</v>
      </c>
      <c r="CB209" t="s">
        <v>3</v>
      </c>
      <c r="CE209">
        <v>0</v>
      </c>
      <c r="CF209">
        <v>0</v>
      </c>
      <c r="CG209">
        <v>0</v>
      </c>
      <c r="CM209">
        <v>0</v>
      </c>
      <c r="CN209" t="s">
        <v>3</v>
      </c>
      <c r="CO209">
        <v>0</v>
      </c>
      <c r="CP209">
        <f t="shared" si="186"/>
        <v>14599.18</v>
      </c>
      <c r="CQ209">
        <f>AC209</f>
        <v>14599.18</v>
      </c>
      <c r="CR209">
        <f>AD209</f>
        <v>0</v>
      </c>
      <c r="CS209">
        <f t="shared" si="187"/>
        <v>0</v>
      </c>
      <c r="CT209">
        <f t="shared" si="188"/>
        <v>0</v>
      </c>
      <c r="CU209">
        <f t="shared" si="189"/>
        <v>0</v>
      </c>
      <c r="CV209">
        <f t="shared" si="190"/>
        <v>0</v>
      </c>
      <c r="CW209">
        <f t="shared" si="191"/>
        <v>0</v>
      </c>
      <c r="CX209">
        <f t="shared" si="192"/>
        <v>0</v>
      </c>
      <c r="CY209">
        <f>0</f>
        <v>0</v>
      </c>
      <c r="CZ209">
        <f>0</f>
        <v>0</v>
      </c>
      <c r="DC209" t="s">
        <v>3</v>
      </c>
      <c r="DD209" t="s">
        <v>3</v>
      </c>
      <c r="DE209" t="s">
        <v>3</v>
      </c>
      <c r="DF209" t="s">
        <v>3</v>
      </c>
      <c r="DG209" t="s">
        <v>3</v>
      </c>
      <c r="DH209" t="s">
        <v>3</v>
      </c>
      <c r="DI209" t="s">
        <v>3</v>
      </c>
      <c r="DJ209" t="s">
        <v>3</v>
      </c>
      <c r="DK209" t="s">
        <v>3</v>
      </c>
      <c r="DL209" t="s">
        <v>3</v>
      </c>
      <c r="DM209" t="s">
        <v>3</v>
      </c>
      <c r="DN209">
        <v>0</v>
      </c>
      <c r="DO209">
        <v>0</v>
      </c>
      <c r="DP209">
        <v>1</v>
      </c>
      <c r="DQ209">
        <v>1</v>
      </c>
      <c r="DU209">
        <v>1013</v>
      </c>
      <c r="DV209" t="s">
        <v>17</v>
      </c>
      <c r="DW209" t="s">
        <v>17</v>
      </c>
      <c r="DX209">
        <v>1</v>
      </c>
      <c r="DZ209" t="s">
        <v>3</v>
      </c>
      <c r="EA209" t="s">
        <v>3</v>
      </c>
      <c r="EB209" t="s">
        <v>3</v>
      </c>
      <c r="EC209" t="s">
        <v>3</v>
      </c>
      <c r="EE209">
        <v>50757270</v>
      </c>
      <c r="EF209">
        <v>92</v>
      </c>
      <c r="EG209" t="s">
        <v>32</v>
      </c>
      <c r="EH209">
        <v>0</v>
      </c>
      <c r="EI209" t="s">
        <v>3</v>
      </c>
      <c r="EJ209">
        <v>3</v>
      </c>
      <c r="EK209">
        <v>902</v>
      </c>
      <c r="EL209" t="s">
        <v>32</v>
      </c>
      <c r="EM209" t="s">
        <v>33</v>
      </c>
      <c r="EO209" t="s">
        <v>3</v>
      </c>
      <c r="EQ209">
        <v>0</v>
      </c>
      <c r="ER209">
        <v>14599.18</v>
      </c>
      <c r="ES209">
        <v>14599.18</v>
      </c>
      <c r="ET209">
        <v>0</v>
      </c>
      <c r="EU209">
        <v>0</v>
      </c>
      <c r="EV209">
        <v>0</v>
      </c>
      <c r="EW209">
        <v>0</v>
      </c>
      <c r="EX209">
        <v>0</v>
      </c>
      <c r="EZ209">
        <v>5</v>
      </c>
      <c r="FC209">
        <v>0</v>
      </c>
      <c r="FD209">
        <v>18</v>
      </c>
      <c r="FF209">
        <v>13992.31</v>
      </c>
      <c r="FQ209">
        <v>0</v>
      </c>
      <c r="FR209">
        <f t="shared" si="193"/>
        <v>14599.18</v>
      </c>
      <c r="FS209">
        <v>0</v>
      </c>
      <c r="FX209">
        <v>0</v>
      </c>
      <c r="FY209">
        <v>0</v>
      </c>
      <c r="GA209" t="s">
        <v>304</v>
      </c>
      <c r="GD209">
        <v>1</v>
      </c>
      <c r="GF209">
        <v>-1585475657</v>
      </c>
      <c r="GG209">
        <v>2</v>
      </c>
      <c r="GH209">
        <v>3</v>
      </c>
      <c r="GI209">
        <v>4</v>
      </c>
      <c r="GJ209">
        <v>0</v>
      </c>
      <c r="GK209">
        <v>0</v>
      </c>
      <c r="GL209">
        <f t="shared" si="194"/>
        <v>0</v>
      </c>
      <c r="GM209">
        <f t="shared" si="195"/>
        <v>14599.18</v>
      </c>
      <c r="GN209">
        <f t="shared" si="196"/>
        <v>0</v>
      </c>
      <c r="GO209">
        <f t="shared" si="197"/>
        <v>0</v>
      </c>
      <c r="GP209">
        <f t="shared" si="198"/>
        <v>0</v>
      </c>
      <c r="GR209">
        <v>1</v>
      </c>
      <c r="GS209">
        <v>1</v>
      </c>
      <c r="GT209">
        <v>0</v>
      </c>
      <c r="GU209" t="s">
        <v>3</v>
      </c>
      <c r="GV209">
        <f t="shared" si="199"/>
        <v>0</v>
      </c>
      <c r="GW209">
        <v>1</v>
      </c>
      <c r="GX209">
        <f t="shared" si="200"/>
        <v>0</v>
      </c>
      <c r="HA209">
        <v>0</v>
      </c>
      <c r="HB209">
        <v>0</v>
      </c>
      <c r="HC209">
        <f t="shared" si="201"/>
        <v>0</v>
      </c>
      <c r="HE209" t="s">
        <v>35</v>
      </c>
      <c r="HF209" t="s">
        <v>36</v>
      </c>
      <c r="HH209">
        <f>ROUND(AC209*I209,2)</f>
        <v>14599.18</v>
      </c>
      <c r="HM209" t="s">
        <v>3</v>
      </c>
      <c r="HN209" t="s">
        <v>3</v>
      </c>
      <c r="HO209" t="s">
        <v>3</v>
      </c>
      <c r="HP209" t="s">
        <v>3</v>
      </c>
      <c r="HQ209" t="s">
        <v>3</v>
      </c>
      <c r="IK209">
        <v>0</v>
      </c>
    </row>
    <row r="210" spans="1:245" x14ac:dyDescent="0.2">
      <c r="A210">
        <v>17</v>
      </c>
      <c r="B210">
        <v>1</v>
      </c>
      <c r="C210">
        <f>ROW(SmtRes!A271)</f>
        <v>271</v>
      </c>
      <c r="D210">
        <f>ROW(EtalonRes!A300)</f>
        <v>300</v>
      </c>
      <c r="E210" t="s">
        <v>305</v>
      </c>
      <c r="F210" t="s">
        <v>306</v>
      </c>
      <c r="G210" t="s">
        <v>307</v>
      </c>
      <c r="H210" t="s">
        <v>17</v>
      </c>
      <c r="I210">
        <v>1</v>
      </c>
      <c r="J210">
        <v>0</v>
      </c>
      <c r="K210">
        <v>1</v>
      </c>
      <c r="O210">
        <f t="shared" si="171"/>
        <v>1153.08</v>
      </c>
      <c r="P210">
        <f t="shared" si="172"/>
        <v>26.78</v>
      </c>
      <c r="Q210">
        <f t="shared" si="173"/>
        <v>443.81</v>
      </c>
      <c r="R210">
        <f t="shared" si="174"/>
        <v>114.19</v>
      </c>
      <c r="S210">
        <f t="shared" si="175"/>
        <v>682.49</v>
      </c>
      <c r="T210">
        <f t="shared" si="176"/>
        <v>0</v>
      </c>
      <c r="U210">
        <f t="shared" si="177"/>
        <v>2.06</v>
      </c>
      <c r="V210">
        <f t="shared" si="178"/>
        <v>0.31</v>
      </c>
      <c r="W210">
        <f t="shared" si="179"/>
        <v>0</v>
      </c>
      <c r="X210">
        <f t="shared" si="180"/>
        <v>772.78</v>
      </c>
      <c r="Y210">
        <f t="shared" si="181"/>
        <v>406.31</v>
      </c>
      <c r="AA210">
        <v>51661419</v>
      </c>
      <c r="AB210">
        <f t="shared" si="182"/>
        <v>56.85</v>
      </c>
      <c r="AC210">
        <f t="shared" si="183"/>
        <v>2.94</v>
      </c>
      <c r="AD210">
        <f>ROUND((((ET210)-(EU210))+AE210),2)</f>
        <v>33.47</v>
      </c>
      <c r="AE210">
        <f t="shared" si="204"/>
        <v>3.42</v>
      </c>
      <c r="AF210">
        <f t="shared" si="204"/>
        <v>20.440000000000001</v>
      </c>
      <c r="AG210">
        <f t="shared" si="184"/>
        <v>0</v>
      </c>
      <c r="AH210">
        <f t="shared" si="205"/>
        <v>2.06</v>
      </c>
      <c r="AI210">
        <f t="shared" si="205"/>
        <v>0.31</v>
      </c>
      <c r="AJ210">
        <f t="shared" si="185"/>
        <v>0</v>
      </c>
      <c r="AK210">
        <v>56.85</v>
      </c>
      <c r="AL210">
        <v>2.94</v>
      </c>
      <c r="AM210">
        <v>33.47</v>
      </c>
      <c r="AN210">
        <v>3.42</v>
      </c>
      <c r="AO210">
        <v>20.440000000000001</v>
      </c>
      <c r="AP210">
        <v>0</v>
      </c>
      <c r="AQ210">
        <v>2.06</v>
      </c>
      <c r="AR210">
        <v>0.31</v>
      </c>
      <c r="AS210">
        <v>0</v>
      </c>
      <c r="AT210">
        <v>97</v>
      </c>
      <c r="AU210">
        <v>51</v>
      </c>
      <c r="AV210">
        <v>1</v>
      </c>
      <c r="AW210">
        <v>1</v>
      </c>
      <c r="AZ210">
        <v>1</v>
      </c>
      <c r="BA210">
        <v>33.39</v>
      </c>
      <c r="BB210">
        <v>13.26</v>
      </c>
      <c r="BC210">
        <v>9.11</v>
      </c>
      <c r="BD210" t="s">
        <v>3</v>
      </c>
      <c r="BE210" t="s">
        <v>3</v>
      </c>
      <c r="BF210" t="s">
        <v>3</v>
      </c>
      <c r="BG210" t="s">
        <v>3</v>
      </c>
      <c r="BH210">
        <v>0</v>
      </c>
      <c r="BI210">
        <v>2</v>
      </c>
      <c r="BJ210" t="s">
        <v>308</v>
      </c>
      <c r="BM210">
        <v>108001</v>
      </c>
      <c r="BN210">
        <v>0</v>
      </c>
      <c r="BO210" t="s">
        <v>3</v>
      </c>
      <c r="BP210">
        <v>0</v>
      </c>
      <c r="BQ210">
        <v>3</v>
      </c>
      <c r="BR210">
        <v>0</v>
      </c>
      <c r="BS210">
        <v>33.39</v>
      </c>
      <c r="BT210">
        <v>1</v>
      </c>
      <c r="BU210">
        <v>1</v>
      </c>
      <c r="BV210">
        <v>1</v>
      </c>
      <c r="BW210">
        <v>1</v>
      </c>
      <c r="BX210">
        <v>1</v>
      </c>
      <c r="BY210" t="s">
        <v>3</v>
      </c>
      <c r="BZ210">
        <v>97</v>
      </c>
      <c r="CA210">
        <v>51</v>
      </c>
      <c r="CB210" t="s">
        <v>3</v>
      </c>
      <c r="CE210">
        <v>0</v>
      </c>
      <c r="CF210">
        <v>0</v>
      </c>
      <c r="CG210">
        <v>0</v>
      </c>
      <c r="CM210">
        <v>0</v>
      </c>
      <c r="CN210" t="s">
        <v>3</v>
      </c>
      <c r="CO210">
        <v>0</v>
      </c>
      <c r="CP210">
        <f t="shared" si="186"/>
        <v>1153.08</v>
      </c>
      <c r="CQ210">
        <f>AC210*BC210</f>
        <v>26.783399999999997</v>
      </c>
      <c r="CR210">
        <f>AD210*BB210</f>
        <v>443.81219999999996</v>
      </c>
      <c r="CS210">
        <f t="shared" si="187"/>
        <v>114.1938</v>
      </c>
      <c r="CT210">
        <f t="shared" si="188"/>
        <v>682.49160000000006</v>
      </c>
      <c r="CU210">
        <f t="shared" si="189"/>
        <v>0</v>
      </c>
      <c r="CV210">
        <f t="shared" si="190"/>
        <v>2.06</v>
      </c>
      <c r="CW210">
        <f t="shared" si="191"/>
        <v>0.31</v>
      </c>
      <c r="CX210">
        <f t="shared" si="192"/>
        <v>0</v>
      </c>
      <c r="CY210">
        <f>(((S210+R210)*AT210)/100)</f>
        <v>772.77960000000007</v>
      </c>
      <c r="CZ210">
        <f>(((S210+R210)*AU210)/100)</f>
        <v>406.30680000000001</v>
      </c>
      <c r="DC210" t="s">
        <v>3</v>
      </c>
      <c r="DD210" t="s">
        <v>3</v>
      </c>
      <c r="DE210" t="s">
        <v>3</v>
      </c>
      <c r="DF210" t="s">
        <v>3</v>
      </c>
      <c r="DG210" t="s">
        <v>3</v>
      </c>
      <c r="DH210" t="s">
        <v>3</v>
      </c>
      <c r="DI210" t="s">
        <v>3</v>
      </c>
      <c r="DJ210" t="s">
        <v>3</v>
      </c>
      <c r="DK210" t="s">
        <v>3</v>
      </c>
      <c r="DL210" t="s">
        <v>3</v>
      </c>
      <c r="DM210" t="s">
        <v>3</v>
      </c>
      <c r="DN210">
        <v>0</v>
      </c>
      <c r="DO210">
        <v>0</v>
      </c>
      <c r="DP210">
        <v>1</v>
      </c>
      <c r="DQ210">
        <v>1</v>
      </c>
      <c r="DU210">
        <v>1013</v>
      </c>
      <c r="DV210" t="s">
        <v>17</v>
      </c>
      <c r="DW210" t="s">
        <v>17</v>
      </c>
      <c r="DX210">
        <v>1</v>
      </c>
      <c r="DZ210" t="s">
        <v>3</v>
      </c>
      <c r="EA210" t="s">
        <v>3</v>
      </c>
      <c r="EB210" t="s">
        <v>3</v>
      </c>
      <c r="EC210" t="s">
        <v>3</v>
      </c>
      <c r="EE210">
        <v>50757570</v>
      </c>
      <c r="EF210">
        <v>3</v>
      </c>
      <c r="EG210" t="s">
        <v>297</v>
      </c>
      <c r="EH210">
        <v>0</v>
      </c>
      <c r="EI210" t="s">
        <v>3</v>
      </c>
      <c r="EJ210">
        <v>2</v>
      </c>
      <c r="EK210">
        <v>108001</v>
      </c>
      <c r="EL210" t="s">
        <v>298</v>
      </c>
      <c r="EM210" t="s">
        <v>299</v>
      </c>
      <c r="EO210" t="s">
        <v>3</v>
      </c>
      <c r="EQ210">
        <v>131072</v>
      </c>
      <c r="ER210">
        <v>56.85</v>
      </c>
      <c r="ES210">
        <v>2.94</v>
      </c>
      <c r="ET210">
        <v>33.47</v>
      </c>
      <c r="EU210">
        <v>3.42</v>
      </c>
      <c r="EV210">
        <v>20.440000000000001</v>
      </c>
      <c r="EW210">
        <v>2.06</v>
      </c>
      <c r="EX210">
        <v>0.31</v>
      </c>
      <c r="EY210">
        <v>0</v>
      </c>
      <c r="FQ210">
        <v>0</v>
      </c>
      <c r="FR210">
        <f t="shared" si="193"/>
        <v>0</v>
      </c>
      <c r="FS210">
        <v>0</v>
      </c>
      <c r="FX210">
        <v>97</v>
      </c>
      <c r="FY210">
        <v>51</v>
      </c>
      <c r="GA210" t="s">
        <v>3</v>
      </c>
      <c r="GD210">
        <v>1</v>
      </c>
      <c r="GF210">
        <v>1842750133</v>
      </c>
      <c r="GG210">
        <v>2</v>
      </c>
      <c r="GH210">
        <v>1</v>
      </c>
      <c r="GI210">
        <v>4</v>
      </c>
      <c r="GJ210">
        <v>0</v>
      </c>
      <c r="GK210">
        <v>0</v>
      </c>
      <c r="GL210">
        <f t="shared" si="194"/>
        <v>0</v>
      </c>
      <c r="GM210">
        <f t="shared" si="195"/>
        <v>2332.17</v>
      </c>
      <c r="GN210">
        <f t="shared" si="196"/>
        <v>0</v>
      </c>
      <c r="GO210">
        <f t="shared" si="197"/>
        <v>2332.17</v>
      </c>
      <c r="GP210">
        <f t="shared" si="198"/>
        <v>0</v>
      </c>
      <c r="GR210">
        <v>0</v>
      </c>
      <c r="GS210">
        <v>3</v>
      </c>
      <c r="GT210">
        <v>0</v>
      </c>
      <c r="GU210" t="s">
        <v>3</v>
      </c>
      <c r="GV210">
        <f t="shared" si="199"/>
        <v>0</v>
      </c>
      <c r="GW210">
        <v>1</v>
      </c>
      <c r="GX210">
        <f t="shared" si="200"/>
        <v>0</v>
      </c>
      <c r="HA210">
        <v>0</v>
      </c>
      <c r="HB210">
        <v>0</v>
      </c>
      <c r="HC210">
        <f t="shared" si="201"/>
        <v>0</v>
      </c>
      <c r="HE210" t="s">
        <v>3</v>
      </c>
      <c r="HF210" t="s">
        <v>3</v>
      </c>
      <c r="HM210" t="s">
        <v>3</v>
      </c>
      <c r="HN210" t="s">
        <v>300</v>
      </c>
      <c r="HO210" t="s">
        <v>301</v>
      </c>
      <c r="HP210" t="s">
        <v>298</v>
      </c>
      <c r="HQ210" t="s">
        <v>298</v>
      </c>
      <c r="IK210">
        <v>0</v>
      </c>
    </row>
    <row r="211" spans="1:245" x14ac:dyDescent="0.2">
      <c r="A211">
        <v>18</v>
      </c>
      <c r="B211">
        <v>1</v>
      </c>
      <c r="C211">
        <v>271</v>
      </c>
      <c r="E211" t="s">
        <v>309</v>
      </c>
      <c r="F211" t="s">
        <v>29</v>
      </c>
      <c r="G211" t="s">
        <v>310</v>
      </c>
      <c r="H211" t="str">
        <f>'1.Ведомость'!C81</f>
        <v>ШТ</v>
      </c>
      <c r="I211">
        <f>I210*J211</f>
        <v>1</v>
      </c>
      <c r="J211">
        <v>1</v>
      </c>
      <c r="K211">
        <v>1</v>
      </c>
      <c r="O211">
        <f t="shared" si="171"/>
        <v>20193.939999999999</v>
      </c>
      <c r="P211">
        <f t="shared" si="172"/>
        <v>20193.939999999999</v>
      </c>
      <c r="Q211">
        <f t="shared" si="173"/>
        <v>0</v>
      </c>
      <c r="R211">
        <f t="shared" si="174"/>
        <v>0</v>
      </c>
      <c r="S211">
        <f t="shared" si="175"/>
        <v>0</v>
      </c>
      <c r="T211">
        <f t="shared" si="176"/>
        <v>0</v>
      </c>
      <c r="U211">
        <f t="shared" si="177"/>
        <v>0</v>
      </c>
      <c r="V211">
        <f t="shared" si="178"/>
        <v>0</v>
      </c>
      <c r="W211">
        <f t="shared" si="179"/>
        <v>0</v>
      </c>
      <c r="X211">
        <f t="shared" si="180"/>
        <v>0</v>
      </c>
      <c r="Y211">
        <f t="shared" si="181"/>
        <v>0</v>
      </c>
      <c r="AA211">
        <v>51661419</v>
      </c>
      <c r="AB211">
        <f t="shared" si="182"/>
        <v>20193.939999999999</v>
      </c>
      <c r="AC211">
        <f t="shared" si="183"/>
        <v>20193.939999999999</v>
      </c>
      <c r="AD211">
        <f>ROUND((ET211),2)</f>
        <v>0</v>
      </c>
      <c r="AE211">
        <f t="shared" si="204"/>
        <v>0</v>
      </c>
      <c r="AF211">
        <f t="shared" si="204"/>
        <v>0</v>
      </c>
      <c r="AG211">
        <f t="shared" si="184"/>
        <v>0</v>
      </c>
      <c r="AH211">
        <f t="shared" si="205"/>
        <v>0</v>
      </c>
      <c r="AI211">
        <f t="shared" si="205"/>
        <v>0</v>
      </c>
      <c r="AJ211">
        <f t="shared" si="185"/>
        <v>0</v>
      </c>
      <c r="AK211">
        <v>20193.940000000002</v>
      </c>
      <c r="AL211">
        <v>20193.940000000002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1</v>
      </c>
      <c r="AW211">
        <v>1</v>
      </c>
      <c r="AZ211">
        <v>1</v>
      </c>
      <c r="BA211">
        <v>1</v>
      </c>
      <c r="BB211">
        <v>1</v>
      </c>
      <c r="BC211">
        <v>6.13</v>
      </c>
      <c r="BD211" t="s">
        <v>3</v>
      </c>
      <c r="BE211" t="s">
        <v>3</v>
      </c>
      <c r="BF211" t="s">
        <v>3</v>
      </c>
      <c r="BG211" t="s">
        <v>3</v>
      </c>
      <c r="BH211">
        <v>3</v>
      </c>
      <c r="BI211">
        <v>3</v>
      </c>
      <c r="BJ211" t="s">
        <v>3</v>
      </c>
      <c r="BM211">
        <v>902</v>
      </c>
      <c r="BN211">
        <v>0</v>
      </c>
      <c r="BO211" t="s">
        <v>3</v>
      </c>
      <c r="BP211">
        <v>0</v>
      </c>
      <c r="BQ211">
        <v>92</v>
      </c>
      <c r="BR211">
        <v>0</v>
      </c>
      <c r="BS211">
        <v>1</v>
      </c>
      <c r="BT211">
        <v>1</v>
      </c>
      <c r="BU211">
        <v>1</v>
      </c>
      <c r="BV211">
        <v>1</v>
      </c>
      <c r="BW211">
        <v>1</v>
      </c>
      <c r="BX211">
        <v>1</v>
      </c>
      <c r="BY211" t="s">
        <v>3</v>
      </c>
      <c r="BZ211">
        <v>0</v>
      </c>
      <c r="CA211">
        <v>0</v>
      </c>
      <c r="CB211" t="s">
        <v>3</v>
      </c>
      <c r="CE211">
        <v>0</v>
      </c>
      <c r="CF211">
        <v>0</v>
      </c>
      <c r="CG211">
        <v>0</v>
      </c>
      <c r="CM211">
        <v>0</v>
      </c>
      <c r="CN211" t="s">
        <v>3</v>
      </c>
      <c r="CO211">
        <v>0</v>
      </c>
      <c r="CP211">
        <f t="shared" si="186"/>
        <v>20193.939999999999</v>
      </c>
      <c r="CQ211">
        <f>AC211</f>
        <v>20193.939999999999</v>
      </c>
      <c r="CR211">
        <f>AD211</f>
        <v>0</v>
      </c>
      <c r="CS211">
        <f t="shared" si="187"/>
        <v>0</v>
      </c>
      <c r="CT211">
        <f t="shared" si="188"/>
        <v>0</v>
      </c>
      <c r="CU211">
        <f t="shared" si="189"/>
        <v>0</v>
      </c>
      <c r="CV211">
        <f t="shared" si="190"/>
        <v>0</v>
      </c>
      <c r="CW211">
        <f t="shared" si="191"/>
        <v>0</v>
      </c>
      <c r="CX211">
        <f t="shared" si="192"/>
        <v>0</v>
      </c>
      <c r="CY211">
        <f>0</f>
        <v>0</v>
      </c>
      <c r="CZ211">
        <f>0</f>
        <v>0</v>
      </c>
      <c r="DC211" t="s">
        <v>3</v>
      </c>
      <c r="DD211" t="s">
        <v>3</v>
      </c>
      <c r="DE211" t="s">
        <v>3</v>
      </c>
      <c r="DF211" t="s">
        <v>3</v>
      </c>
      <c r="DG211" t="s">
        <v>3</v>
      </c>
      <c r="DH211" t="s">
        <v>3</v>
      </c>
      <c r="DI211" t="s">
        <v>3</v>
      </c>
      <c r="DJ211" t="s">
        <v>3</v>
      </c>
      <c r="DK211" t="s">
        <v>3</v>
      </c>
      <c r="DL211" t="s">
        <v>3</v>
      </c>
      <c r="DM211" t="s">
        <v>3</v>
      </c>
      <c r="DN211">
        <v>0</v>
      </c>
      <c r="DO211">
        <v>0</v>
      </c>
      <c r="DP211">
        <v>1</v>
      </c>
      <c r="DQ211">
        <v>1</v>
      </c>
      <c r="DU211">
        <v>1013</v>
      </c>
      <c r="DV211" t="s">
        <v>17</v>
      </c>
      <c r="DW211" t="s">
        <v>17</v>
      </c>
      <c r="DX211">
        <v>1</v>
      </c>
      <c r="DZ211" t="s">
        <v>3</v>
      </c>
      <c r="EA211" t="s">
        <v>3</v>
      </c>
      <c r="EB211" t="s">
        <v>3</v>
      </c>
      <c r="EC211" t="s">
        <v>3</v>
      </c>
      <c r="EE211">
        <v>50757270</v>
      </c>
      <c r="EF211">
        <v>92</v>
      </c>
      <c r="EG211" t="s">
        <v>32</v>
      </c>
      <c r="EH211">
        <v>0</v>
      </c>
      <c r="EI211" t="s">
        <v>3</v>
      </c>
      <c r="EJ211">
        <v>3</v>
      </c>
      <c r="EK211">
        <v>902</v>
      </c>
      <c r="EL211" t="s">
        <v>32</v>
      </c>
      <c r="EM211" t="s">
        <v>33</v>
      </c>
      <c r="EO211" t="s">
        <v>3</v>
      </c>
      <c r="EQ211">
        <v>0</v>
      </c>
      <c r="ER211">
        <v>20193.940000000002</v>
      </c>
      <c r="ES211">
        <v>20193.940000000002</v>
      </c>
      <c r="ET211">
        <v>0</v>
      </c>
      <c r="EU211">
        <v>0</v>
      </c>
      <c r="EV211">
        <v>0</v>
      </c>
      <c r="EW211">
        <v>0</v>
      </c>
      <c r="EX211">
        <v>0</v>
      </c>
      <c r="EZ211">
        <v>5</v>
      </c>
      <c r="FC211">
        <v>0</v>
      </c>
      <c r="FD211">
        <v>18</v>
      </c>
      <c r="FF211">
        <v>19354.5</v>
      </c>
      <c r="FQ211">
        <v>0</v>
      </c>
      <c r="FR211">
        <f t="shared" si="193"/>
        <v>20193.939999999999</v>
      </c>
      <c r="FS211">
        <v>0</v>
      </c>
      <c r="FX211">
        <v>0</v>
      </c>
      <c r="FY211">
        <v>0</v>
      </c>
      <c r="GA211" t="s">
        <v>311</v>
      </c>
      <c r="GD211">
        <v>1</v>
      </c>
      <c r="GF211">
        <v>1918493442</v>
      </c>
      <c r="GG211">
        <v>2</v>
      </c>
      <c r="GH211">
        <v>3</v>
      </c>
      <c r="GI211">
        <v>4</v>
      </c>
      <c r="GJ211">
        <v>0</v>
      </c>
      <c r="GK211">
        <v>0</v>
      </c>
      <c r="GL211">
        <f t="shared" si="194"/>
        <v>0</v>
      </c>
      <c r="GM211">
        <f t="shared" si="195"/>
        <v>20193.939999999999</v>
      </c>
      <c r="GN211">
        <f t="shared" si="196"/>
        <v>0</v>
      </c>
      <c r="GO211">
        <f t="shared" si="197"/>
        <v>0</v>
      </c>
      <c r="GP211">
        <f t="shared" si="198"/>
        <v>0</v>
      </c>
      <c r="GR211">
        <v>1</v>
      </c>
      <c r="GS211">
        <v>1</v>
      </c>
      <c r="GT211">
        <v>0</v>
      </c>
      <c r="GU211" t="s">
        <v>3</v>
      </c>
      <c r="GV211">
        <f t="shared" si="199"/>
        <v>0</v>
      </c>
      <c r="GW211">
        <v>1</v>
      </c>
      <c r="GX211">
        <f t="shared" si="200"/>
        <v>0</v>
      </c>
      <c r="HA211">
        <v>0</v>
      </c>
      <c r="HB211">
        <v>0</v>
      </c>
      <c r="HC211">
        <f t="shared" si="201"/>
        <v>0</v>
      </c>
      <c r="HE211" t="s">
        <v>35</v>
      </c>
      <c r="HF211" t="s">
        <v>36</v>
      </c>
      <c r="HH211">
        <f>ROUND(AC211*I211,2)</f>
        <v>20193.939999999999</v>
      </c>
      <c r="HM211" t="s">
        <v>3</v>
      </c>
      <c r="HN211" t="s">
        <v>3</v>
      </c>
      <c r="HO211" t="s">
        <v>3</v>
      </c>
      <c r="HP211" t="s">
        <v>3</v>
      </c>
      <c r="HQ211" t="s">
        <v>3</v>
      </c>
      <c r="IK211">
        <v>0</v>
      </c>
    </row>
    <row r="212" spans="1:245" x14ac:dyDescent="0.2">
      <c r="A212">
        <v>17</v>
      </c>
      <c r="B212">
        <v>1</v>
      </c>
      <c r="C212">
        <f>ROW(SmtRes!A278)</f>
        <v>278</v>
      </c>
      <c r="D212">
        <f>ROW(EtalonRes!A307)</f>
        <v>307</v>
      </c>
      <c r="E212" t="s">
        <v>312</v>
      </c>
      <c r="F212" t="s">
        <v>43</v>
      </c>
      <c r="G212" t="s">
        <v>44</v>
      </c>
      <c r="H212" t="s">
        <v>17</v>
      </c>
      <c r="I212">
        <v>1</v>
      </c>
      <c r="J212">
        <v>0</v>
      </c>
      <c r="K212">
        <v>1</v>
      </c>
      <c r="O212">
        <f t="shared" si="171"/>
        <v>408.99</v>
      </c>
      <c r="P212">
        <f t="shared" si="172"/>
        <v>68.23</v>
      </c>
      <c r="Q212">
        <f t="shared" si="173"/>
        <v>20.55</v>
      </c>
      <c r="R212">
        <f t="shared" si="174"/>
        <v>4.34</v>
      </c>
      <c r="S212">
        <f t="shared" si="175"/>
        <v>320.20999999999998</v>
      </c>
      <c r="T212">
        <f t="shared" si="176"/>
        <v>0</v>
      </c>
      <c r="U212">
        <f t="shared" si="177"/>
        <v>1.0815000000000001</v>
      </c>
      <c r="V212">
        <f t="shared" si="178"/>
        <v>1.0500000000000001E-2</v>
      </c>
      <c r="W212">
        <f t="shared" si="179"/>
        <v>0</v>
      </c>
      <c r="X212">
        <f t="shared" si="180"/>
        <v>392.71</v>
      </c>
      <c r="Y212">
        <f t="shared" si="181"/>
        <v>233.68</v>
      </c>
      <c r="AA212">
        <v>51661419</v>
      </c>
      <c r="AB212">
        <f t="shared" si="182"/>
        <v>18.63</v>
      </c>
      <c r="AC212">
        <f t="shared" si="183"/>
        <v>7.49</v>
      </c>
      <c r="AD212">
        <f>ROUND(((((ET212*ROUND(1.05,7)))-((EU212*ROUND(1.05,7))))+AE212),2)</f>
        <v>1.55</v>
      </c>
      <c r="AE212">
        <f>ROUND(((EU212*ROUND(1.05,7))),2)</f>
        <v>0.13</v>
      </c>
      <c r="AF212">
        <f>ROUND(((EV212*ROUND(1.05,7))),2)</f>
        <v>9.59</v>
      </c>
      <c r="AG212">
        <f t="shared" si="184"/>
        <v>0</v>
      </c>
      <c r="AH212">
        <f>((EW212*ROUND(1.05,7)))</f>
        <v>1.0815000000000001</v>
      </c>
      <c r="AI212">
        <f>((EX212*ROUND(1.05,7)))</f>
        <v>1.0500000000000001E-2</v>
      </c>
      <c r="AJ212">
        <f t="shared" si="185"/>
        <v>0</v>
      </c>
      <c r="AK212">
        <v>18.09</v>
      </c>
      <c r="AL212">
        <v>7.49</v>
      </c>
      <c r="AM212">
        <v>1.47</v>
      </c>
      <c r="AN212">
        <v>0.12</v>
      </c>
      <c r="AO212">
        <v>9.1300000000000008</v>
      </c>
      <c r="AP212">
        <v>0</v>
      </c>
      <c r="AQ212">
        <v>1.03</v>
      </c>
      <c r="AR212">
        <v>0.01</v>
      </c>
      <c r="AS212">
        <v>0</v>
      </c>
      <c r="AT212">
        <v>121</v>
      </c>
      <c r="AU212">
        <v>72</v>
      </c>
      <c r="AV212">
        <v>1</v>
      </c>
      <c r="AW212">
        <v>1</v>
      </c>
      <c r="AZ212">
        <v>1</v>
      </c>
      <c r="BA212">
        <v>33.39</v>
      </c>
      <c r="BB212">
        <v>13.26</v>
      </c>
      <c r="BC212">
        <v>9.11</v>
      </c>
      <c r="BD212" t="s">
        <v>3</v>
      </c>
      <c r="BE212" t="s">
        <v>3</v>
      </c>
      <c r="BF212" t="s">
        <v>3</v>
      </c>
      <c r="BG212" t="s">
        <v>3</v>
      </c>
      <c r="BH212">
        <v>0</v>
      </c>
      <c r="BI212">
        <v>1</v>
      </c>
      <c r="BJ212" t="s">
        <v>45</v>
      </c>
      <c r="BM212">
        <v>20001</v>
      </c>
      <c r="BN212">
        <v>0</v>
      </c>
      <c r="BO212" t="s">
        <v>3</v>
      </c>
      <c r="BP212">
        <v>0</v>
      </c>
      <c r="BQ212">
        <v>22</v>
      </c>
      <c r="BR212">
        <v>0</v>
      </c>
      <c r="BS212">
        <v>33.39</v>
      </c>
      <c r="BT212">
        <v>1</v>
      </c>
      <c r="BU212">
        <v>1</v>
      </c>
      <c r="BV212">
        <v>1</v>
      </c>
      <c r="BW212">
        <v>1</v>
      </c>
      <c r="BX212">
        <v>1</v>
      </c>
      <c r="BY212" t="s">
        <v>3</v>
      </c>
      <c r="BZ212">
        <v>121</v>
      </c>
      <c r="CA212">
        <v>72</v>
      </c>
      <c r="CB212" t="s">
        <v>3</v>
      </c>
      <c r="CE212">
        <v>0</v>
      </c>
      <c r="CF212">
        <v>0</v>
      </c>
      <c r="CG212">
        <v>0</v>
      </c>
      <c r="CM212">
        <v>0</v>
      </c>
      <c r="CN212" t="s">
        <v>19</v>
      </c>
      <c r="CO212">
        <v>0</v>
      </c>
      <c r="CP212">
        <f t="shared" si="186"/>
        <v>408.99</v>
      </c>
      <c r="CQ212">
        <f>AC212*BC212</f>
        <v>68.233899999999991</v>
      </c>
      <c r="CR212">
        <f>AD212*BB212</f>
        <v>20.553000000000001</v>
      </c>
      <c r="CS212">
        <f t="shared" si="187"/>
        <v>4.3407</v>
      </c>
      <c r="CT212">
        <f t="shared" si="188"/>
        <v>320.21010000000001</v>
      </c>
      <c r="CU212">
        <f t="shared" si="189"/>
        <v>0</v>
      </c>
      <c r="CV212">
        <f t="shared" si="190"/>
        <v>1.0815000000000001</v>
      </c>
      <c r="CW212">
        <f t="shared" si="191"/>
        <v>1.0500000000000001E-2</v>
      </c>
      <c r="CX212">
        <f t="shared" si="192"/>
        <v>0</v>
      </c>
      <c r="CY212">
        <f t="shared" ref="CY212:CY237" si="206">(((S212+R212)*AT212)/100)</f>
        <v>392.70549999999997</v>
      </c>
      <c r="CZ212">
        <f t="shared" ref="CZ212:CZ237" si="207">(((S212+R212)*AU212)/100)</f>
        <v>233.67599999999999</v>
      </c>
      <c r="DC212" t="s">
        <v>3</v>
      </c>
      <c r="DD212" t="s">
        <v>3</v>
      </c>
      <c r="DE212" t="s">
        <v>20</v>
      </c>
      <c r="DF212" t="s">
        <v>20</v>
      </c>
      <c r="DG212" t="s">
        <v>20</v>
      </c>
      <c r="DH212" t="s">
        <v>3</v>
      </c>
      <c r="DI212" t="s">
        <v>20</v>
      </c>
      <c r="DJ212" t="s">
        <v>20</v>
      </c>
      <c r="DK212" t="s">
        <v>3</v>
      </c>
      <c r="DL212" t="s">
        <v>3</v>
      </c>
      <c r="DM212" t="s">
        <v>3</v>
      </c>
      <c r="DN212">
        <v>0</v>
      </c>
      <c r="DO212">
        <v>0</v>
      </c>
      <c r="DP212">
        <v>1</v>
      </c>
      <c r="DQ212">
        <v>1</v>
      </c>
      <c r="DU212">
        <v>1013</v>
      </c>
      <c r="DV212" t="s">
        <v>17</v>
      </c>
      <c r="DW212" t="s">
        <v>17</v>
      </c>
      <c r="DX212">
        <v>1</v>
      </c>
      <c r="DZ212" t="s">
        <v>3</v>
      </c>
      <c r="EA212" t="s">
        <v>3</v>
      </c>
      <c r="EB212" t="s">
        <v>3</v>
      </c>
      <c r="EC212" t="s">
        <v>3</v>
      </c>
      <c r="EE212">
        <v>50757454</v>
      </c>
      <c r="EF212">
        <v>22</v>
      </c>
      <c r="EG212" t="s">
        <v>21</v>
      </c>
      <c r="EH212">
        <v>16</v>
      </c>
      <c r="EI212" t="s">
        <v>22</v>
      </c>
      <c r="EJ212">
        <v>1</v>
      </c>
      <c r="EK212">
        <v>20001</v>
      </c>
      <c r="EL212" t="s">
        <v>23</v>
      </c>
      <c r="EM212" t="s">
        <v>24</v>
      </c>
      <c r="EO212" t="s">
        <v>25</v>
      </c>
      <c r="EQ212">
        <v>131072</v>
      </c>
      <c r="ER212">
        <v>18.09</v>
      </c>
      <c r="ES212">
        <v>7.49</v>
      </c>
      <c r="ET212">
        <v>1.47</v>
      </c>
      <c r="EU212">
        <v>0.12</v>
      </c>
      <c r="EV212">
        <v>9.1300000000000008</v>
      </c>
      <c r="EW212">
        <v>1.03</v>
      </c>
      <c r="EX212">
        <v>0.01</v>
      </c>
      <c r="EY212">
        <v>0</v>
      </c>
      <c r="FQ212">
        <v>0</v>
      </c>
      <c r="FR212">
        <f t="shared" si="193"/>
        <v>0</v>
      </c>
      <c r="FS212">
        <v>0</v>
      </c>
      <c r="FX212">
        <v>121</v>
      </c>
      <c r="FY212">
        <v>72</v>
      </c>
      <c r="GA212" t="s">
        <v>3</v>
      </c>
      <c r="GD212">
        <v>1</v>
      </c>
      <c r="GF212">
        <v>1015029812</v>
      </c>
      <c r="GG212">
        <v>2</v>
      </c>
      <c r="GH212">
        <v>1</v>
      </c>
      <c r="GI212">
        <v>4</v>
      </c>
      <c r="GJ212">
        <v>0</v>
      </c>
      <c r="GK212">
        <v>0</v>
      </c>
      <c r="GL212">
        <f t="shared" si="194"/>
        <v>0</v>
      </c>
      <c r="GM212">
        <f t="shared" si="195"/>
        <v>1035.3800000000001</v>
      </c>
      <c r="GN212">
        <f t="shared" si="196"/>
        <v>1035.3800000000001</v>
      </c>
      <c r="GO212">
        <f t="shared" si="197"/>
        <v>0</v>
      </c>
      <c r="GP212">
        <f t="shared" si="198"/>
        <v>0</v>
      </c>
      <c r="GR212">
        <v>0</v>
      </c>
      <c r="GS212">
        <v>3</v>
      </c>
      <c r="GT212">
        <v>0</v>
      </c>
      <c r="GU212" t="s">
        <v>3</v>
      </c>
      <c r="GV212">
        <f t="shared" si="199"/>
        <v>0</v>
      </c>
      <c r="GW212">
        <v>1</v>
      </c>
      <c r="GX212">
        <f t="shared" si="200"/>
        <v>0</v>
      </c>
      <c r="HA212">
        <v>0</v>
      </c>
      <c r="HB212">
        <v>0</v>
      </c>
      <c r="HC212">
        <f t="shared" si="201"/>
        <v>0</v>
      </c>
      <c r="HE212" t="s">
        <v>3</v>
      </c>
      <c r="HF212" t="s">
        <v>3</v>
      </c>
      <c r="HM212" t="s">
        <v>3</v>
      </c>
      <c r="HN212" t="s">
        <v>26</v>
      </c>
      <c r="HO212" t="s">
        <v>27</v>
      </c>
      <c r="HP212" t="s">
        <v>22</v>
      </c>
      <c r="HQ212" t="s">
        <v>22</v>
      </c>
      <c r="IK212">
        <v>0</v>
      </c>
    </row>
    <row r="213" spans="1:245" x14ac:dyDescent="0.2">
      <c r="A213">
        <v>18</v>
      </c>
      <c r="B213">
        <v>1</v>
      </c>
      <c r="C213">
        <v>278</v>
      </c>
      <c r="E213" t="s">
        <v>313</v>
      </c>
      <c r="F213" t="s">
        <v>29</v>
      </c>
      <c r="G213" t="s">
        <v>314</v>
      </c>
      <c r="H213" t="str">
        <f>'1.Ведомость'!C83</f>
        <v>ШТ</v>
      </c>
      <c r="I213">
        <f>I212*J213</f>
        <v>1</v>
      </c>
      <c r="J213">
        <v>1</v>
      </c>
      <c r="K213">
        <v>1</v>
      </c>
      <c r="O213">
        <f t="shared" si="171"/>
        <v>3175.36</v>
      </c>
      <c r="P213">
        <f t="shared" si="172"/>
        <v>3175.36</v>
      </c>
      <c r="Q213">
        <f t="shared" si="173"/>
        <v>0</v>
      </c>
      <c r="R213">
        <f t="shared" si="174"/>
        <v>0</v>
      </c>
      <c r="S213">
        <f t="shared" si="175"/>
        <v>0</v>
      </c>
      <c r="T213">
        <f t="shared" si="176"/>
        <v>0</v>
      </c>
      <c r="U213">
        <f t="shared" si="177"/>
        <v>0</v>
      </c>
      <c r="V213">
        <f t="shared" si="178"/>
        <v>0</v>
      </c>
      <c r="W213">
        <f t="shared" si="179"/>
        <v>0</v>
      </c>
      <c r="X213">
        <f t="shared" si="180"/>
        <v>0</v>
      </c>
      <c r="Y213">
        <f t="shared" si="181"/>
        <v>0</v>
      </c>
      <c r="AA213">
        <v>51661419</v>
      </c>
      <c r="AB213">
        <f t="shared" si="182"/>
        <v>3175.36</v>
      </c>
      <c r="AC213">
        <f t="shared" si="183"/>
        <v>3175.36</v>
      </c>
      <c r="AD213">
        <f>ROUND((((ET213)-(EU213))+AE213),2)</f>
        <v>0</v>
      </c>
      <c r="AE213">
        <f>ROUND((EU213),2)</f>
        <v>0</v>
      </c>
      <c r="AF213">
        <f>ROUND((EV213),2)</f>
        <v>0</v>
      </c>
      <c r="AG213">
        <f t="shared" si="184"/>
        <v>0</v>
      </c>
      <c r="AH213">
        <f>(EW213)</f>
        <v>0</v>
      </c>
      <c r="AI213">
        <f>(EX213)</f>
        <v>0</v>
      </c>
      <c r="AJ213">
        <f t="shared" si="185"/>
        <v>0</v>
      </c>
      <c r="AK213">
        <v>3175.36</v>
      </c>
      <c r="AL213">
        <v>3175.36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125</v>
      </c>
      <c r="AU213">
        <v>65</v>
      </c>
      <c r="AV213">
        <v>1</v>
      </c>
      <c r="AW213">
        <v>1</v>
      </c>
      <c r="AZ213">
        <v>1</v>
      </c>
      <c r="BA213">
        <v>1</v>
      </c>
      <c r="BB213">
        <v>1</v>
      </c>
      <c r="BC213">
        <v>9.11</v>
      </c>
      <c r="BD213" t="s">
        <v>3</v>
      </c>
      <c r="BE213" t="s">
        <v>3</v>
      </c>
      <c r="BF213" t="s">
        <v>3</v>
      </c>
      <c r="BG213" t="s">
        <v>3</v>
      </c>
      <c r="BH213">
        <v>3</v>
      </c>
      <c r="BI213">
        <v>1</v>
      </c>
      <c r="BJ213" t="s">
        <v>3</v>
      </c>
      <c r="BM213">
        <v>0</v>
      </c>
      <c r="BN213">
        <v>0</v>
      </c>
      <c r="BO213" t="s">
        <v>3</v>
      </c>
      <c r="BP213">
        <v>0</v>
      </c>
      <c r="BQ213">
        <v>13</v>
      </c>
      <c r="BR213">
        <v>0</v>
      </c>
      <c r="BS213">
        <v>1</v>
      </c>
      <c r="BT213">
        <v>1</v>
      </c>
      <c r="BU213">
        <v>1</v>
      </c>
      <c r="BV213">
        <v>1</v>
      </c>
      <c r="BW213">
        <v>1</v>
      </c>
      <c r="BX213">
        <v>1</v>
      </c>
      <c r="BY213" t="s">
        <v>3</v>
      </c>
      <c r="BZ213">
        <v>125</v>
      </c>
      <c r="CA213">
        <v>65</v>
      </c>
      <c r="CB213" t="s">
        <v>3</v>
      </c>
      <c r="CE213">
        <v>0</v>
      </c>
      <c r="CF213">
        <v>0</v>
      </c>
      <c r="CG213">
        <v>0</v>
      </c>
      <c r="CM213">
        <v>0</v>
      </c>
      <c r="CN213" t="s">
        <v>3</v>
      </c>
      <c r="CO213">
        <v>0</v>
      </c>
      <c r="CP213">
        <f t="shared" si="186"/>
        <v>3175.36</v>
      </c>
      <c r="CQ213">
        <f>AC213</f>
        <v>3175.36</v>
      </c>
      <c r="CR213">
        <f>AD213</f>
        <v>0</v>
      </c>
      <c r="CS213">
        <f t="shared" si="187"/>
        <v>0</v>
      </c>
      <c r="CT213">
        <f t="shared" si="188"/>
        <v>0</v>
      </c>
      <c r="CU213">
        <f t="shared" si="189"/>
        <v>0</v>
      </c>
      <c r="CV213">
        <f t="shared" si="190"/>
        <v>0</v>
      </c>
      <c r="CW213">
        <f t="shared" si="191"/>
        <v>0</v>
      </c>
      <c r="CX213">
        <f t="shared" si="192"/>
        <v>0</v>
      </c>
      <c r="CY213">
        <f t="shared" si="206"/>
        <v>0</v>
      </c>
      <c r="CZ213">
        <f t="shared" si="207"/>
        <v>0</v>
      </c>
      <c r="DC213" t="s">
        <v>3</v>
      </c>
      <c r="DD213" t="s">
        <v>3</v>
      </c>
      <c r="DE213" t="s">
        <v>3</v>
      </c>
      <c r="DF213" t="s">
        <v>3</v>
      </c>
      <c r="DG213" t="s">
        <v>3</v>
      </c>
      <c r="DH213" t="s">
        <v>3</v>
      </c>
      <c r="DI213" t="s">
        <v>3</v>
      </c>
      <c r="DJ213" t="s">
        <v>3</v>
      </c>
      <c r="DK213" t="s">
        <v>3</v>
      </c>
      <c r="DL213" t="s">
        <v>3</v>
      </c>
      <c r="DM213" t="s">
        <v>3</v>
      </c>
      <c r="DN213">
        <v>0</v>
      </c>
      <c r="DO213">
        <v>0</v>
      </c>
      <c r="DP213">
        <v>1</v>
      </c>
      <c r="DQ213">
        <v>1</v>
      </c>
      <c r="DU213">
        <v>1013</v>
      </c>
      <c r="DV213" t="s">
        <v>17</v>
      </c>
      <c r="DW213" t="s">
        <v>17</v>
      </c>
      <c r="DX213">
        <v>1</v>
      </c>
      <c r="DZ213" t="s">
        <v>3</v>
      </c>
      <c r="EA213" t="s">
        <v>3</v>
      </c>
      <c r="EB213" t="s">
        <v>3</v>
      </c>
      <c r="EC213" t="s">
        <v>3</v>
      </c>
      <c r="EE213">
        <v>50757123</v>
      </c>
      <c r="EF213">
        <v>13</v>
      </c>
      <c r="EG213" t="s">
        <v>38</v>
      </c>
      <c r="EH213">
        <v>0</v>
      </c>
      <c r="EI213" t="s">
        <v>3</v>
      </c>
      <c r="EJ213">
        <v>1</v>
      </c>
      <c r="EK213">
        <v>0</v>
      </c>
      <c r="EL213" t="s">
        <v>39</v>
      </c>
      <c r="EM213" t="s">
        <v>40</v>
      </c>
      <c r="EO213" t="s">
        <v>3</v>
      </c>
      <c r="EQ213">
        <v>0</v>
      </c>
      <c r="ER213">
        <v>3175.36</v>
      </c>
      <c r="ES213">
        <v>3175.36</v>
      </c>
      <c r="ET213">
        <v>0</v>
      </c>
      <c r="EU213">
        <v>0</v>
      </c>
      <c r="EV213">
        <v>0</v>
      </c>
      <c r="EW213">
        <v>0</v>
      </c>
      <c r="EX213">
        <v>0</v>
      </c>
      <c r="EZ213">
        <v>5</v>
      </c>
      <c r="FC213">
        <v>0</v>
      </c>
      <c r="FD213">
        <v>18</v>
      </c>
      <c r="FF213">
        <v>3019.5</v>
      </c>
      <c r="FQ213">
        <v>0</v>
      </c>
      <c r="FR213">
        <f t="shared" si="193"/>
        <v>0</v>
      </c>
      <c r="FS213">
        <v>0</v>
      </c>
      <c r="FX213">
        <v>125</v>
      </c>
      <c r="FY213">
        <v>65</v>
      </c>
      <c r="GA213" t="s">
        <v>315</v>
      </c>
      <c r="GD213">
        <v>1</v>
      </c>
      <c r="GF213">
        <v>1565747843</v>
      </c>
      <c r="GG213">
        <v>2</v>
      </c>
      <c r="GH213">
        <v>3</v>
      </c>
      <c r="GI213">
        <v>4</v>
      </c>
      <c r="GJ213">
        <v>0</v>
      </c>
      <c r="GK213">
        <v>0</v>
      </c>
      <c r="GL213">
        <f t="shared" si="194"/>
        <v>0</v>
      </c>
      <c r="GM213">
        <f t="shared" si="195"/>
        <v>3175.36</v>
      </c>
      <c r="GN213">
        <f t="shared" si="196"/>
        <v>3175.36</v>
      </c>
      <c r="GO213">
        <f t="shared" si="197"/>
        <v>0</v>
      </c>
      <c r="GP213">
        <f t="shared" si="198"/>
        <v>0</v>
      </c>
      <c r="GR213">
        <v>1</v>
      </c>
      <c r="GS213">
        <v>1</v>
      </c>
      <c r="GT213">
        <v>0</v>
      </c>
      <c r="GU213" t="s">
        <v>3</v>
      </c>
      <c r="GV213">
        <f t="shared" si="199"/>
        <v>0</v>
      </c>
      <c r="GW213">
        <v>1</v>
      </c>
      <c r="GX213">
        <f t="shared" si="200"/>
        <v>0</v>
      </c>
      <c r="HA213">
        <v>0</v>
      </c>
      <c r="HB213">
        <v>0</v>
      </c>
      <c r="HC213">
        <f t="shared" si="201"/>
        <v>0</v>
      </c>
      <c r="HE213" t="s">
        <v>35</v>
      </c>
      <c r="HF213" t="s">
        <v>42</v>
      </c>
      <c r="HG213">
        <f>ROUND(AC213*I213,2)</f>
        <v>3175.36</v>
      </c>
      <c r="HM213" t="s">
        <v>3</v>
      </c>
      <c r="HN213" t="s">
        <v>3</v>
      </c>
      <c r="HO213" t="s">
        <v>3</v>
      </c>
      <c r="HP213" t="s">
        <v>3</v>
      </c>
      <c r="HQ213" t="s">
        <v>3</v>
      </c>
      <c r="IK213">
        <v>0</v>
      </c>
    </row>
    <row r="214" spans="1:245" x14ac:dyDescent="0.2">
      <c r="A214">
        <v>17</v>
      </c>
      <c r="B214">
        <v>1</v>
      </c>
      <c r="C214">
        <f>ROW(SmtRes!A288)</f>
        <v>288</v>
      </c>
      <c r="D214">
        <f>ROW(EtalonRes!A316)</f>
        <v>316</v>
      </c>
      <c r="E214" t="s">
        <v>316</v>
      </c>
      <c r="F214" t="s">
        <v>50</v>
      </c>
      <c r="G214" t="s">
        <v>51</v>
      </c>
      <c r="H214" t="s">
        <v>17</v>
      </c>
      <c r="I214">
        <v>21</v>
      </c>
      <c r="J214">
        <v>0</v>
      </c>
      <c r="K214">
        <v>21</v>
      </c>
      <c r="O214">
        <f t="shared" si="171"/>
        <v>15329.93</v>
      </c>
      <c r="P214">
        <f t="shared" si="172"/>
        <v>7830.32</v>
      </c>
      <c r="Q214">
        <f t="shared" si="173"/>
        <v>431.61</v>
      </c>
      <c r="R214">
        <f t="shared" si="174"/>
        <v>91.15</v>
      </c>
      <c r="S214">
        <f t="shared" si="175"/>
        <v>7068</v>
      </c>
      <c r="T214">
        <f t="shared" si="176"/>
        <v>0</v>
      </c>
      <c r="U214">
        <f t="shared" si="177"/>
        <v>23.593500000000002</v>
      </c>
      <c r="V214">
        <f t="shared" si="178"/>
        <v>0.2205</v>
      </c>
      <c r="W214">
        <f t="shared" si="179"/>
        <v>0</v>
      </c>
      <c r="X214">
        <f t="shared" si="180"/>
        <v>8662.57</v>
      </c>
      <c r="Y214">
        <f t="shared" si="181"/>
        <v>5154.59</v>
      </c>
      <c r="AA214">
        <v>51661419</v>
      </c>
      <c r="AB214">
        <f t="shared" si="182"/>
        <v>52.56</v>
      </c>
      <c r="AC214">
        <f t="shared" si="183"/>
        <v>40.93</v>
      </c>
      <c r="AD214">
        <f>ROUND(((((ET214*ROUND(1.05,7)))-((EU214*ROUND(1.05,7))))+AE214),2)</f>
        <v>1.55</v>
      </c>
      <c r="AE214">
        <f>ROUND(((EU214*ROUND(1.05,7))),2)</f>
        <v>0.13</v>
      </c>
      <c r="AF214">
        <f>ROUND(((EV214*ROUND(1.05,7))),2)</f>
        <v>10.08</v>
      </c>
      <c r="AG214">
        <f t="shared" si="184"/>
        <v>0</v>
      </c>
      <c r="AH214">
        <f>((EW214*ROUND(1.05,7)))</f>
        <v>1.1235000000000002</v>
      </c>
      <c r="AI214">
        <f>((EX214*ROUND(1.05,7)))</f>
        <v>1.0500000000000001E-2</v>
      </c>
      <c r="AJ214">
        <f t="shared" si="185"/>
        <v>0</v>
      </c>
      <c r="AK214">
        <v>52</v>
      </c>
      <c r="AL214">
        <v>40.93</v>
      </c>
      <c r="AM214">
        <v>1.47</v>
      </c>
      <c r="AN214">
        <v>0.12</v>
      </c>
      <c r="AO214">
        <v>9.6</v>
      </c>
      <c r="AP214">
        <v>0</v>
      </c>
      <c r="AQ214">
        <v>1.07</v>
      </c>
      <c r="AR214">
        <v>0.01</v>
      </c>
      <c r="AS214">
        <v>0</v>
      </c>
      <c r="AT214">
        <v>121</v>
      </c>
      <c r="AU214">
        <v>72</v>
      </c>
      <c r="AV214">
        <v>1</v>
      </c>
      <c r="AW214">
        <v>1</v>
      </c>
      <c r="AZ214">
        <v>1</v>
      </c>
      <c r="BA214">
        <v>33.39</v>
      </c>
      <c r="BB214">
        <v>13.26</v>
      </c>
      <c r="BC214">
        <v>9.11</v>
      </c>
      <c r="BD214" t="s">
        <v>3</v>
      </c>
      <c r="BE214" t="s">
        <v>3</v>
      </c>
      <c r="BF214" t="s">
        <v>3</v>
      </c>
      <c r="BG214" t="s">
        <v>3</v>
      </c>
      <c r="BH214">
        <v>0</v>
      </c>
      <c r="BI214">
        <v>1</v>
      </c>
      <c r="BJ214" t="s">
        <v>52</v>
      </c>
      <c r="BM214">
        <v>20001</v>
      </c>
      <c r="BN214">
        <v>0</v>
      </c>
      <c r="BO214" t="s">
        <v>3</v>
      </c>
      <c r="BP214">
        <v>0</v>
      </c>
      <c r="BQ214">
        <v>22</v>
      </c>
      <c r="BR214">
        <v>0</v>
      </c>
      <c r="BS214">
        <v>33.39</v>
      </c>
      <c r="BT214">
        <v>1</v>
      </c>
      <c r="BU214">
        <v>1</v>
      </c>
      <c r="BV214">
        <v>1</v>
      </c>
      <c r="BW214">
        <v>1</v>
      </c>
      <c r="BX214">
        <v>1</v>
      </c>
      <c r="BY214" t="s">
        <v>3</v>
      </c>
      <c r="BZ214">
        <v>121</v>
      </c>
      <c r="CA214">
        <v>72</v>
      </c>
      <c r="CB214" t="s">
        <v>3</v>
      </c>
      <c r="CE214">
        <v>0</v>
      </c>
      <c r="CF214">
        <v>0</v>
      </c>
      <c r="CG214">
        <v>0</v>
      </c>
      <c r="CM214">
        <v>0</v>
      </c>
      <c r="CN214" t="s">
        <v>19</v>
      </c>
      <c r="CO214">
        <v>0</v>
      </c>
      <c r="CP214">
        <f t="shared" si="186"/>
        <v>15329.93</v>
      </c>
      <c r="CQ214">
        <f>AC214*BC214</f>
        <v>372.8723</v>
      </c>
      <c r="CR214">
        <f>AD214*BB214</f>
        <v>20.553000000000001</v>
      </c>
      <c r="CS214">
        <f t="shared" si="187"/>
        <v>4.3407</v>
      </c>
      <c r="CT214">
        <f t="shared" si="188"/>
        <v>336.57120000000003</v>
      </c>
      <c r="CU214">
        <f t="shared" si="189"/>
        <v>0</v>
      </c>
      <c r="CV214">
        <f t="shared" si="190"/>
        <v>1.1235000000000002</v>
      </c>
      <c r="CW214">
        <f t="shared" si="191"/>
        <v>1.0500000000000001E-2</v>
      </c>
      <c r="CX214">
        <f t="shared" si="192"/>
        <v>0</v>
      </c>
      <c r="CY214">
        <f t="shared" si="206"/>
        <v>8662.5714999999982</v>
      </c>
      <c r="CZ214">
        <f t="shared" si="207"/>
        <v>5154.5879999999997</v>
      </c>
      <c r="DC214" t="s">
        <v>3</v>
      </c>
      <c r="DD214" t="s">
        <v>3</v>
      </c>
      <c r="DE214" t="s">
        <v>20</v>
      </c>
      <c r="DF214" t="s">
        <v>20</v>
      </c>
      <c r="DG214" t="s">
        <v>20</v>
      </c>
      <c r="DH214" t="s">
        <v>3</v>
      </c>
      <c r="DI214" t="s">
        <v>20</v>
      </c>
      <c r="DJ214" t="s">
        <v>20</v>
      </c>
      <c r="DK214" t="s">
        <v>3</v>
      </c>
      <c r="DL214" t="s">
        <v>3</v>
      </c>
      <c r="DM214" t="s">
        <v>3</v>
      </c>
      <c r="DN214">
        <v>0</v>
      </c>
      <c r="DO214">
        <v>0</v>
      </c>
      <c r="DP214">
        <v>1</v>
      </c>
      <c r="DQ214">
        <v>1</v>
      </c>
      <c r="DU214">
        <v>1013</v>
      </c>
      <c r="DV214" t="s">
        <v>17</v>
      </c>
      <c r="DW214" t="s">
        <v>17</v>
      </c>
      <c r="DX214">
        <v>1</v>
      </c>
      <c r="DZ214" t="s">
        <v>3</v>
      </c>
      <c r="EA214" t="s">
        <v>3</v>
      </c>
      <c r="EB214" t="s">
        <v>3</v>
      </c>
      <c r="EC214" t="s">
        <v>3</v>
      </c>
      <c r="EE214">
        <v>50757454</v>
      </c>
      <c r="EF214">
        <v>22</v>
      </c>
      <c r="EG214" t="s">
        <v>21</v>
      </c>
      <c r="EH214">
        <v>16</v>
      </c>
      <c r="EI214" t="s">
        <v>22</v>
      </c>
      <c r="EJ214">
        <v>1</v>
      </c>
      <c r="EK214">
        <v>20001</v>
      </c>
      <c r="EL214" t="s">
        <v>23</v>
      </c>
      <c r="EM214" t="s">
        <v>24</v>
      </c>
      <c r="EO214" t="s">
        <v>25</v>
      </c>
      <c r="EQ214">
        <v>131072</v>
      </c>
      <c r="ER214">
        <v>52</v>
      </c>
      <c r="ES214">
        <v>40.93</v>
      </c>
      <c r="ET214">
        <v>1.47</v>
      </c>
      <c r="EU214">
        <v>0.12</v>
      </c>
      <c r="EV214">
        <v>9.6</v>
      </c>
      <c r="EW214">
        <v>1.07</v>
      </c>
      <c r="EX214">
        <v>0.01</v>
      </c>
      <c r="EY214">
        <v>0</v>
      </c>
      <c r="FQ214">
        <v>0</v>
      </c>
      <c r="FR214">
        <f t="shared" si="193"/>
        <v>0</v>
      </c>
      <c r="FS214">
        <v>0</v>
      </c>
      <c r="FX214">
        <v>121</v>
      </c>
      <c r="FY214">
        <v>72</v>
      </c>
      <c r="GA214" t="s">
        <v>3</v>
      </c>
      <c r="GD214">
        <v>1</v>
      </c>
      <c r="GF214">
        <v>-476731723</v>
      </c>
      <c r="GG214">
        <v>2</v>
      </c>
      <c r="GH214">
        <v>1</v>
      </c>
      <c r="GI214">
        <v>4</v>
      </c>
      <c r="GJ214">
        <v>0</v>
      </c>
      <c r="GK214">
        <v>0</v>
      </c>
      <c r="GL214">
        <f t="shared" si="194"/>
        <v>0</v>
      </c>
      <c r="GM214">
        <f t="shared" si="195"/>
        <v>29147.09</v>
      </c>
      <c r="GN214">
        <f t="shared" si="196"/>
        <v>29147.09</v>
      </c>
      <c r="GO214">
        <f t="shared" si="197"/>
        <v>0</v>
      </c>
      <c r="GP214">
        <f t="shared" si="198"/>
        <v>0</v>
      </c>
      <c r="GR214">
        <v>0</v>
      </c>
      <c r="GS214">
        <v>3</v>
      </c>
      <c r="GT214">
        <v>0</v>
      </c>
      <c r="GU214" t="s">
        <v>3</v>
      </c>
      <c r="GV214">
        <f t="shared" si="199"/>
        <v>0</v>
      </c>
      <c r="GW214">
        <v>1</v>
      </c>
      <c r="GX214">
        <f t="shared" si="200"/>
        <v>0</v>
      </c>
      <c r="HA214">
        <v>0</v>
      </c>
      <c r="HB214">
        <v>0</v>
      </c>
      <c r="HC214">
        <f t="shared" si="201"/>
        <v>0</v>
      </c>
      <c r="HE214" t="s">
        <v>3</v>
      </c>
      <c r="HF214" t="s">
        <v>3</v>
      </c>
      <c r="HM214" t="s">
        <v>3</v>
      </c>
      <c r="HN214" t="s">
        <v>26</v>
      </c>
      <c r="HO214" t="s">
        <v>27</v>
      </c>
      <c r="HP214" t="s">
        <v>22</v>
      </c>
      <c r="HQ214" t="s">
        <v>22</v>
      </c>
      <c r="IK214">
        <v>0</v>
      </c>
    </row>
    <row r="215" spans="1:245" x14ac:dyDescent="0.2">
      <c r="A215">
        <v>18</v>
      </c>
      <c r="B215">
        <v>1</v>
      </c>
      <c r="C215">
        <v>283</v>
      </c>
      <c r="E215" t="s">
        <v>317</v>
      </c>
      <c r="F215" t="s">
        <v>53</v>
      </c>
      <c r="G215" t="s">
        <v>54</v>
      </c>
      <c r="H215" t="e">
        <f>'1.Ведомость'!#REF!</f>
        <v>#REF!</v>
      </c>
      <c r="I215">
        <f>I214*J215</f>
        <v>2.1</v>
      </c>
      <c r="J215">
        <v>0.1</v>
      </c>
      <c r="K215">
        <v>0.1</v>
      </c>
      <c r="O215">
        <f t="shared" si="171"/>
        <v>19.13</v>
      </c>
      <c r="P215">
        <f t="shared" si="172"/>
        <v>19.13</v>
      </c>
      <c r="Q215">
        <f t="shared" si="173"/>
        <v>0</v>
      </c>
      <c r="R215">
        <f t="shared" si="174"/>
        <v>0</v>
      </c>
      <c r="S215">
        <f t="shared" si="175"/>
        <v>0</v>
      </c>
      <c r="T215">
        <f t="shared" si="176"/>
        <v>0</v>
      </c>
      <c r="U215">
        <f t="shared" si="177"/>
        <v>0</v>
      </c>
      <c r="V215">
        <f t="shared" si="178"/>
        <v>0</v>
      </c>
      <c r="W215">
        <f t="shared" si="179"/>
        <v>0</v>
      </c>
      <c r="X215">
        <f t="shared" si="180"/>
        <v>0</v>
      </c>
      <c r="Y215">
        <f t="shared" si="181"/>
        <v>0</v>
      </c>
      <c r="AA215">
        <v>51661419</v>
      </c>
      <c r="AB215">
        <f t="shared" si="182"/>
        <v>1</v>
      </c>
      <c r="AC215">
        <f t="shared" si="183"/>
        <v>1</v>
      </c>
      <c r="AD215">
        <f>ROUND((((ET215)-(EU215))+AE215),2)</f>
        <v>0</v>
      </c>
      <c r="AE215">
        <f t="shared" ref="AE215:AF217" si="208">ROUND((EU215),2)</f>
        <v>0</v>
      </c>
      <c r="AF215">
        <f t="shared" si="208"/>
        <v>0</v>
      </c>
      <c r="AG215">
        <f t="shared" si="184"/>
        <v>0</v>
      </c>
      <c r="AH215">
        <f t="shared" ref="AH215:AI217" si="209">(EW215)</f>
        <v>0</v>
      </c>
      <c r="AI215">
        <f t="shared" si="209"/>
        <v>0</v>
      </c>
      <c r="AJ215">
        <f t="shared" si="185"/>
        <v>0</v>
      </c>
      <c r="AK215">
        <v>1</v>
      </c>
      <c r="AL215">
        <v>1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1</v>
      </c>
      <c r="AW215">
        <v>1</v>
      </c>
      <c r="AZ215">
        <v>1</v>
      </c>
      <c r="BA215">
        <v>1</v>
      </c>
      <c r="BB215">
        <v>1</v>
      </c>
      <c r="BC215">
        <v>9.11</v>
      </c>
      <c r="BD215" t="s">
        <v>3</v>
      </c>
      <c r="BE215" t="s">
        <v>3</v>
      </c>
      <c r="BF215" t="s">
        <v>3</v>
      </c>
      <c r="BG215" t="s">
        <v>3</v>
      </c>
      <c r="BH215">
        <v>3</v>
      </c>
      <c r="BI215">
        <v>1</v>
      </c>
      <c r="BJ215" t="s">
        <v>56</v>
      </c>
      <c r="BM215">
        <v>500001</v>
      </c>
      <c r="BN215">
        <v>0</v>
      </c>
      <c r="BO215" t="s">
        <v>3</v>
      </c>
      <c r="BP215">
        <v>0</v>
      </c>
      <c r="BQ215">
        <v>8</v>
      </c>
      <c r="BR215">
        <v>0</v>
      </c>
      <c r="BS215">
        <v>1</v>
      </c>
      <c r="BT215">
        <v>1</v>
      </c>
      <c r="BU215">
        <v>1</v>
      </c>
      <c r="BV215">
        <v>1</v>
      </c>
      <c r="BW215">
        <v>1</v>
      </c>
      <c r="BX215">
        <v>1</v>
      </c>
      <c r="BY215" t="s">
        <v>3</v>
      </c>
      <c r="BZ215">
        <v>0</v>
      </c>
      <c r="CA215">
        <v>0</v>
      </c>
      <c r="CB215" t="s">
        <v>3</v>
      </c>
      <c r="CE215">
        <v>0</v>
      </c>
      <c r="CF215">
        <v>0</v>
      </c>
      <c r="CG215">
        <v>0</v>
      </c>
      <c r="CM215">
        <v>0</v>
      </c>
      <c r="CN215" t="s">
        <v>3</v>
      </c>
      <c r="CO215">
        <v>0</v>
      </c>
      <c r="CP215">
        <f t="shared" si="186"/>
        <v>19.13</v>
      </c>
      <c r="CQ215">
        <f>AC215*BC215</f>
        <v>9.11</v>
      </c>
      <c r="CR215">
        <f>AD215*BB215</f>
        <v>0</v>
      </c>
      <c r="CS215">
        <f t="shared" si="187"/>
        <v>0</v>
      </c>
      <c r="CT215">
        <f t="shared" si="188"/>
        <v>0</v>
      </c>
      <c r="CU215">
        <f t="shared" si="189"/>
        <v>0</v>
      </c>
      <c r="CV215">
        <f t="shared" si="190"/>
        <v>0</v>
      </c>
      <c r="CW215">
        <f t="shared" si="191"/>
        <v>0</v>
      </c>
      <c r="CX215">
        <f t="shared" si="192"/>
        <v>0</v>
      </c>
      <c r="CY215">
        <f t="shared" si="206"/>
        <v>0</v>
      </c>
      <c r="CZ215">
        <f t="shared" si="207"/>
        <v>0</v>
      </c>
      <c r="DC215" t="s">
        <v>3</v>
      </c>
      <c r="DD215" t="s">
        <v>3</v>
      </c>
      <c r="DE215" t="s">
        <v>3</v>
      </c>
      <c r="DF215" t="s">
        <v>3</v>
      </c>
      <c r="DG215" t="s">
        <v>3</v>
      </c>
      <c r="DH215" t="s">
        <v>3</v>
      </c>
      <c r="DI215" t="s">
        <v>3</v>
      </c>
      <c r="DJ215" t="s">
        <v>3</v>
      </c>
      <c r="DK215" t="s">
        <v>3</v>
      </c>
      <c r="DL215" t="s">
        <v>3</v>
      </c>
      <c r="DM215" t="s">
        <v>3</v>
      </c>
      <c r="DN215">
        <v>0</v>
      </c>
      <c r="DO215">
        <v>0</v>
      </c>
      <c r="DP215">
        <v>1</v>
      </c>
      <c r="DQ215">
        <v>1</v>
      </c>
      <c r="DU215">
        <v>1013</v>
      </c>
      <c r="DV215" t="s">
        <v>55</v>
      </c>
      <c r="DW215" t="s">
        <v>55</v>
      </c>
      <c r="DX215">
        <v>1</v>
      </c>
      <c r="DZ215" t="s">
        <v>3</v>
      </c>
      <c r="EA215" t="s">
        <v>3</v>
      </c>
      <c r="EB215" t="s">
        <v>3</v>
      </c>
      <c r="EC215" t="s">
        <v>3</v>
      </c>
      <c r="EE215">
        <v>50757674</v>
      </c>
      <c r="EF215">
        <v>8</v>
      </c>
      <c r="EG215" t="s">
        <v>57</v>
      </c>
      <c r="EH215">
        <v>0</v>
      </c>
      <c r="EI215" t="s">
        <v>3</v>
      </c>
      <c r="EJ215">
        <v>1</v>
      </c>
      <c r="EK215">
        <v>500001</v>
      </c>
      <c r="EL215" t="s">
        <v>58</v>
      </c>
      <c r="EM215" t="s">
        <v>59</v>
      </c>
      <c r="EO215" t="s">
        <v>3</v>
      </c>
      <c r="EQ215">
        <v>0</v>
      </c>
      <c r="ER215">
        <v>1</v>
      </c>
      <c r="ES215">
        <v>1</v>
      </c>
      <c r="ET215">
        <v>0</v>
      </c>
      <c r="EU215">
        <v>0</v>
      </c>
      <c r="EV215">
        <v>0</v>
      </c>
      <c r="EW215">
        <v>0</v>
      </c>
      <c r="EX215">
        <v>0</v>
      </c>
      <c r="FQ215">
        <v>0</v>
      </c>
      <c r="FR215">
        <f t="shared" si="193"/>
        <v>0</v>
      </c>
      <c r="FS215">
        <v>0</v>
      </c>
      <c r="FX215">
        <v>0</v>
      </c>
      <c r="FY215">
        <v>0</v>
      </c>
      <c r="GA215" t="s">
        <v>3</v>
      </c>
      <c r="GD215">
        <v>1</v>
      </c>
      <c r="GF215">
        <v>-1743999360</v>
      </c>
      <c r="GG215">
        <v>2</v>
      </c>
      <c r="GH215">
        <v>1</v>
      </c>
      <c r="GI215">
        <v>4</v>
      </c>
      <c r="GJ215">
        <v>0</v>
      </c>
      <c r="GK215">
        <v>0</v>
      </c>
      <c r="GL215">
        <f t="shared" si="194"/>
        <v>0</v>
      </c>
      <c r="GM215">
        <f t="shared" si="195"/>
        <v>19.13</v>
      </c>
      <c r="GN215">
        <f t="shared" si="196"/>
        <v>19.13</v>
      </c>
      <c r="GO215">
        <f t="shared" si="197"/>
        <v>0</v>
      </c>
      <c r="GP215">
        <f t="shared" si="198"/>
        <v>0</v>
      </c>
      <c r="GR215">
        <v>0</v>
      </c>
      <c r="GS215">
        <v>3</v>
      </c>
      <c r="GT215">
        <v>0</v>
      </c>
      <c r="GU215" t="s">
        <v>3</v>
      </c>
      <c r="GV215">
        <f t="shared" si="199"/>
        <v>0</v>
      </c>
      <c r="GW215">
        <v>1</v>
      </c>
      <c r="GX215">
        <f t="shared" si="200"/>
        <v>0</v>
      </c>
      <c r="HA215">
        <v>0</v>
      </c>
      <c r="HB215">
        <v>0</v>
      </c>
      <c r="HC215">
        <f t="shared" si="201"/>
        <v>0</v>
      </c>
      <c r="HE215" t="s">
        <v>3</v>
      </c>
      <c r="HF215" t="s">
        <v>3</v>
      </c>
      <c r="HM215" t="s">
        <v>3</v>
      </c>
      <c r="HN215" t="s">
        <v>3</v>
      </c>
      <c r="HO215" t="s">
        <v>3</v>
      </c>
      <c r="HP215" t="s">
        <v>3</v>
      </c>
      <c r="HQ215" t="s">
        <v>3</v>
      </c>
      <c r="IK215">
        <v>0</v>
      </c>
    </row>
    <row r="216" spans="1:245" x14ac:dyDescent="0.2">
      <c r="A216">
        <v>18</v>
      </c>
      <c r="B216">
        <v>1</v>
      </c>
      <c r="C216">
        <v>287</v>
      </c>
      <c r="E216" t="s">
        <v>318</v>
      </c>
      <c r="F216" t="s">
        <v>61</v>
      </c>
      <c r="G216" t="s">
        <v>62</v>
      </c>
      <c r="H216" t="e">
        <f>'1.Ведомость'!#REF!</f>
        <v>#REF!</v>
      </c>
      <c r="I216">
        <f>I214*J216</f>
        <v>-0.84</v>
      </c>
      <c r="J216">
        <v>-0.04</v>
      </c>
      <c r="K216">
        <v>-0.04</v>
      </c>
      <c r="O216">
        <f t="shared" si="171"/>
        <v>-7086.12</v>
      </c>
      <c r="P216">
        <f t="shared" si="172"/>
        <v>-7086.12</v>
      </c>
      <c r="Q216">
        <f t="shared" si="173"/>
        <v>0</v>
      </c>
      <c r="R216">
        <f t="shared" si="174"/>
        <v>0</v>
      </c>
      <c r="S216">
        <f t="shared" si="175"/>
        <v>0</v>
      </c>
      <c r="T216">
        <f t="shared" si="176"/>
        <v>0</v>
      </c>
      <c r="U216">
        <f t="shared" si="177"/>
        <v>0</v>
      </c>
      <c r="V216">
        <f t="shared" si="178"/>
        <v>0</v>
      </c>
      <c r="W216">
        <f t="shared" si="179"/>
        <v>0</v>
      </c>
      <c r="X216">
        <f t="shared" si="180"/>
        <v>0</v>
      </c>
      <c r="Y216">
        <f t="shared" si="181"/>
        <v>0</v>
      </c>
      <c r="AA216">
        <v>51661419</v>
      </c>
      <c r="AB216">
        <f t="shared" si="182"/>
        <v>926</v>
      </c>
      <c r="AC216">
        <f t="shared" si="183"/>
        <v>926</v>
      </c>
      <c r="AD216">
        <f>ROUND((((ET216)-(EU216))+AE216),2)</f>
        <v>0</v>
      </c>
      <c r="AE216">
        <f t="shared" si="208"/>
        <v>0</v>
      </c>
      <c r="AF216">
        <f t="shared" si="208"/>
        <v>0</v>
      </c>
      <c r="AG216">
        <f t="shared" si="184"/>
        <v>0</v>
      </c>
      <c r="AH216">
        <f t="shared" si="209"/>
        <v>0</v>
      </c>
      <c r="AI216">
        <f t="shared" si="209"/>
        <v>0</v>
      </c>
      <c r="AJ216">
        <f t="shared" si="185"/>
        <v>0</v>
      </c>
      <c r="AK216">
        <v>926</v>
      </c>
      <c r="AL216">
        <v>926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1</v>
      </c>
      <c r="AW216">
        <v>1</v>
      </c>
      <c r="AZ216">
        <v>1</v>
      </c>
      <c r="BA216">
        <v>1</v>
      </c>
      <c r="BB216">
        <v>1</v>
      </c>
      <c r="BC216">
        <v>9.11</v>
      </c>
      <c r="BD216" t="s">
        <v>3</v>
      </c>
      <c r="BE216" t="s">
        <v>3</v>
      </c>
      <c r="BF216" t="s">
        <v>3</v>
      </c>
      <c r="BG216" t="s">
        <v>3</v>
      </c>
      <c r="BH216">
        <v>3</v>
      </c>
      <c r="BI216">
        <v>1</v>
      </c>
      <c r="BJ216" t="s">
        <v>64</v>
      </c>
      <c r="BM216">
        <v>500001</v>
      </c>
      <c r="BN216">
        <v>0</v>
      </c>
      <c r="BO216" t="s">
        <v>3</v>
      </c>
      <c r="BP216">
        <v>0</v>
      </c>
      <c r="BQ216">
        <v>8</v>
      </c>
      <c r="BR216">
        <v>1</v>
      </c>
      <c r="BS216">
        <v>1</v>
      </c>
      <c r="BT216">
        <v>1</v>
      </c>
      <c r="BU216">
        <v>1</v>
      </c>
      <c r="BV216">
        <v>1</v>
      </c>
      <c r="BW216">
        <v>1</v>
      </c>
      <c r="BX216">
        <v>1</v>
      </c>
      <c r="BY216" t="s">
        <v>3</v>
      </c>
      <c r="BZ216">
        <v>0</v>
      </c>
      <c r="CA216">
        <v>0</v>
      </c>
      <c r="CB216" t="s">
        <v>3</v>
      </c>
      <c r="CE216">
        <v>0</v>
      </c>
      <c r="CF216">
        <v>0</v>
      </c>
      <c r="CG216">
        <v>0</v>
      </c>
      <c r="CM216">
        <v>0</v>
      </c>
      <c r="CN216" t="s">
        <v>3</v>
      </c>
      <c r="CO216">
        <v>0</v>
      </c>
      <c r="CP216">
        <f t="shared" si="186"/>
        <v>-7086.12</v>
      </c>
      <c r="CQ216">
        <f>AC216*BC216</f>
        <v>8435.8599999999988</v>
      </c>
      <c r="CR216">
        <f>AD216*BB216</f>
        <v>0</v>
      </c>
      <c r="CS216">
        <f t="shared" si="187"/>
        <v>0</v>
      </c>
      <c r="CT216">
        <f t="shared" si="188"/>
        <v>0</v>
      </c>
      <c r="CU216">
        <f t="shared" si="189"/>
        <v>0</v>
      </c>
      <c r="CV216">
        <f t="shared" si="190"/>
        <v>0</v>
      </c>
      <c r="CW216">
        <f t="shared" si="191"/>
        <v>0</v>
      </c>
      <c r="CX216">
        <f t="shared" si="192"/>
        <v>0</v>
      </c>
      <c r="CY216">
        <f t="shared" si="206"/>
        <v>0</v>
      </c>
      <c r="CZ216">
        <f t="shared" si="207"/>
        <v>0</v>
      </c>
      <c r="DC216" t="s">
        <v>3</v>
      </c>
      <c r="DD216" t="s">
        <v>3</v>
      </c>
      <c r="DE216" t="s">
        <v>3</v>
      </c>
      <c r="DF216" t="s">
        <v>3</v>
      </c>
      <c r="DG216" t="s">
        <v>3</v>
      </c>
      <c r="DH216" t="s">
        <v>3</v>
      </c>
      <c r="DI216" t="s">
        <v>3</v>
      </c>
      <c r="DJ216" t="s">
        <v>3</v>
      </c>
      <c r="DK216" t="s">
        <v>3</v>
      </c>
      <c r="DL216" t="s">
        <v>3</v>
      </c>
      <c r="DM216" t="s">
        <v>3</v>
      </c>
      <c r="DN216">
        <v>0</v>
      </c>
      <c r="DO216">
        <v>0</v>
      </c>
      <c r="DP216">
        <v>1</v>
      </c>
      <c r="DQ216">
        <v>1</v>
      </c>
      <c r="DU216">
        <v>1005</v>
      </c>
      <c r="DV216" t="s">
        <v>63</v>
      </c>
      <c r="DW216" t="s">
        <v>63</v>
      </c>
      <c r="DX216">
        <v>1</v>
      </c>
      <c r="DZ216" t="s">
        <v>3</v>
      </c>
      <c r="EA216" t="s">
        <v>3</v>
      </c>
      <c r="EB216" t="s">
        <v>3</v>
      </c>
      <c r="EC216" t="s">
        <v>3</v>
      </c>
      <c r="EE216">
        <v>50757674</v>
      </c>
      <c r="EF216">
        <v>8</v>
      </c>
      <c r="EG216" t="s">
        <v>57</v>
      </c>
      <c r="EH216">
        <v>0</v>
      </c>
      <c r="EI216" t="s">
        <v>3</v>
      </c>
      <c r="EJ216">
        <v>1</v>
      </c>
      <c r="EK216">
        <v>500001</v>
      </c>
      <c r="EL216" t="s">
        <v>58</v>
      </c>
      <c r="EM216" t="s">
        <v>59</v>
      </c>
      <c r="EO216" t="s">
        <v>3</v>
      </c>
      <c r="EQ216">
        <v>32768</v>
      </c>
      <c r="ER216">
        <v>926</v>
      </c>
      <c r="ES216">
        <v>926</v>
      </c>
      <c r="ET216">
        <v>0</v>
      </c>
      <c r="EU216">
        <v>0</v>
      </c>
      <c r="EV216">
        <v>0</v>
      </c>
      <c r="EW216">
        <v>0</v>
      </c>
      <c r="EX216">
        <v>0</v>
      </c>
      <c r="FQ216">
        <v>0</v>
      </c>
      <c r="FR216">
        <f t="shared" si="193"/>
        <v>0</v>
      </c>
      <c r="FS216">
        <v>0</v>
      </c>
      <c r="FX216">
        <v>0</v>
      </c>
      <c r="FY216">
        <v>0</v>
      </c>
      <c r="GA216" t="s">
        <v>3</v>
      </c>
      <c r="GD216">
        <v>1</v>
      </c>
      <c r="GF216">
        <v>-1896968330</v>
      </c>
      <c r="GG216">
        <v>2</v>
      </c>
      <c r="GH216">
        <v>1</v>
      </c>
      <c r="GI216">
        <v>4</v>
      </c>
      <c r="GJ216">
        <v>0</v>
      </c>
      <c r="GK216">
        <v>0</v>
      </c>
      <c r="GL216">
        <f t="shared" si="194"/>
        <v>0</v>
      </c>
      <c r="GM216">
        <f t="shared" si="195"/>
        <v>-7086.12</v>
      </c>
      <c r="GN216">
        <f t="shared" si="196"/>
        <v>-7086.12</v>
      </c>
      <c r="GO216">
        <f t="shared" si="197"/>
        <v>0</v>
      </c>
      <c r="GP216">
        <f t="shared" si="198"/>
        <v>0</v>
      </c>
      <c r="GR216">
        <v>0</v>
      </c>
      <c r="GS216">
        <v>3</v>
      </c>
      <c r="GT216">
        <v>0</v>
      </c>
      <c r="GU216" t="s">
        <v>3</v>
      </c>
      <c r="GV216">
        <f t="shared" si="199"/>
        <v>0</v>
      </c>
      <c r="GW216">
        <v>1</v>
      </c>
      <c r="GX216">
        <f t="shared" si="200"/>
        <v>0</v>
      </c>
      <c r="HA216">
        <v>0</v>
      </c>
      <c r="HB216">
        <v>0</v>
      </c>
      <c r="HC216">
        <f t="shared" si="201"/>
        <v>0</v>
      </c>
      <c r="HE216" t="s">
        <v>3</v>
      </c>
      <c r="HF216" t="s">
        <v>3</v>
      </c>
      <c r="HM216" t="s">
        <v>3</v>
      </c>
      <c r="HN216" t="s">
        <v>3</v>
      </c>
      <c r="HO216" t="s">
        <v>3</v>
      </c>
      <c r="HP216" t="s">
        <v>3</v>
      </c>
      <c r="HQ216" t="s">
        <v>3</v>
      </c>
      <c r="IK216">
        <v>0</v>
      </c>
    </row>
    <row r="217" spans="1:245" x14ac:dyDescent="0.2">
      <c r="A217">
        <v>18</v>
      </c>
      <c r="B217">
        <v>1</v>
      </c>
      <c r="C217">
        <v>288</v>
      </c>
      <c r="E217" t="s">
        <v>319</v>
      </c>
      <c r="F217" t="s">
        <v>29</v>
      </c>
      <c r="G217" t="s">
        <v>320</v>
      </c>
      <c r="H217" t="str">
        <f>'1.Ведомость'!C85</f>
        <v>ШТ</v>
      </c>
      <c r="I217">
        <f>I214*J217</f>
        <v>21</v>
      </c>
      <c r="J217">
        <v>1</v>
      </c>
      <c r="K217">
        <v>1</v>
      </c>
      <c r="O217">
        <f t="shared" si="171"/>
        <v>36309.839999999997</v>
      </c>
      <c r="P217">
        <f t="shared" si="172"/>
        <v>36309.839999999997</v>
      </c>
      <c r="Q217">
        <f t="shared" si="173"/>
        <v>0</v>
      </c>
      <c r="R217">
        <f t="shared" si="174"/>
        <v>0</v>
      </c>
      <c r="S217">
        <f t="shared" si="175"/>
        <v>0</v>
      </c>
      <c r="T217">
        <f t="shared" si="176"/>
        <v>0</v>
      </c>
      <c r="U217">
        <f t="shared" si="177"/>
        <v>0</v>
      </c>
      <c r="V217">
        <f t="shared" si="178"/>
        <v>0</v>
      </c>
      <c r="W217">
        <f t="shared" si="179"/>
        <v>0</v>
      </c>
      <c r="X217">
        <f t="shared" si="180"/>
        <v>0</v>
      </c>
      <c r="Y217">
        <f t="shared" si="181"/>
        <v>0</v>
      </c>
      <c r="AA217">
        <v>51661419</v>
      </c>
      <c r="AB217">
        <f t="shared" si="182"/>
        <v>1729.04</v>
      </c>
      <c r="AC217">
        <f t="shared" si="183"/>
        <v>1729.04</v>
      </c>
      <c r="AD217">
        <f>ROUND((((ET217)-(EU217))+AE217),2)</f>
        <v>0</v>
      </c>
      <c r="AE217">
        <f t="shared" si="208"/>
        <v>0</v>
      </c>
      <c r="AF217">
        <f t="shared" si="208"/>
        <v>0</v>
      </c>
      <c r="AG217">
        <f t="shared" si="184"/>
        <v>0</v>
      </c>
      <c r="AH217">
        <f t="shared" si="209"/>
        <v>0</v>
      </c>
      <c r="AI217">
        <f t="shared" si="209"/>
        <v>0</v>
      </c>
      <c r="AJ217">
        <f t="shared" si="185"/>
        <v>0</v>
      </c>
      <c r="AK217">
        <v>1729.0400000000002</v>
      </c>
      <c r="AL217">
        <v>1729.0400000000002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1</v>
      </c>
      <c r="AW217">
        <v>1</v>
      </c>
      <c r="AZ217">
        <v>1</v>
      </c>
      <c r="BA217">
        <v>1</v>
      </c>
      <c r="BB217">
        <v>1</v>
      </c>
      <c r="BC217">
        <v>9.11</v>
      </c>
      <c r="BD217" t="s">
        <v>3</v>
      </c>
      <c r="BE217" t="s">
        <v>3</v>
      </c>
      <c r="BF217" t="s">
        <v>3</v>
      </c>
      <c r="BG217" t="s">
        <v>3</v>
      </c>
      <c r="BH217">
        <v>3</v>
      </c>
      <c r="BI217">
        <v>1</v>
      </c>
      <c r="BJ217" t="s">
        <v>242</v>
      </c>
      <c r="BM217">
        <v>500001</v>
      </c>
      <c r="BN217">
        <v>0</v>
      </c>
      <c r="BO217" t="s">
        <v>3</v>
      </c>
      <c r="BP217">
        <v>0</v>
      </c>
      <c r="BQ217">
        <v>8</v>
      </c>
      <c r="BR217">
        <v>0</v>
      </c>
      <c r="BS217">
        <v>1</v>
      </c>
      <c r="BT217">
        <v>1</v>
      </c>
      <c r="BU217">
        <v>1</v>
      </c>
      <c r="BV217">
        <v>1</v>
      </c>
      <c r="BW217">
        <v>1</v>
      </c>
      <c r="BX217">
        <v>1</v>
      </c>
      <c r="BY217" t="s">
        <v>3</v>
      </c>
      <c r="BZ217">
        <v>0</v>
      </c>
      <c r="CA217">
        <v>0</v>
      </c>
      <c r="CB217" t="s">
        <v>3</v>
      </c>
      <c r="CE217">
        <v>0</v>
      </c>
      <c r="CF217">
        <v>0</v>
      </c>
      <c r="CG217">
        <v>0</v>
      </c>
      <c r="CM217">
        <v>0</v>
      </c>
      <c r="CN217" t="s">
        <v>3</v>
      </c>
      <c r="CO217">
        <v>0</v>
      </c>
      <c r="CP217">
        <f t="shared" si="186"/>
        <v>36309.839999999997</v>
      </c>
      <c r="CQ217">
        <f>AC217</f>
        <v>1729.04</v>
      </c>
      <c r="CR217">
        <f>AD217</f>
        <v>0</v>
      </c>
      <c r="CS217">
        <f t="shared" si="187"/>
        <v>0</v>
      </c>
      <c r="CT217">
        <f t="shared" si="188"/>
        <v>0</v>
      </c>
      <c r="CU217">
        <f t="shared" si="189"/>
        <v>0</v>
      </c>
      <c r="CV217">
        <f t="shared" si="190"/>
        <v>0</v>
      </c>
      <c r="CW217">
        <f t="shared" si="191"/>
        <v>0</v>
      </c>
      <c r="CX217">
        <f t="shared" si="192"/>
        <v>0</v>
      </c>
      <c r="CY217">
        <f t="shared" si="206"/>
        <v>0</v>
      </c>
      <c r="CZ217">
        <f t="shared" si="207"/>
        <v>0</v>
      </c>
      <c r="DC217" t="s">
        <v>3</v>
      </c>
      <c r="DD217" t="s">
        <v>3</v>
      </c>
      <c r="DE217" t="s">
        <v>3</v>
      </c>
      <c r="DF217" t="s">
        <v>3</v>
      </c>
      <c r="DG217" t="s">
        <v>3</v>
      </c>
      <c r="DH217" t="s">
        <v>3</v>
      </c>
      <c r="DI217" t="s">
        <v>3</v>
      </c>
      <c r="DJ217" t="s">
        <v>3</v>
      </c>
      <c r="DK217" t="s">
        <v>3</v>
      </c>
      <c r="DL217" t="s">
        <v>3</v>
      </c>
      <c r="DM217" t="s">
        <v>3</v>
      </c>
      <c r="DN217">
        <v>0</v>
      </c>
      <c r="DO217">
        <v>0</v>
      </c>
      <c r="DP217">
        <v>1</v>
      </c>
      <c r="DQ217">
        <v>1</v>
      </c>
      <c r="DU217">
        <v>1013</v>
      </c>
      <c r="DV217" t="s">
        <v>17</v>
      </c>
      <c r="DW217" t="s">
        <v>17</v>
      </c>
      <c r="DX217">
        <v>1</v>
      </c>
      <c r="DZ217" t="s">
        <v>3</v>
      </c>
      <c r="EA217" t="s">
        <v>3</v>
      </c>
      <c r="EB217" t="s">
        <v>3</v>
      </c>
      <c r="EC217" t="s">
        <v>3</v>
      </c>
      <c r="EE217">
        <v>50757674</v>
      </c>
      <c r="EF217">
        <v>8</v>
      </c>
      <c r="EG217" t="s">
        <v>57</v>
      </c>
      <c r="EH217">
        <v>0</v>
      </c>
      <c r="EI217" t="s">
        <v>3</v>
      </c>
      <c r="EJ217">
        <v>1</v>
      </c>
      <c r="EK217">
        <v>500001</v>
      </c>
      <c r="EL217" t="s">
        <v>58</v>
      </c>
      <c r="EM217" t="s">
        <v>59</v>
      </c>
      <c r="EO217" t="s">
        <v>3</v>
      </c>
      <c r="EQ217">
        <v>0</v>
      </c>
      <c r="ER217">
        <v>1644.17</v>
      </c>
      <c r="ES217">
        <v>1729.0400000000002</v>
      </c>
      <c r="ET217">
        <v>0</v>
      </c>
      <c r="EU217">
        <v>0</v>
      </c>
      <c r="EV217">
        <v>0</v>
      </c>
      <c r="EW217">
        <v>0</v>
      </c>
      <c r="EX217">
        <v>0</v>
      </c>
      <c r="EZ217">
        <v>5</v>
      </c>
      <c r="FC217">
        <v>0</v>
      </c>
      <c r="FD217">
        <v>18</v>
      </c>
      <c r="FF217">
        <v>1644.17</v>
      </c>
      <c r="FQ217">
        <v>0</v>
      </c>
      <c r="FR217">
        <f t="shared" si="193"/>
        <v>0</v>
      </c>
      <c r="FS217">
        <v>0</v>
      </c>
      <c r="FX217">
        <v>0</v>
      </c>
      <c r="FY217">
        <v>0</v>
      </c>
      <c r="GA217" t="s">
        <v>321</v>
      </c>
      <c r="GD217">
        <v>1</v>
      </c>
      <c r="GF217">
        <v>-1802594515</v>
      </c>
      <c r="GG217">
        <v>2</v>
      </c>
      <c r="GH217">
        <v>3</v>
      </c>
      <c r="GI217">
        <v>4</v>
      </c>
      <c r="GJ217">
        <v>0</v>
      </c>
      <c r="GK217">
        <v>0</v>
      </c>
      <c r="GL217">
        <f t="shared" si="194"/>
        <v>0</v>
      </c>
      <c r="GM217">
        <f t="shared" si="195"/>
        <v>36309.839999999997</v>
      </c>
      <c r="GN217">
        <f t="shared" si="196"/>
        <v>36309.839999999997</v>
      </c>
      <c r="GO217">
        <f t="shared" si="197"/>
        <v>0</v>
      </c>
      <c r="GP217">
        <f t="shared" si="198"/>
        <v>0</v>
      </c>
      <c r="GR217">
        <v>1</v>
      </c>
      <c r="GS217">
        <v>1</v>
      </c>
      <c r="GT217">
        <v>0</v>
      </c>
      <c r="GU217" t="s">
        <v>3</v>
      </c>
      <c r="GV217">
        <f t="shared" si="199"/>
        <v>0</v>
      </c>
      <c r="GW217">
        <v>1</v>
      </c>
      <c r="GX217">
        <f t="shared" si="200"/>
        <v>0</v>
      </c>
      <c r="HA217">
        <v>0</v>
      </c>
      <c r="HB217">
        <v>0</v>
      </c>
      <c r="HC217">
        <f t="shared" si="201"/>
        <v>0</v>
      </c>
      <c r="HE217" t="s">
        <v>35</v>
      </c>
      <c r="HF217" t="s">
        <v>42</v>
      </c>
      <c r="HG217">
        <f>ROUND(AC217*I217,2)</f>
        <v>36309.839999999997</v>
      </c>
      <c r="HM217" t="s">
        <v>3</v>
      </c>
      <c r="HN217" t="s">
        <v>3</v>
      </c>
      <c r="HO217" t="s">
        <v>3</v>
      </c>
      <c r="HP217" t="s">
        <v>3</v>
      </c>
      <c r="HQ217" t="s">
        <v>3</v>
      </c>
      <c r="IK217">
        <v>0</v>
      </c>
    </row>
    <row r="218" spans="1:245" x14ac:dyDescent="0.2">
      <c r="A218">
        <v>17</v>
      </c>
      <c r="B218">
        <v>1</v>
      </c>
      <c r="C218">
        <f>ROW(SmtRes!A295)</f>
        <v>295</v>
      </c>
      <c r="D218">
        <f>ROW(EtalonRes!A323)</f>
        <v>323</v>
      </c>
      <c r="E218" t="s">
        <v>322</v>
      </c>
      <c r="F218" t="s">
        <v>323</v>
      </c>
      <c r="G218" t="s">
        <v>324</v>
      </c>
      <c r="H218" t="s">
        <v>17</v>
      </c>
      <c r="I218">
        <v>2</v>
      </c>
      <c r="J218">
        <v>0</v>
      </c>
      <c r="K218">
        <v>2</v>
      </c>
      <c r="O218">
        <f t="shared" si="171"/>
        <v>976.8</v>
      </c>
      <c r="P218">
        <f t="shared" si="172"/>
        <v>268.56</v>
      </c>
      <c r="Q218">
        <f t="shared" si="173"/>
        <v>41.11</v>
      </c>
      <c r="R218">
        <f t="shared" si="174"/>
        <v>8.68</v>
      </c>
      <c r="S218">
        <f t="shared" si="175"/>
        <v>667.13</v>
      </c>
      <c r="T218">
        <f t="shared" si="176"/>
        <v>0</v>
      </c>
      <c r="U218">
        <f t="shared" si="177"/>
        <v>2.2260000000000004</v>
      </c>
      <c r="V218">
        <f t="shared" si="178"/>
        <v>2.1000000000000001E-2</v>
      </c>
      <c r="W218">
        <f t="shared" si="179"/>
        <v>0</v>
      </c>
      <c r="X218">
        <f t="shared" si="180"/>
        <v>817.73</v>
      </c>
      <c r="Y218">
        <f t="shared" si="181"/>
        <v>486.58</v>
      </c>
      <c r="AA218">
        <v>51661419</v>
      </c>
      <c r="AB218">
        <f t="shared" si="182"/>
        <v>26.28</v>
      </c>
      <c r="AC218">
        <f t="shared" si="183"/>
        <v>14.74</v>
      </c>
      <c r="AD218">
        <f>ROUND(((((ET218*ROUND(1.05,7)))-((EU218*ROUND(1.05,7))))+AE218),2)</f>
        <v>1.55</v>
      </c>
      <c r="AE218">
        <f>ROUND(((EU218*ROUND(1.05,7))),2)</f>
        <v>0.13</v>
      </c>
      <c r="AF218">
        <f>ROUND(((EV218*ROUND(1.05,7))),2)</f>
        <v>9.99</v>
      </c>
      <c r="AG218">
        <f t="shared" si="184"/>
        <v>0</v>
      </c>
      <c r="AH218">
        <f>((EW218*ROUND(1.05,7)))</f>
        <v>1.1130000000000002</v>
      </c>
      <c r="AI218">
        <f>((EX218*ROUND(1.05,7)))</f>
        <v>1.0500000000000001E-2</v>
      </c>
      <c r="AJ218">
        <f t="shared" si="185"/>
        <v>0</v>
      </c>
      <c r="AK218">
        <v>25.72</v>
      </c>
      <c r="AL218">
        <v>14.74</v>
      </c>
      <c r="AM218">
        <v>1.47</v>
      </c>
      <c r="AN218">
        <v>0.12</v>
      </c>
      <c r="AO218">
        <v>9.51</v>
      </c>
      <c r="AP218">
        <v>0</v>
      </c>
      <c r="AQ218">
        <v>1.06</v>
      </c>
      <c r="AR218">
        <v>0.01</v>
      </c>
      <c r="AS218">
        <v>0</v>
      </c>
      <c r="AT218">
        <v>121</v>
      </c>
      <c r="AU218">
        <v>72</v>
      </c>
      <c r="AV218">
        <v>1</v>
      </c>
      <c r="AW218">
        <v>1</v>
      </c>
      <c r="AZ218">
        <v>1</v>
      </c>
      <c r="BA218">
        <v>33.39</v>
      </c>
      <c r="BB218">
        <v>13.26</v>
      </c>
      <c r="BC218">
        <v>9.11</v>
      </c>
      <c r="BD218" t="s">
        <v>3</v>
      </c>
      <c r="BE218" t="s">
        <v>3</v>
      </c>
      <c r="BF218" t="s">
        <v>3</v>
      </c>
      <c r="BG218" t="s">
        <v>3</v>
      </c>
      <c r="BH218">
        <v>0</v>
      </c>
      <c r="BI218">
        <v>1</v>
      </c>
      <c r="BJ218" t="s">
        <v>325</v>
      </c>
      <c r="BM218">
        <v>20001</v>
      </c>
      <c r="BN218">
        <v>0</v>
      </c>
      <c r="BO218" t="s">
        <v>3</v>
      </c>
      <c r="BP218">
        <v>0</v>
      </c>
      <c r="BQ218">
        <v>22</v>
      </c>
      <c r="BR218">
        <v>0</v>
      </c>
      <c r="BS218">
        <v>33.39</v>
      </c>
      <c r="BT218">
        <v>1</v>
      </c>
      <c r="BU218">
        <v>1</v>
      </c>
      <c r="BV218">
        <v>1</v>
      </c>
      <c r="BW218">
        <v>1</v>
      </c>
      <c r="BX218">
        <v>1</v>
      </c>
      <c r="BY218" t="s">
        <v>3</v>
      </c>
      <c r="BZ218">
        <v>121</v>
      </c>
      <c r="CA218">
        <v>72</v>
      </c>
      <c r="CB218" t="s">
        <v>3</v>
      </c>
      <c r="CE218">
        <v>0</v>
      </c>
      <c r="CF218">
        <v>0</v>
      </c>
      <c r="CG218">
        <v>0</v>
      </c>
      <c r="CM218">
        <v>0</v>
      </c>
      <c r="CN218" t="s">
        <v>19</v>
      </c>
      <c r="CO218">
        <v>0</v>
      </c>
      <c r="CP218">
        <f t="shared" si="186"/>
        <v>976.8</v>
      </c>
      <c r="CQ218">
        <f>AC218*BC218</f>
        <v>134.28139999999999</v>
      </c>
      <c r="CR218">
        <f>AD218*BB218</f>
        <v>20.553000000000001</v>
      </c>
      <c r="CS218">
        <f t="shared" si="187"/>
        <v>4.3407</v>
      </c>
      <c r="CT218">
        <f t="shared" si="188"/>
        <v>333.56610000000001</v>
      </c>
      <c r="CU218">
        <f t="shared" si="189"/>
        <v>0</v>
      </c>
      <c r="CV218">
        <f t="shared" si="190"/>
        <v>1.1130000000000002</v>
      </c>
      <c r="CW218">
        <f t="shared" si="191"/>
        <v>1.0500000000000001E-2</v>
      </c>
      <c r="CX218">
        <f t="shared" si="192"/>
        <v>0</v>
      </c>
      <c r="CY218">
        <f t="shared" si="206"/>
        <v>817.73009999999999</v>
      </c>
      <c r="CZ218">
        <f t="shared" si="207"/>
        <v>486.58319999999992</v>
      </c>
      <c r="DC218" t="s">
        <v>3</v>
      </c>
      <c r="DD218" t="s">
        <v>3</v>
      </c>
      <c r="DE218" t="s">
        <v>20</v>
      </c>
      <c r="DF218" t="s">
        <v>20</v>
      </c>
      <c r="DG218" t="s">
        <v>20</v>
      </c>
      <c r="DH218" t="s">
        <v>3</v>
      </c>
      <c r="DI218" t="s">
        <v>20</v>
      </c>
      <c r="DJ218" t="s">
        <v>20</v>
      </c>
      <c r="DK218" t="s">
        <v>3</v>
      </c>
      <c r="DL218" t="s">
        <v>3</v>
      </c>
      <c r="DM218" t="s">
        <v>3</v>
      </c>
      <c r="DN218">
        <v>0</v>
      </c>
      <c r="DO218">
        <v>0</v>
      </c>
      <c r="DP218">
        <v>1</v>
      </c>
      <c r="DQ218">
        <v>1</v>
      </c>
      <c r="DU218">
        <v>1013</v>
      </c>
      <c r="DV218" t="s">
        <v>17</v>
      </c>
      <c r="DW218" t="s">
        <v>17</v>
      </c>
      <c r="DX218">
        <v>1</v>
      </c>
      <c r="DZ218" t="s">
        <v>3</v>
      </c>
      <c r="EA218" t="s">
        <v>3</v>
      </c>
      <c r="EB218" t="s">
        <v>3</v>
      </c>
      <c r="EC218" t="s">
        <v>3</v>
      </c>
      <c r="EE218">
        <v>50757454</v>
      </c>
      <c r="EF218">
        <v>22</v>
      </c>
      <c r="EG218" t="s">
        <v>21</v>
      </c>
      <c r="EH218">
        <v>16</v>
      </c>
      <c r="EI218" t="s">
        <v>22</v>
      </c>
      <c r="EJ218">
        <v>1</v>
      </c>
      <c r="EK218">
        <v>20001</v>
      </c>
      <c r="EL218" t="s">
        <v>23</v>
      </c>
      <c r="EM218" t="s">
        <v>24</v>
      </c>
      <c r="EO218" t="s">
        <v>25</v>
      </c>
      <c r="EQ218">
        <v>131072</v>
      </c>
      <c r="ER218">
        <v>25.72</v>
      </c>
      <c r="ES218">
        <v>14.74</v>
      </c>
      <c r="ET218">
        <v>1.47</v>
      </c>
      <c r="EU218">
        <v>0.12</v>
      </c>
      <c r="EV218">
        <v>9.51</v>
      </c>
      <c r="EW218">
        <v>1.06</v>
      </c>
      <c r="EX218">
        <v>0.01</v>
      </c>
      <c r="EY218">
        <v>0</v>
      </c>
      <c r="FQ218">
        <v>0</v>
      </c>
      <c r="FR218">
        <f t="shared" si="193"/>
        <v>0</v>
      </c>
      <c r="FS218">
        <v>0</v>
      </c>
      <c r="FX218">
        <v>121</v>
      </c>
      <c r="FY218">
        <v>72</v>
      </c>
      <c r="GA218" t="s">
        <v>3</v>
      </c>
      <c r="GD218">
        <v>1</v>
      </c>
      <c r="GF218">
        <v>431353478</v>
      </c>
      <c r="GG218">
        <v>2</v>
      </c>
      <c r="GH218">
        <v>1</v>
      </c>
      <c r="GI218">
        <v>4</v>
      </c>
      <c r="GJ218">
        <v>0</v>
      </c>
      <c r="GK218">
        <v>0</v>
      </c>
      <c r="GL218">
        <f t="shared" si="194"/>
        <v>0</v>
      </c>
      <c r="GM218">
        <f t="shared" si="195"/>
        <v>2281.11</v>
      </c>
      <c r="GN218">
        <f t="shared" si="196"/>
        <v>2281.11</v>
      </c>
      <c r="GO218">
        <f t="shared" si="197"/>
        <v>0</v>
      </c>
      <c r="GP218">
        <f t="shared" si="198"/>
        <v>0</v>
      </c>
      <c r="GR218">
        <v>0</v>
      </c>
      <c r="GS218">
        <v>3</v>
      </c>
      <c r="GT218">
        <v>0</v>
      </c>
      <c r="GU218" t="s">
        <v>3</v>
      </c>
      <c r="GV218">
        <f t="shared" si="199"/>
        <v>0</v>
      </c>
      <c r="GW218">
        <v>1</v>
      </c>
      <c r="GX218">
        <f t="shared" si="200"/>
        <v>0</v>
      </c>
      <c r="HA218">
        <v>0</v>
      </c>
      <c r="HB218">
        <v>0</v>
      </c>
      <c r="HC218">
        <f t="shared" si="201"/>
        <v>0</v>
      </c>
      <c r="HE218" t="s">
        <v>3</v>
      </c>
      <c r="HF218" t="s">
        <v>3</v>
      </c>
      <c r="HM218" t="s">
        <v>3</v>
      </c>
      <c r="HN218" t="s">
        <v>26</v>
      </c>
      <c r="HO218" t="s">
        <v>27</v>
      </c>
      <c r="HP218" t="s">
        <v>22</v>
      </c>
      <c r="HQ218" t="s">
        <v>22</v>
      </c>
      <c r="IK218">
        <v>0</v>
      </c>
    </row>
    <row r="219" spans="1:245" x14ac:dyDescent="0.2">
      <c r="A219">
        <v>18</v>
      </c>
      <c r="B219">
        <v>1</v>
      </c>
      <c r="C219">
        <v>295</v>
      </c>
      <c r="E219" t="s">
        <v>326</v>
      </c>
      <c r="F219" t="s">
        <v>29</v>
      </c>
      <c r="G219" t="s">
        <v>327</v>
      </c>
      <c r="H219" t="str">
        <f>'1.Ведомость'!C87</f>
        <v>ШТ</v>
      </c>
      <c r="I219">
        <f>I218*J219</f>
        <v>2</v>
      </c>
      <c r="J219">
        <v>1</v>
      </c>
      <c r="K219">
        <v>1</v>
      </c>
      <c r="O219">
        <f t="shared" si="171"/>
        <v>2401.66</v>
      </c>
      <c r="P219">
        <f t="shared" si="172"/>
        <v>2401.66</v>
      </c>
      <c r="Q219">
        <f t="shared" si="173"/>
        <v>0</v>
      </c>
      <c r="R219">
        <f t="shared" si="174"/>
        <v>0</v>
      </c>
      <c r="S219">
        <f t="shared" si="175"/>
        <v>0</v>
      </c>
      <c r="T219">
        <f t="shared" si="176"/>
        <v>0</v>
      </c>
      <c r="U219">
        <f t="shared" si="177"/>
        <v>0</v>
      </c>
      <c r="V219">
        <f t="shared" si="178"/>
        <v>0</v>
      </c>
      <c r="W219">
        <f t="shared" si="179"/>
        <v>0</v>
      </c>
      <c r="X219">
        <f t="shared" si="180"/>
        <v>0</v>
      </c>
      <c r="Y219">
        <f t="shared" si="181"/>
        <v>0</v>
      </c>
      <c r="AA219">
        <v>51661419</v>
      </c>
      <c r="AB219">
        <f t="shared" si="182"/>
        <v>1200.83</v>
      </c>
      <c r="AC219">
        <f t="shared" si="183"/>
        <v>1200.83</v>
      </c>
      <c r="AD219">
        <f>ROUND((((ET219)-(EU219))+AE219),2)</f>
        <v>0</v>
      </c>
      <c r="AE219">
        <f>ROUND((EU219),2)</f>
        <v>0</v>
      </c>
      <c r="AF219">
        <f>ROUND((EV219),2)</f>
        <v>0</v>
      </c>
      <c r="AG219">
        <f t="shared" si="184"/>
        <v>0</v>
      </c>
      <c r="AH219">
        <f>(EW219)</f>
        <v>0</v>
      </c>
      <c r="AI219">
        <f>(EX219)</f>
        <v>0</v>
      </c>
      <c r="AJ219">
        <f t="shared" si="185"/>
        <v>0</v>
      </c>
      <c r="AK219">
        <v>1200.8300000000002</v>
      </c>
      <c r="AL219">
        <v>1200.8300000000002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125</v>
      </c>
      <c r="AU219">
        <v>65</v>
      </c>
      <c r="AV219">
        <v>1</v>
      </c>
      <c r="AW219">
        <v>1</v>
      </c>
      <c r="AZ219">
        <v>1</v>
      </c>
      <c r="BA219">
        <v>1</v>
      </c>
      <c r="BB219">
        <v>1</v>
      </c>
      <c r="BC219">
        <v>9.11</v>
      </c>
      <c r="BD219" t="s">
        <v>3</v>
      </c>
      <c r="BE219" t="s">
        <v>3</v>
      </c>
      <c r="BF219" t="s">
        <v>3</v>
      </c>
      <c r="BG219" t="s">
        <v>3</v>
      </c>
      <c r="BH219">
        <v>3</v>
      </c>
      <c r="BI219">
        <v>1</v>
      </c>
      <c r="BJ219" t="s">
        <v>3</v>
      </c>
      <c r="BM219">
        <v>0</v>
      </c>
      <c r="BN219">
        <v>0</v>
      </c>
      <c r="BO219" t="s">
        <v>3</v>
      </c>
      <c r="BP219">
        <v>0</v>
      </c>
      <c r="BQ219">
        <v>13</v>
      </c>
      <c r="BR219">
        <v>0</v>
      </c>
      <c r="BS219">
        <v>1</v>
      </c>
      <c r="BT219">
        <v>1</v>
      </c>
      <c r="BU219">
        <v>1</v>
      </c>
      <c r="BV219">
        <v>1</v>
      </c>
      <c r="BW219">
        <v>1</v>
      </c>
      <c r="BX219">
        <v>1</v>
      </c>
      <c r="BY219" t="s">
        <v>3</v>
      </c>
      <c r="BZ219">
        <v>125</v>
      </c>
      <c r="CA219">
        <v>65</v>
      </c>
      <c r="CB219" t="s">
        <v>3</v>
      </c>
      <c r="CE219">
        <v>0</v>
      </c>
      <c r="CF219">
        <v>0</v>
      </c>
      <c r="CG219">
        <v>0</v>
      </c>
      <c r="CM219">
        <v>0</v>
      </c>
      <c r="CN219" t="s">
        <v>3</v>
      </c>
      <c r="CO219">
        <v>0</v>
      </c>
      <c r="CP219">
        <f t="shared" si="186"/>
        <v>2401.66</v>
      </c>
      <c r="CQ219">
        <f>AC219</f>
        <v>1200.83</v>
      </c>
      <c r="CR219">
        <f>AD219</f>
        <v>0</v>
      </c>
      <c r="CS219">
        <f t="shared" si="187"/>
        <v>0</v>
      </c>
      <c r="CT219">
        <f t="shared" si="188"/>
        <v>0</v>
      </c>
      <c r="CU219">
        <f t="shared" si="189"/>
        <v>0</v>
      </c>
      <c r="CV219">
        <f t="shared" si="190"/>
        <v>0</v>
      </c>
      <c r="CW219">
        <f t="shared" si="191"/>
        <v>0</v>
      </c>
      <c r="CX219">
        <f t="shared" si="192"/>
        <v>0</v>
      </c>
      <c r="CY219">
        <f t="shared" si="206"/>
        <v>0</v>
      </c>
      <c r="CZ219">
        <f t="shared" si="207"/>
        <v>0</v>
      </c>
      <c r="DC219" t="s">
        <v>3</v>
      </c>
      <c r="DD219" t="s">
        <v>3</v>
      </c>
      <c r="DE219" t="s">
        <v>3</v>
      </c>
      <c r="DF219" t="s">
        <v>3</v>
      </c>
      <c r="DG219" t="s">
        <v>3</v>
      </c>
      <c r="DH219" t="s">
        <v>3</v>
      </c>
      <c r="DI219" t="s">
        <v>3</v>
      </c>
      <c r="DJ219" t="s">
        <v>3</v>
      </c>
      <c r="DK219" t="s">
        <v>3</v>
      </c>
      <c r="DL219" t="s">
        <v>3</v>
      </c>
      <c r="DM219" t="s">
        <v>3</v>
      </c>
      <c r="DN219">
        <v>0</v>
      </c>
      <c r="DO219">
        <v>0</v>
      </c>
      <c r="DP219">
        <v>1</v>
      </c>
      <c r="DQ219">
        <v>1</v>
      </c>
      <c r="DU219">
        <v>1013</v>
      </c>
      <c r="DV219" t="s">
        <v>17</v>
      </c>
      <c r="DW219" t="s">
        <v>17</v>
      </c>
      <c r="DX219">
        <v>1</v>
      </c>
      <c r="DZ219" t="s">
        <v>3</v>
      </c>
      <c r="EA219" t="s">
        <v>3</v>
      </c>
      <c r="EB219" t="s">
        <v>3</v>
      </c>
      <c r="EC219" t="s">
        <v>3</v>
      </c>
      <c r="EE219">
        <v>50757123</v>
      </c>
      <c r="EF219">
        <v>13</v>
      </c>
      <c r="EG219" t="s">
        <v>38</v>
      </c>
      <c r="EH219">
        <v>0</v>
      </c>
      <c r="EI219" t="s">
        <v>3</v>
      </c>
      <c r="EJ219">
        <v>1</v>
      </c>
      <c r="EK219">
        <v>0</v>
      </c>
      <c r="EL219" t="s">
        <v>39</v>
      </c>
      <c r="EM219" t="s">
        <v>40</v>
      </c>
      <c r="EO219" t="s">
        <v>3</v>
      </c>
      <c r="EQ219">
        <v>0</v>
      </c>
      <c r="ER219">
        <v>1200.8300000000002</v>
      </c>
      <c r="ES219">
        <v>1200.8300000000002</v>
      </c>
      <c r="ET219">
        <v>0</v>
      </c>
      <c r="EU219">
        <v>0</v>
      </c>
      <c r="EV219">
        <v>0</v>
      </c>
      <c r="EW219">
        <v>0</v>
      </c>
      <c r="EX219">
        <v>0</v>
      </c>
      <c r="EZ219">
        <v>5</v>
      </c>
      <c r="FC219">
        <v>0</v>
      </c>
      <c r="FD219">
        <v>18</v>
      </c>
      <c r="FF219">
        <v>1141.8800000000001</v>
      </c>
      <c r="FQ219">
        <v>0</v>
      </c>
      <c r="FR219">
        <f t="shared" si="193"/>
        <v>0</v>
      </c>
      <c r="FS219">
        <v>0</v>
      </c>
      <c r="FX219">
        <v>125</v>
      </c>
      <c r="FY219">
        <v>65</v>
      </c>
      <c r="GA219" t="s">
        <v>155</v>
      </c>
      <c r="GD219">
        <v>1</v>
      </c>
      <c r="GF219">
        <v>-785834554</v>
      </c>
      <c r="GG219">
        <v>2</v>
      </c>
      <c r="GH219">
        <v>3</v>
      </c>
      <c r="GI219">
        <v>4</v>
      </c>
      <c r="GJ219">
        <v>0</v>
      </c>
      <c r="GK219">
        <v>0</v>
      </c>
      <c r="GL219">
        <f t="shared" si="194"/>
        <v>0</v>
      </c>
      <c r="GM219">
        <f t="shared" si="195"/>
        <v>2401.66</v>
      </c>
      <c r="GN219">
        <f t="shared" si="196"/>
        <v>2401.66</v>
      </c>
      <c r="GO219">
        <f t="shared" si="197"/>
        <v>0</v>
      </c>
      <c r="GP219">
        <f t="shared" si="198"/>
        <v>0</v>
      </c>
      <c r="GR219">
        <v>1</v>
      </c>
      <c r="GS219">
        <v>1</v>
      </c>
      <c r="GT219">
        <v>0</v>
      </c>
      <c r="GU219" t="s">
        <v>3</v>
      </c>
      <c r="GV219">
        <f t="shared" si="199"/>
        <v>0</v>
      </c>
      <c r="GW219">
        <v>1</v>
      </c>
      <c r="GX219">
        <f t="shared" si="200"/>
        <v>0</v>
      </c>
      <c r="HA219">
        <v>0</v>
      </c>
      <c r="HB219">
        <v>0</v>
      </c>
      <c r="HC219">
        <f t="shared" si="201"/>
        <v>0</v>
      </c>
      <c r="HE219" t="s">
        <v>35</v>
      </c>
      <c r="HF219" t="s">
        <v>42</v>
      </c>
      <c r="HG219">
        <f>ROUND(AC219*I219,2)</f>
        <v>2401.66</v>
      </c>
      <c r="HM219" t="s">
        <v>3</v>
      </c>
      <c r="HN219" t="s">
        <v>3</v>
      </c>
      <c r="HO219" t="s">
        <v>3</v>
      </c>
      <c r="HP219" t="s">
        <v>3</v>
      </c>
      <c r="HQ219" t="s">
        <v>3</v>
      </c>
      <c r="IK219">
        <v>0</v>
      </c>
    </row>
    <row r="220" spans="1:245" x14ac:dyDescent="0.2">
      <c r="A220">
        <v>17</v>
      </c>
      <c r="B220">
        <v>1</v>
      </c>
      <c r="C220">
        <f>ROW(SmtRes!A307)</f>
        <v>307</v>
      </c>
      <c r="D220">
        <f>ROW(EtalonRes!A340)</f>
        <v>340</v>
      </c>
      <c r="E220" t="s">
        <v>328</v>
      </c>
      <c r="F220" t="s">
        <v>167</v>
      </c>
      <c r="G220" t="s">
        <v>168</v>
      </c>
      <c r="H220" t="s">
        <v>76</v>
      </c>
      <c r="I220">
        <v>6.6000000000000003E-2</v>
      </c>
      <c r="J220">
        <v>0</v>
      </c>
      <c r="K220">
        <v>6.6000000000000003E-2</v>
      </c>
      <c r="O220">
        <f t="shared" si="171"/>
        <v>3483.71</v>
      </c>
      <c r="P220">
        <f t="shared" si="172"/>
        <v>261.33999999999997</v>
      </c>
      <c r="Q220">
        <f t="shared" si="173"/>
        <v>107.91</v>
      </c>
      <c r="R220">
        <f t="shared" si="174"/>
        <v>34.31</v>
      </c>
      <c r="S220">
        <f t="shared" si="175"/>
        <v>3114.46</v>
      </c>
      <c r="T220">
        <f t="shared" si="176"/>
        <v>0</v>
      </c>
      <c r="U220">
        <f t="shared" si="177"/>
        <v>10.672200000000002</v>
      </c>
      <c r="V220">
        <f t="shared" si="178"/>
        <v>8.3159999999999998E-2</v>
      </c>
      <c r="W220">
        <f t="shared" si="179"/>
        <v>0</v>
      </c>
      <c r="X220">
        <f t="shared" si="180"/>
        <v>3810.01</v>
      </c>
      <c r="Y220">
        <f t="shared" si="181"/>
        <v>2267.11</v>
      </c>
      <c r="AA220">
        <v>51661419</v>
      </c>
      <c r="AB220">
        <f t="shared" si="182"/>
        <v>1971.21</v>
      </c>
      <c r="AC220">
        <f t="shared" si="183"/>
        <v>434.65</v>
      </c>
      <c r="AD220">
        <f>ROUND(((((ET220*ROUND(1.05,7)))-((EU220*ROUND(1.05,7))))+AE220),2)</f>
        <v>123.3</v>
      </c>
      <c r="AE220">
        <f>ROUND(((EU220*ROUND(1.05,7))),2)</f>
        <v>15.57</v>
      </c>
      <c r="AF220">
        <f>ROUND(((EV220*ROUND(1.05,7))),2)</f>
        <v>1413.26</v>
      </c>
      <c r="AG220">
        <f t="shared" si="184"/>
        <v>0</v>
      </c>
      <c r="AH220">
        <f>((EW220*ROUND(1.05,7)))</f>
        <v>161.70000000000002</v>
      </c>
      <c r="AI220">
        <f>((EX220*ROUND(1.05,7)))</f>
        <v>1.26</v>
      </c>
      <c r="AJ220">
        <f t="shared" si="185"/>
        <v>0</v>
      </c>
      <c r="AK220">
        <v>1898.04</v>
      </c>
      <c r="AL220">
        <v>434.65</v>
      </c>
      <c r="AM220">
        <v>117.43</v>
      </c>
      <c r="AN220">
        <v>14.83</v>
      </c>
      <c r="AO220">
        <v>1345.96</v>
      </c>
      <c r="AP220">
        <v>0</v>
      </c>
      <c r="AQ220">
        <v>154</v>
      </c>
      <c r="AR220">
        <v>1.2</v>
      </c>
      <c r="AS220">
        <v>0</v>
      </c>
      <c r="AT220">
        <v>121</v>
      </c>
      <c r="AU220">
        <v>72</v>
      </c>
      <c r="AV220">
        <v>1</v>
      </c>
      <c r="AW220">
        <v>1</v>
      </c>
      <c r="AZ220">
        <v>1</v>
      </c>
      <c r="BA220">
        <v>33.39</v>
      </c>
      <c r="BB220">
        <v>13.26</v>
      </c>
      <c r="BC220">
        <v>9.11</v>
      </c>
      <c r="BD220" t="s">
        <v>3</v>
      </c>
      <c r="BE220" t="s">
        <v>3</v>
      </c>
      <c r="BF220" t="s">
        <v>3</v>
      </c>
      <c r="BG220" t="s">
        <v>3</v>
      </c>
      <c r="BH220">
        <v>0</v>
      </c>
      <c r="BI220">
        <v>1</v>
      </c>
      <c r="BJ220" t="s">
        <v>169</v>
      </c>
      <c r="BM220">
        <v>20001</v>
      </c>
      <c r="BN220">
        <v>0</v>
      </c>
      <c r="BO220" t="s">
        <v>3</v>
      </c>
      <c r="BP220">
        <v>0</v>
      </c>
      <c r="BQ220">
        <v>22</v>
      </c>
      <c r="BR220">
        <v>0</v>
      </c>
      <c r="BS220">
        <v>33.39</v>
      </c>
      <c r="BT220">
        <v>1</v>
      </c>
      <c r="BU220">
        <v>1</v>
      </c>
      <c r="BV220">
        <v>1</v>
      </c>
      <c r="BW220">
        <v>1</v>
      </c>
      <c r="BX220">
        <v>1</v>
      </c>
      <c r="BY220" t="s">
        <v>3</v>
      </c>
      <c r="BZ220">
        <v>121</v>
      </c>
      <c r="CA220">
        <v>72</v>
      </c>
      <c r="CB220" t="s">
        <v>3</v>
      </c>
      <c r="CE220">
        <v>0</v>
      </c>
      <c r="CF220">
        <v>0</v>
      </c>
      <c r="CG220">
        <v>0</v>
      </c>
      <c r="CM220">
        <v>0</v>
      </c>
      <c r="CN220" t="s">
        <v>19</v>
      </c>
      <c r="CO220">
        <v>0</v>
      </c>
      <c r="CP220">
        <f t="shared" si="186"/>
        <v>3483.71</v>
      </c>
      <c r="CQ220">
        <f t="shared" ref="CQ220:CQ228" si="210">AC220*BC220</f>
        <v>3959.6614999999997</v>
      </c>
      <c r="CR220">
        <f t="shared" ref="CR220:CR228" si="211">AD220*BB220</f>
        <v>1634.9579999999999</v>
      </c>
      <c r="CS220">
        <f t="shared" si="187"/>
        <v>519.88229999999999</v>
      </c>
      <c r="CT220">
        <f t="shared" si="188"/>
        <v>47188.751400000001</v>
      </c>
      <c r="CU220">
        <f t="shared" si="189"/>
        <v>0</v>
      </c>
      <c r="CV220">
        <f t="shared" si="190"/>
        <v>161.70000000000002</v>
      </c>
      <c r="CW220">
        <f t="shared" si="191"/>
        <v>1.26</v>
      </c>
      <c r="CX220">
        <f t="shared" si="192"/>
        <v>0</v>
      </c>
      <c r="CY220">
        <f t="shared" si="206"/>
        <v>3810.0117</v>
      </c>
      <c r="CZ220">
        <f t="shared" si="207"/>
        <v>2267.1143999999999</v>
      </c>
      <c r="DC220" t="s">
        <v>3</v>
      </c>
      <c r="DD220" t="s">
        <v>3</v>
      </c>
      <c r="DE220" t="s">
        <v>20</v>
      </c>
      <c r="DF220" t="s">
        <v>20</v>
      </c>
      <c r="DG220" t="s">
        <v>20</v>
      </c>
      <c r="DH220" t="s">
        <v>3</v>
      </c>
      <c r="DI220" t="s">
        <v>20</v>
      </c>
      <c r="DJ220" t="s">
        <v>20</v>
      </c>
      <c r="DK220" t="s">
        <v>3</v>
      </c>
      <c r="DL220" t="s">
        <v>3</v>
      </c>
      <c r="DM220" t="s">
        <v>3</v>
      </c>
      <c r="DN220">
        <v>0</v>
      </c>
      <c r="DO220">
        <v>0</v>
      </c>
      <c r="DP220">
        <v>1</v>
      </c>
      <c r="DQ220">
        <v>1</v>
      </c>
      <c r="DU220">
        <v>1005</v>
      </c>
      <c r="DV220" t="s">
        <v>76</v>
      </c>
      <c r="DW220" t="s">
        <v>76</v>
      </c>
      <c r="DX220">
        <v>100</v>
      </c>
      <c r="DZ220" t="s">
        <v>3</v>
      </c>
      <c r="EA220" t="s">
        <v>3</v>
      </c>
      <c r="EB220" t="s">
        <v>3</v>
      </c>
      <c r="EC220" t="s">
        <v>3</v>
      </c>
      <c r="EE220">
        <v>50757454</v>
      </c>
      <c r="EF220">
        <v>22</v>
      </c>
      <c r="EG220" t="s">
        <v>21</v>
      </c>
      <c r="EH220">
        <v>16</v>
      </c>
      <c r="EI220" t="s">
        <v>22</v>
      </c>
      <c r="EJ220">
        <v>1</v>
      </c>
      <c r="EK220">
        <v>20001</v>
      </c>
      <c r="EL220" t="s">
        <v>23</v>
      </c>
      <c r="EM220" t="s">
        <v>24</v>
      </c>
      <c r="EO220" t="s">
        <v>25</v>
      </c>
      <c r="EQ220">
        <v>131072</v>
      </c>
      <c r="ER220">
        <v>1898.04</v>
      </c>
      <c r="ES220">
        <v>434.65</v>
      </c>
      <c r="ET220">
        <v>117.43</v>
      </c>
      <c r="EU220">
        <v>14.83</v>
      </c>
      <c r="EV220">
        <v>1345.96</v>
      </c>
      <c r="EW220">
        <v>154</v>
      </c>
      <c r="EX220">
        <v>1.2</v>
      </c>
      <c r="EY220">
        <v>0</v>
      </c>
      <c r="FQ220">
        <v>0</v>
      </c>
      <c r="FR220">
        <f t="shared" si="193"/>
        <v>0</v>
      </c>
      <c r="FS220">
        <v>0</v>
      </c>
      <c r="FX220">
        <v>121</v>
      </c>
      <c r="FY220">
        <v>72</v>
      </c>
      <c r="GA220" t="s">
        <v>3</v>
      </c>
      <c r="GD220">
        <v>1</v>
      </c>
      <c r="GF220">
        <v>-706050576</v>
      </c>
      <c r="GG220">
        <v>2</v>
      </c>
      <c r="GH220">
        <v>1</v>
      </c>
      <c r="GI220">
        <v>4</v>
      </c>
      <c r="GJ220">
        <v>0</v>
      </c>
      <c r="GK220">
        <v>0</v>
      </c>
      <c r="GL220">
        <f t="shared" si="194"/>
        <v>0</v>
      </c>
      <c r="GM220">
        <f t="shared" si="195"/>
        <v>9560.83</v>
      </c>
      <c r="GN220">
        <f t="shared" si="196"/>
        <v>9560.83</v>
      </c>
      <c r="GO220">
        <f t="shared" si="197"/>
        <v>0</v>
      </c>
      <c r="GP220">
        <f t="shared" si="198"/>
        <v>0</v>
      </c>
      <c r="GR220">
        <v>0</v>
      </c>
      <c r="GS220">
        <v>3</v>
      </c>
      <c r="GT220">
        <v>0</v>
      </c>
      <c r="GU220" t="s">
        <v>3</v>
      </c>
      <c r="GV220">
        <f t="shared" si="199"/>
        <v>0</v>
      </c>
      <c r="GW220">
        <v>1</v>
      </c>
      <c r="GX220">
        <f t="shared" si="200"/>
        <v>0</v>
      </c>
      <c r="HA220">
        <v>0</v>
      </c>
      <c r="HB220">
        <v>0</v>
      </c>
      <c r="HC220">
        <f t="shared" si="201"/>
        <v>0</v>
      </c>
      <c r="HE220" t="s">
        <v>3</v>
      </c>
      <c r="HF220" t="s">
        <v>3</v>
      </c>
      <c r="HM220" t="s">
        <v>3</v>
      </c>
      <c r="HN220" t="s">
        <v>26</v>
      </c>
      <c r="HO220" t="s">
        <v>27</v>
      </c>
      <c r="HP220" t="s">
        <v>22</v>
      </c>
      <c r="HQ220" t="s">
        <v>22</v>
      </c>
      <c r="IK220">
        <v>0</v>
      </c>
    </row>
    <row r="221" spans="1:245" x14ac:dyDescent="0.2">
      <c r="A221">
        <v>18</v>
      </c>
      <c r="B221">
        <v>1</v>
      </c>
      <c r="C221">
        <v>307</v>
      </c>
      <c r="E221" t="s">
        <v>329</v>
      </c>
      <c r="F221" t="s">
        <v>171</v>
      </c>
      <c r="G221" t="s">
        <v>246</v>
      </c>
      <c r="H221" t="str">
        <f>'1.Ведомость'!C89</f>
        <v>м2</v>
      </c>
      <c r="I221">
        <f>I220*J221</f>
        <v>6.6</v>
      </c>
      <c r="J221">
        <v>99.999999999999986</v>
      </c>
      <c r="K221">
        <v>100</v>
      </c>
      <c r="O221">
        <f t="shared" si="171"/>
        <v>6157.5</v>
      </c>
      <c r="P221">
        <f t="shared" si="172"/>
        <v>6157.5</v>
      </c>
      <c r="Q221">
        <f t="shared" si="173"/>
        <v>0</v>
      </c>
      <c r="R221">
        <f t="shared" si="174"/>
        <v>0</v>
      </c>
      <c r="S221">
        <f t="shared" si="175"/>
        <v>0</v>
      </c>
      <c r="T221">
        <f t="shared" si="176"/>
        <v>0</v>
      </c>
      <c r="U221">
        <f t="shared" si="177"/>
        <v>0</v>
      </c>
      <c r="V221">
        <f t="shared" si="178"/>
        <v>0</v>
      </c>
      <c r="W221">
        <f t="shared" si="179"/>
        <v>0</v>
      </c>
      <c r="X221">
        <f t="shared" si="180"/>
        <v>0</v>
      </c>
      <c r="Y221">
        <f t="shared" si="181"/>
        <v>0</v>
      </c>
      <c r="AA221">
        <v>51661419</v>
      </c>
      <c r="AB221">
        <f t="shared" si="182"/>
        <v>102.41</v>
      </c>
      <c r="AC221">
        <f t="shared" si="183"/>
        <v>102.41</v>
      </c>
      <c r="AD221">
        <f>ROUND((((ET221)-(EU221))+AE221),2)</f>
        <v>0</v>
      </c>
      <c r="AE221">
        <f>ROUND((EU221),2)</f>
        <v>0</v>
      </c>
      <c r="AF221">
        <f>ROUND((EV221),2)</f>
        <v>0</v>
      </c>
      <c r="AG221">
        <f t="shared" si="184"/>
        <v>0</v>
      </c>
      <c r="AH221">
        <f>(EW221)</f>
        <v>0</v>
      </c>
      <c r="AI221">
        <f>(EX221)</f>
        <v>0</v>
      </c>
      <c r="AJ221">
        <f t="shared" si="185"/>
        <v>0</v>
      </c>
      <c r="AK221">
        <v>102.41</v>
      </c>
      <c r="AL221">
        <v>102.41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1</v>
      </c>
      <c r="AW221">
        <v>1</v>
      </c>
      <c r="AZ221">
        <v>1</v>
      </c>
      <c r="BA221">
        <v>1</v>
      </c>
      <c r="BB221">
        <v>1</v>
      </c>
      <c r="BC221">
        <v>9.11</v>
      </c>
      <c r="BD221" t="s">
        <v>3</v>
      </c>
      <c r="BE221" t="s">
        <v>3</v>
      </c>
      <c r="BF221" t="s">
        <v>3</v>
      </c>
      <c r="BG221" t="s">
        <v>3</v>
      </c>
      <c r="BH221">
        <v>3</v>
      </c>
      <c r="BI221">
        <v>1</v>
      </c>
      <c r="BJ221" t="s">
        <v>173</v>
      </c>
      <c r="BM221">
        <v>500001</v>
      </c>
      <c r="BN221">
        <v>0</v>
      </c>
      <c r="BO221" t="s">
        <v>3</v>
      </c>
      <c r="BP221">
        <v>0</v>
      </c>
      <c r="BQ221">
        <v>8</v>
      </c>
      <c r="BR221">
        <v>0</v>
      </c>
      <c r="BS221">
        <v>1</v>
      </c>
      <c r="BT221">
        <v>1</v>
      </c>
      <c r="BU221">
        <v>1</v>
      </c>
      <c r="BV221">
        <v>1</v>
      </c>
      <c r="BW221">
        <v>1</v>
      </c>
      <c r="BX221">
        <v>1</v>
      </c>
      <c r="BY221" t="s">
        <v>3</v>
      </c>
      <c r="BZ221">
        <v>0</v>
      </c>
      <c r="CA221">
        <v>0</v>
      </c>
      <c r="CB221" t="s">
        <v>3</v>
      </c>
      <c r="CE221">
        <v>0</v>
      </c>
      <c r="CF221">
        <v>0</v>
      </c>
      <c r="CG221">
        <v>0</v>
      </c>
      <c r="CM221">
        <v>0</v>
      </c>
      <c r="CN221" t="s">
        <v>3</v>
      </c>
      <c r="CO221">
        <v>0</v>
      </c>
      <c r="CP221">
        <f t="shared" si="186"/>
        <v>6157.5</v>
      </c>
      <c r="CQ221">
        <f t="shared" si="210"/>
        <v>932.9550999999999</v>
      </c>
      <c r="CR221">
        <f t="shared" si="211"/>
        <v>0</v>
      </c>
      <c r="CS221">
        <f t="shared" si="187"/>
        <v>0</v>
      </c>
      <c r="CT221">
        <f t="shared" si="188"/>
        <v>0</v>
      </c>
      <c r="CU221">
        <f t="shared" si="189"/>
        <v>0</v>
      </c>
      <c r="CV221">
        <f t="shared" si="190"/>
        <v>0</v>
      </c>
      <c r="CW221">
        <f t="shared" si="191"/>
        <v>0</v>
      </c>
      <c r="CX221">
        <f t="shared" si="192"/>
        <v>0</v>
      </c>
      <c r="CY221">
        <f t="shared" si="206"/>
        <v>0</v>
      </c>
      <c r="CZ221">
        <f t="shared" si="207"/>
        <v>0</v>
      </c>
      <c r="DC221" t="s">
        <v>3</v>
      </c>
      <c r="DD221" t="s">
        <v>3</v>
      </c>
      <c r="DE221" t="s">
        <v>3</v>
      </c>
      <c r="DF221" t="s">
        <v>3</v>
      </c>
      <c r="DG221" t="s">
        <v>3</v>
      </c>
      <c r="DH221" t="s">
        <v>3</v>
      </c>
      <c r="DI221" t="s">
        <v>3</v>
      </c>
      <c r="DJ221" t="s">
        <v>3</v>
      </c>
      <c r="DK221" t="s">
        <v>3</v>
      </c>
      <c r="DL221" t="s">
        <v>3</v>
      </c>
      <c r="DM221" t="s">
        <v>3</v>
      </c>
      <c r="DN221">
        <v>0</v>
      </c>
      <c r="DO221">
        <v>0</v>
      </c>
      <c r="DP221">
        <v>1</v>
      </c>
      <c r="DQ221">
        <v>1</v>
      </c>
      <c r="DU221">
        <v>1005</v>
      </c>
      <c r="DV221" t="s">
        <v>63</v>
      </c>
      <c r="DW221" t="s">
        <v>63</v>
      </c>
      <c r="DX221">
        <v>1</v>
      </c>
      <c r="DZ221" t="s">
        <v>3</v>
      </c>
      <c r="EA221" t="s">
        <v>3</v>
      </c>
      <c r="EB221" t="s">
        <v>3</v>
      </c>
      <c r="EC221" t="s">
        <v>3</v>
      </c>
      <c r="EE221">
        <v>50757674</v>
      </c>
      <c r="EF221">
        <v>8</v>
      </c>
      <c r="EG221" t="s">
        <v>57</v>
      </c>
      <c r="EH221">
        <v>0</v>
      </c>
      <c r="EI221" t="s">
        <v>3</v>
      </c>
      <c r="EJ221">
        <v>1</v>
      </c>
      <c r="EK221">
        <v>500001</v>
      </c>
      <c r="EL221" t="s">
        <v>58</v>
      </c>
      <c r="EM221" t="s">
        <v>59</v>
      </c>
      <c r="EO221" t="s">
        <v>3</v>
      </c>
      <c r="EQ221">
        <v>0</v>
      </c>
      <c r="ER221">
        <v>102.41</v>
      </c>
      <c r="ES221">
        <v>102.41</v>
      </c>
      <c r="ET221">
        <v>0</v>
      </c>
      <c r="EU221">
        <v>0</v>
      </c>
      <c r="EV221">
        <v>0</v>
      </c>
      <c r="EW221">
        <v>0</v>
      </c>
      <c r="EX221">
        <v>0</v>
      </c>
      <c r="FQ221">
        <v>0</v>
      </c>
      <c r="FR221">
        <f t="shared" si="193"/>
        <v>0</v>
      </c>
      <c r="FS221">
        <v>0</v>
      </c>
      <c r="FX221">
        <v>0</v>
      </c>
      <c r="FY221">
        <v>0</v>
      </c>
      <c r="GA221" t="s">
        <v>3</v>
      </c>
      <c r="GD221">
        <v>1</v>
      </c>
      <c r="GF221">
        <v>415678242</v>
      </c>
      <c r="GG221">
        <v>2</v>
      </c>
      <c r="GH221">
        <v>1</v>
      </c>
      <c r="GI221">
        <v>4</v>
      </c>
      <c r="GJ221">
        <v>0</v>
      </c>
      <c r="GK221">
        <v>0</v>
      </c>
      <c r="GL221">
        <f t="shared" si="194"/>
        <v>0</v>
      </c>
      <c r="GM221">
        <f t="shared" si="195"/>
        <v>6157.5</v>
      </c>
      <c r="GN221">
        <f t="shared" si="196"/>
        <v>6157.5</v>
      </c>
      <c r="GO221">
        <f t="shared" si="197"/>
        <v>0</v>
      </c>
      <c r="GP221">
        <f t="shared" si="198"/>
        <v>0</v>
      </c>
      <c r="GR221">
        <v>0</v>
      </c>
      <c r="GS221">
        <v>3</v>
      </c>
      <c r="GT221">
        <v>0</v>
      </c>
      <c r="GU221" t="s">
        <v>3</v>
      </c>
      <c r="GV221">
        <f t="shared" si="199"/>
        <v>0</v>
      </c>
      <c r="GW221">
        <v>1</v>
      </c>
      <c r="GX221">
        <f t="shared" si="200"/>
        <v>0</v>
      </c>
      <c r="HA221">
        <v>0</v>
      </c>
      <c r="HB221">
        <v>0</v>
      </c>
      <c r="HC221">
        <f t="shared" si="201"/>
        <v>0</v>
      </c>
      <c r="HE221" t="s">
        <v>3</v>
      </c>
      <c r="HF221" t="s">
        <v>3</v>
      </c>
      <c r="HM221" t="s">
        <v>3</v>
      </c>
      <c r="HN221" t="s">
        <v>3</v>
      </c>
      <c r="HO221" t="s">
        <v>3</v>
      </c>
      <c r="HP221" t="s">
        <v>3</v>
      </c>
      <c r="HQ221" t="s">
        <v>3</v>
      </c>
      <c r="IK221">
        <v>0</v>
      </c>
    </row>
    <row r="222" spans="1:245" x14ac:dyDescent="0.2">
      <c r="A222">
        <v>17</v>
      </c>
      <c r="B222">
        <v>1</v>
      </c>
      <c r="C222">
        <f>ROW(SmtRes!A319)</f>
        <v>319</v>
      </c>
      <c r="D222">
        <f>ROW(EtalonRes!A357)</f>
        <v>357</v>
      </c>
      <c r="E222" t="s">
        <v>330</v>
      </c>
      <c r="F222" t="s">
        <v>331</v>
      </c>
      <c r="G222" t="s">
        <v>332</v>
      </c>
      <c r="H222" t="s">
        <v>76</v>
      </c>
      <c r="I222">
        <v>4.2000000000000003E-2</v>
      </c>
      <c r="J222">
        <v>0</v>
      </c>
      <c r="K222">
        <v>4.2000000000000003E-2</v>
      </c>
      <c r="O222">
        <f t="shared" si="171"/>
        <v>2035.88</v>
      </c>
      <c r="P222">
        <f t="shared" si="172"/>
        <v>166.15</v>
      </c>
      <c r="Q222">
        <f t="shared" si="173"/>
        <v>55.11</v>
      </c>
      <c r="R222">
        <f t="shared" si="174"/>
        <v>17.12</v>
      </c>
      <c r="S222">
        <f t="shared" si="175"/>
        <v>1814.62</v>
      </c>
      <c r="T222">
        <f t="shared" si="176"/>
        <v>0</v>
      </c>
      <c r="U222">
        <f t="shared" si="177"/>
        <v>6.2181000000000006</v>
      </c>
      <c r="V222">
        <f t="shared" si="178"/>
        <v>4.1454000000000005E-2</v>
      </c>
      <c r="W222">
        <f t="shared" si="179"/>
        <v>0</v>
      </c>
      <c r="X222">
        <f t="shared" si="180"/>
        <v>2216.41</v>
      </c>
      <c r="Y222">
        <f t="shared" si="181"/>
        <v>1318.85</v>
      </c>
      <c r="AA222">
        <v>51661419</v>
      </c>
      <c r="AB222">
        <f t="shared" si="182"/>
        <v>1827.16</v>
      </c>
      <c r="AC222">
        <f t="shared" si="183"/>
        <v>434.24</v>
      </c>
      <c r="AD222">
        <f>ROUND(((((ET222*ROUND(1.05,7)))-((EU222*ROUND(1.05,7))))+AE222),2)</f>
        <v>98.96</v>
      </c>
      <c r="AE222">
        <f>ROUND(((EU222*ROUND(1.05,7))),2)</f>
        <v>12.21</v>
      </c>
      <c r="AF222">
        <f>ROUND(((EV222*ROUND(1.05,7))),2)</f>
        <v>1293.96</v>
      </c>
      <c r="AG222">
        <f t="shared" si="184"/>
        <v>0</v>
      </c>
      <c r="AH222">
        <f>((EW222*ROUND(1.05,7)))</f>
        <v>148.05000000000001</v>
      </c>
      <c r="AI222">
        <f>((EX222*ROUND(1.05,7)))</f>
        <v>0.98699999999999999</v>
      </c>
      <c r="AJ222">
        <f t="shared" si="185"/>
        <v>0</v>
      </c>
      <c r="AK222">
        <v>1760.83</v>
      </c>
      <c r="AL222">
        <v>434.24</v>
      </c>
      <c r="AM222">
        <v>94.25</v>
      </c>
      <c r="AN222">
        <v>11.63</v>
      </c>
      <c r="AO222">
        <v>1232.3399999999999</v>
      </c>
      <c r="AP222">
        <v>0</v>
      </c>
      <c r="AQ222">
        <v>141</v>
      </c>
      <c r="AR222">
        <v>0.94</v>
      </c>
      <c r="AS222">
        <v>0</v>
      </c>
      <c r="AT222">
        <v>121</v>
      </c>
      <c r="AU222">
        <v>72</v>
      </c>
      <c r="AV222">
        <v>1</v>
      </c>
      <c r="AW222">
        <v>1</v>
      </c>
      <c r="AZ222">
        <v>1</v>
      </c>
      <c r="BA222">
        <v>33.39</v>
      </c>
      <c r="BB222">
        <v>13.26</v>
      </c>
      <c r="BC222">
        <v>9.11</v>
      </c>
      <c r="BD222" t="s">
        <v>3</v>
      </c>
      <c r="BE222" t="s">
        <v>3</v>
      </c>
      <c r="BF222" t="s">
        <v>3</v>
      </c>
      <c r="BG222" t="s">
        <v>3</v>
      </c>
      <c r="BH222">
        <v>0</v>
      </c>
      <c r="BI222">
        <v>1</v>
      </c>
      <c r="BJ222" t="s">
        <v>333</v>
      </c>
      <c r="BM222">
        <v>20001</v>
      </c>
      <c r="BN222">
        <v>0</v>
      </c>
      <c r="BO222" t="s">
        <v>3</v>
      </c>
      <c r="BP222">
        <v>0</v>
      </c>
      <c r="BQ222">
        <v>22</v>
      </c>
      <c r="BR222">
        <v>0</v>
      </c>
      <c r="BS222">
        <v>33.39</v>
      </c>
      <c r="BT222">
        <v>1</v>
      </c>
      <c r="BU222">
        <v>1</v>
      </c>
      <c r="BV222">
        <v>1</v>
      </c>
      <c r="BW222">
        <v>1</v>
      </c>
      <c r="BX222">
        <v>1</v>
      </c>
      <c r="BY222" t="s">
        <v>3</v>
      </c>
      <c r="BZ222">
        <v>121</v>
      </c>
      <c r="CA222">
        <v>72</v>
      </c>
      <c r="CB222" t="s">
        <v>3</v>
      </c>
      <c r="CE222">
        <v>0</v>
      </c>
      <c r="CF222">
        <v>0</v>
      </c>
      <c r="CG222">
        <v>0</v>
      </c>
      <c r="CM222">
        <v>0</v>
      </c>
      <c r="CN222" t="s">
        <v>19</v>
      </c>
      <c r="CO222">
        <v>0</v>
      </c>
      <c r="CP222">
        <f t="shared" si="186"/>
        <v>2035.8799999999999</v>
      </c>
      <c r="CQ222">
        <f t="shared" si="210"/>
        <v>3955.9263999999998</v>
      </c>
      <c r="CR222">
        <f t="shared" si="211"/>
        <v>1312.2095999999999</v>
      </c>
      <c r="CS222">
        <f t="shared" si="187"/>
        <v>407.69190000000003</v>
      </c>
      <c r="CT222">
        <f t="shared" si="188"/>
        <v>43205.324400000005</v>
      </c>
      <c r="CU222">
        <f t="shared" si="189"/>
        <v>0</v>
      </c>
      <c r="CV222">
        <f t="shared" si="190"/>
        <v>148.05000000000001</v>
      </c>
      <c r="CW222">
        <f t="shared" si="191"/>
        <v>0.98699999999999999</v>
      </c>
      <c r="CX222">
        <f t="shared" si="192"/>
        <v>0</v>
      </c>
      <c r="CY222">
        <f t="shared" si="206"/>
        <v>2216.4053999999996</v>
      </c>
      <c r="CZ222">
        <f t="shared" si="207"/>
        <v>1318.8527999999997</v>
      </c>
      <c r="DC222" t="s">
        <v>3</v>
      </c>
      <c r="DD222" t="s">
        <v>3</v>
      </c>
      <c r="DE222" t="s">
        <v>20</v>
      </c>
      <c r="DF222" t="s">
        <v>20</v>
      </c>
      <c r="DG222" t="s">
        <v>20</v>
      </c>
      <c r="DH222" t="s">
        <v>3</v>
      </c>
      <c r="DI222" t="s">
        <v>20</v>
      </c>
      <c r="DJ222" t="s">
        <v>20</v>
      </c>
      <c r="DK222" t="s">
        <v>3</v>
      </c>
      <c r="DL222" t="s">
        <v>3</v>
      </c>
      <c r="DM222" t="s">
        <v>3</v>
      </c>
      <c r="DN222">
        <v>0</v>
      </c>
      <c r="DO222">
        <v>0</v>
      </c>
      <c r="DP222">
        <v>1</v>
      </c>
      <c r="DQ222">
        <v>1</v>
      </c>
      <c r="DU222">
        <v>1005</v>
      </c>
      <c r="DV222" t="s">
        <v>76</v>
      </c>
      <c r="DW222" t="s">
        <v>76</v>
      </c>
      <c r="DX222">
        <v>100</v>
      </c>
      <c r="DZ222" t="s">
        <v>3</v>
      </c>
      <c r="EA222" t="s">
        <v>3</v>
      </c>
      <c r="EB222" t="s">
        <v>3</v>
      </c>
      <c r="EC222" t="s">
        <v>3</v>
      </c>
      <c r="EE222">
        <v>50757454</v>
      </c>
      <c r="EF222">
        <v>22</v>
      </c>
      <c r="EG222" t="s">
        <v>21</v>
      </c>
      <c r="EH222">
        <v>16</v>
      </c>
      <c r="EI222" t="s">
        <v>22</v>
      </c>
      <c r="EJ222">
        <v>1</v>
      </c>
      <c r="EK222">
        <v>20001</v>
      </c>
      <c r="EL222" t="s">
        <v>23</v>
      </c>
      <c r="EM222" t="s">
        <v>24</v>
      </c>
      <c r="EO222" t="s">
        <v>25</v>
      </c>
      <c r="EQ222">
        <v>131072</v>
      </c>
      <c r="ER222">
        <v>1760.83</v>
      </c>
      <c r="ES222">
        <v>434.24</v>
      </c>
      <c r="ET222">
        <v>94.25</v>
      </c>
      <c r="EU222">
        <v>11.63</v>
      </c>
      <c r="EV222">
        <v>1232.3399999999999</v>
      </c>
      <c r="EW222">
        <v>141</v>
      </c>
      <c r="EX222">
        <v>0.94</v>
      </c>
      <c r="EY222">
        <v>0</v>
      </c>
      <c r="FQ222">
        <v>0</v>
      </c>
      <c r="FR222">
        <f t="shared" si="193"/>
        <v>0</v>
      </c>
      <c r="FS222">
        <v>0</v>
      </c>
      <c r="FX222">
        <v>121</v>
      </c>
      <c r="FY222">
        <v>72</v>
      </c>
      <c r="GA222" t="s">
        <v>3</v>
      </c>
      <c r="GD222">
        <v>1</v>
      </c>
      <c r="GF222">
        <v>1677131192</v>
      </c>
      <c r="GG222">
        <v>2</v>
      </c>
      <c r="GH222">
        <v>1</v>
      </c>
      <c r="GI222">
        <v>4</v>
      </c>
      <c r="GJ222">
        <v>0</v>
      </c>
      <c r="GK222">
        <v>0</v>
      </c>
      <c r="GL222">
        <f t="shared" si="194"/>
        <v>0</v>
      </c>
      <c r="GM222">
        <f t="shared" si="195"/>
        <v>5571.14</v>
      </c>
      <c r="GN222">
        <f t="shared" si="196"/>
        <v>5571.14</v>
      </c>
      <c r="GO222">
        <f t="shared" si="197"/>
        <v>0</v>
      </c>
      <c r="GP222">
        <f t="shared" si="198"/>
        <v>0</v>
      </c>
      <c r="GR222">
        <v>0</v>
      </c>
      <c r="GS222">
        <v>3</v>
      </c>
      <c r="GT222">
        <v>0</v>
      </c>
      <c r="GU222" t="s">
        <v>3</v>
      </c>
      <c r="GV222">
        <f t="shared" si="199"/>
        <v>0</v>
      </c>
      <c r="GW222">
        <v>1</v>
      </c>
      <c r="GX222">
        <f t="shared" si="200"/>
        <v>0</v>
      </c>
      <c r="HA222">
        <v>0</v>
      </c>
      <c r="HB222">
        <v>0</v>
      </c>
      <c r="HC222">
        <f t="shared" si="201"/>
        <v>0</v>
      </c>
      <c r="HE222" t="s">
        <v>3</v>
      </c>
      <c r="HF222" t="s">
        <v>3</v>
      </c>
      <c r="HM222" t="s">
        <v>3</v>
      </c>
      <c r="HN222" t="s">
        <v>26</v>
      </c>
      <c r="HO222" t="s">
        <v>27</v>
      </c>
      <c r="HP222" t="s">
        <v>22</v>
      </c>
      <c r="HQ222" t="s">
        <v>22</v>
      </c>
      <c r="IK222">
        <v>0</v>
      </c>
    </row>
    <row r="223" spans="1:245" x14ac:dyDescent="0.2">
      <c r="A223">
        <v>18</v>
      </c>
      <c r="B223">
        <v>1</v>
      </c>
      <c r="C223">
        <v>319</v>
      </c>
      <c r="E223" t="s">
        <v>334</v>
      </c>
      <c r="F223" t="s">
        <v>335</v>
      </c>
      <c r="G223" t="s">
        <v>336</v>
      </c>
      <c r="H223" t="str">
        <f>'1.Ведомость'!C91</f>
        <v>м2</v>
      </c>
      <c r="I223">
        <f>I222*J223</f>
        <v>4.2</v>
      </c>
      <c r="J223">
        <v>100</v>
      </c>
      <c r="K223">
        <v>100</v>
      </c>
      <c r="O223">
        <f t="shared" si="171"/>
        <v>5112.1899999999996</v>
      </c>
      <c r="P223">
        <f t="shared" si="172"/>
        <v>5112.1899999999996</v>
      </c>
      <c r="Q223">
        <f t="shared" si="173"/>
        <v>0</v>
      </c>
      <c r="R223">
        <f t="shared" si="174"/>
        <v>0</v>
      </c>
      <c r="S223">
        <f t="shared" si="175"/>
        <v>0</v>
      </c>
      <c r="T223">
        <f t="shared" si="176"/>
        <v>0</v>
      </c>
      <c r="U223">
        <f t="shared" si="177"/>
        <v>0</v>
      </c>
      <c r="V223">
        <f t="shared" si="178"/>
        <v>0</v>
      </c>
      <c r="W223">
        <f t="shared" si="179"/>
        <v>0</v>
      </c>
      <c r="X223">
        <f t="shared" si="180"/>
        <v>0</v>
      </c>
      <c r="Y223">
        <f t="shared" si="181"/>
        <v>0</v>
      </c>
      <c r="AA223">
        <v>51661419</v>
      </c>
      <c r="AB223">
        <f t="shared" si="182"/>
        <v>133.61000000000001</v>
      </c>
      <c r="AC223">
        <f t="shared" si="183"/>
        <v>133.61000000000001</v>
      </c>
      <c r="AD223">
        <f>ROUND((((ET223)-(EU223))+AE223),2)</f>
        <v>0</v>
      </c>
      <c r="AE223">
        <f>ROUND((EU223),2)</f>
        <v>0</v>
      </c>
      <c r="AF223">
        <f>ROUND((EV223),2)</f>
        <v>0</v>
      </c>
      <c r="AG223">
        <f t="shared" si="184"/>
        <v>0</v>
      </c>
      <c r="AH223">
        <f>(EW223)</f>
        <v>0</v>
      </c>
      <c r="AI223">
        <f>(EX223)</f>
        <v>0</v>
      </c>
      <c r="AJ223">
        <f t="shared" si="185"/>
        <v>0</v>
      </c>
      <c r="AK223">
        <v>133.61000000000001</v>
      </c>
      <c r="AL223">
        <v>133.61000000000001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1</v>
      </c>
      <c r="AW223">
        <v>1</v>
      </c>
      <c r="AZ223">
        <v>1</v>
      </c>
      <c r="BA223">
        <v>1</v>
      </c>
      <c r="BB223">
        <v>1</v>
      </c>
      <c r="BC223">
        <v>9.11</v>
      </c>
      <c r="BD223" t="s">
        <v>3</v>
      </c>
      <c r="BE223" t="s">
        <v>3</v>
      </c>
      <c r="BF223" t="s">
        <v>3</v>
      </c>
      <c r="BG223" t="s">
        <v>3</v>
      </c>
      <c r="BH223">
        <v>3</v>
      </c>
      <c r="BI223">
        <v>1</v>
      </c>
      <c r="BJ223" t="s">
        <v>337</v>
      </c>
      <c r="BM223">
        <v>500001</v>
      </c>
      <c r="BN223">
        <v>0</v>
      </c>
      <c r="BO223" t="s">
        <v>3</v>
      </c>
      <c r="BP223">
        <v>0</v>
      </c>
      <c r="BQ223">
        <v>8</v>
      </c>
      <c r="BR223">
        <v>0</v>
      </c>
      <c r="BS223">
        <v>1</v>
      </c>
      <c r="BT223">
        <v>1</v>
      </c>
      <c r="BU223">
        <v>1</v>
      </c>
      <c r="BV223">
        <v>1</v>
      </c>
      <c r="BW223">
        <v>1</v>
      </c>
      <c r="BX223">
        <v>1</v>
      </c>
      <c r="BY223" t="s">
        <v>3</v>
      </c>
      <c r="BZ223">
        <v>0</v>
      </c>
      <c r="CA223">
        <v>0</v>
      </c>
      <c r="CB223" t="s">
        <v>3</v>
      </c>
      <c r="CE223">
        <v>0</v>
      </c>
      <c r="CF223">
        <v>0</v>
      </c>
      <c r="CG223">
        <v>0</v>
      </c>
      <c r="CM223">
        <v>0</v>
      </c>
      <c r="CN223" t="s">
        <v>3</v>
      </c>
      <c r="CO223">
        <v>0</v>
      </c>
      <c r="CP223">
        <f t="shared" si="186"/>
        <v>5112.1899999999996</v>
      </c>
      <c r="CQ223">
        <f t="shared" si="210"/>
        <v>1217.1871000000001</v>
      </c>
      <c r="CR223">
        <f t="shared" si="211"/>
        <v>0</v>
      </c>
      <c r="CS223">
        <f t="shared" si="187"/>
        <v>0</v>
      </c>
      <c r="CT223">
        <f t="shared" si="188"/>
        <v>0</v>
      </c>
      <c r="CU223">
        <f t="shared" si="189"/>
        <v>0</v>
      </c>
      <c r="CV223">
        <f t="shared" si="190"/>
        <v>0</v>
      </c>
      <c r="CW223">
        <f t="shared" si="191"/>
        <v>0</v>
      </c>
      <c r="CX223">
        <f t="shared" si="192"/>
        <v>0</v>
      </c>
      <c r="CY223">
        <f t="shared" si="206"/>
        <v>0</v>
      </c>
      <c r="CZ223">
        <f t="shared" si="207"/>
        <v>0</v>
      </c>
      <c r="DC223" t="s">
        <v>3</v>
      </c>
      <c r="DD223" t="s">
        <v>3</v>
      </c>
      <c r="DE223" t="s">
        <v>3</v>
      </c>
      <c r="DF223" t="s">
        <v>3</v>
      </c>
      <c r="DG223" t="s">
        <v>3</v>
      </c>
      <c r="DH223" t="s">
        <v>3</v>
      </c>
      <c r="DI223" t="s">
        <v>3</v>
      </c>
      <c r="DJ223" t="s">
        <v>3</v>
      </c>
      <c r="DK223" t="s">
        <v>3</v>
      </c>
      <c r="DL223" t="s">
        <v>3</v>
      </c>
      <c r="DM223" t="s">
        <v>3</v>
      </c>
      <c r="DN223">
        <v>0</v>
      </c>
      <c r="DO223">
        <v>0</v>
      </c>
      <c r="DP223">
        <v>1</v>
      </c>
      <c r="DQ223">
        <v>1</v>
      </c>
      <c r="DU223">
        <v>1005</v>
      </c>
      <c r="DV223" t="s">
        <v>63</v>
      </c>
      <c r="DW223" t="s">
        <v>63</v>
      </c>
      <c r="DX223">
        <v>1</v>
      </c>
      <c r="DZ223" t="s">
        <v>3</v>
      </c>
      <c r="EA223" t="s">
        <v>3</v>
      </c>
      <c r="EB223" t="s">
        <v>3</v>
      </c>
      <c r="EC223" t="s">
        <v>3</v>
      </c>
      <c r="EE223">
        <v>50757674</v>
      </c>
      <c r="EF223">
        <v>8</v>
      </c>
      <c r="EG223" t="s">
        <v>57</v>
      </c>
      <c r="EH223">
        <v>0</v>
      </c>
      <c r="EI223" t="s">
        <v>3</v>
      </c>
      <c r="EJ223">
        <v>1</v>
      </c>
      <c r="EK223">
        <v>500001</v>
      </c>
      <c r="EL223" t="s">
        <v>58</v>
      </c>
      <c r="EM223" t="s">
        <v>59</v>
      </c>
      <c r="EO223" t="s">
        <v>3</v>
      </c>
      <c r="EQ223">
        <v>0</v>
      </c>
      <c r="ER223">
        <v>133.61000000000001</v>
      </c>
      <c r="ES223">
        <v>133.61000000000001</v>
      </c>
      <c r="ET223">
        <v>0</v>
      </c>
      <c r="EU223">
        <v>0</v>
      </c>
      <c r="EV223">
        <v>0</v>
      </c>
      <c r="EW223">
        <v>0</v>
      </c>
      <c r="EX223">
        <v>0</v>
      </c>
      <c r="FQ223">
        <v>0</v>
      </c>
      <c r="FR223">
        <f t="shared" si="193"/>
        <v>0</v>
      </c>
      <c r="FS223">
        <v>0</v>
      </c>
      <c r="FX223">
        <v>0</v>
      </c>
      <c r="FY223">
        <v>0</v>
      </c>
      <c r="GA223" t="s">
        <v>3</v>
      </c>
      <c r="GD223">
        <v>1</v>
      </c>
      <c r="GF223">
        <v>2012835886</v>
      </c>
      <c r="GG223">
        <v>2</v>
      </c>
      <c r="GH223">
        <v>1</v>
      </c>
      <c r="GI223">
        <v>4</v>
      </c>
      <c r="GJ223">
        <v>0</v>
      </c>
      <c r="GK223">
        <v>0</v>
      </c>
      <c r="GL223">
        <f t="shared" si="194"/>
        <v>0</v>
      </c>
      <c r="GM223">
        <f t="shared" si="195"/>
        <v>5112.1899999999996</v>
      </c>
      <c r="GN223">
        <f t="shared" si="196"/>
        <v>5112.1899999999996</v>
      </c>
      <c r="GO223">
        <f t="shared" si="197"/>
        <v>0</v>
      </c>
      <c r="GP223">
        <f t="shared" si="198"/>
        <v>0</v>
      </c>
      <c r="GR223">
        <v>0</v>
      </c>
      <c r="GS223">
        <v>3</v>
      </c>
      <c r="GT223">
        <v>0</v>
      </c>
      <c r="GU223" t="s">
        <v>3</v>
      </c>
      <c r="GV223">
        <f t="shared" si="199"/>
        <v>0</v>
      </c>
      <c r="GW223">
        <v>1</v>
      </c>
      <c r="GX223">
        <f t="shared" si="200"/>
        <v>0</v>
      </c>
      <c r="HA223">
        <v>0</v>
      </c>
      <c r="HB223">
        <v>0</v>
      </c>
      <c r="HC223">
        <f t="shared" si="201"/>
        <v>0</v>
      </c>
      <c r="HE223" t="s">
        <v>3</v>
      </c>
      <c r="HF223" t="s">
        <v>3</v>
      </c>
      <c r="HM223" t="s">
        <v>3</v>
      </c>
      <c r="HN223" t="s">
        <v>3</v>
      </c>
      <c r="HO223" t="s">
        <v>3</v>
      </c>
      <c r="HP223" t="s">
        <v>3</v>
      </c>
      <c r="HQ223" t="s">
        <v>3</v>
      </c>
      <c r="IK223">
        <v>0</v>
      </c>
    </row>
    <row r="224" spans="1:245" x14ac:dyDescent="0.2">
      <c r="A224">
        <v>17</v>
      </c>
      <c r="B224">
        <v>1</v>
      </c>
      <c r="C224">
        <f>ROW(SmtRes!A331)</f>
        <v>331</v>
      </c>
      <c r="D224">
        <f>ROW(EtalonRes!A373)</f>
        <v>373</v>
      </c>
      <c r="E224" t="s">
        <v>338</v>
      </c>
      <c r="F224" t="s">
        <v>83</v>
      </c>
      <c r="G224" t="s">
        <v>84</v>
      </c>
      <c r="H224" t="s">
        <v>76</v>
      </c>
      <c r="I224">
        <v>3.2000000000000002E-3</v>
      </c>
      <c r="J224">
        <v>0</v>
      </c>
      <c r="K224">
        <v>3.2000000000000002E-3</v>
      </c>
      <c r="O224">
        <f t="shared" si="171"/>
        <v>155.12</v>
      </c>
      <c r="P224">
        <f t="shared" si="172"/>
        <v>12.66</v>
      </c>
      <c r="Q224">
        <f t="shared" si="173"/>
        <v>4.2</v>
      </c>
      <c r="R224">
        <f t="shared" si="174"/>
        <v>1.3</v>
      </c>
      <c r="S224">
        <f t="shared" si="175"/>
        <v>138.26</v>
      </c>
      <c r="T224">
        <f t="shared" si="176"/>
        <v>0</v>
      </c>
      <c r="U224">
        <f t="shared" si="177"/>
        <v>0.47376000000000007</v>
      </c>
      <c r="V224">
        <f t="shared" si="178"/>
        <v>3.1584E-3</v>
      </c>
      <c r="W224">
        <f t="shared" si="179"/>
        <v>0</v>
      </c>
      <c r="X224">
        <f t="shared" si="180"/>
        <v>168.87</v>
      </c>
      <c r="Y224">
        <f t="shared" si="181"/>
        <v>100.48</v>
      </c>
      <c r="AA224">
        <v>51661419</v>
      </c>
      <c r="AB224">
        <f t="shared" si="182"/>
        <v>1827.16</v>
      </c>
      <c r="AC224">
        <f t="shared" si="183"/>
        <v>434.24</v>
      </c>
      <c r="AD224">
        <f>ROUND(((((ET224*ROUND(1.05,7)))-((EU224*ROUND(1.05,7))))+AE224),2)</f>
        <v>98.96</v>
      </c>
      <c r="AE224">
        <f>ROUND(((EU224*ROUND(1.05,7))),2)</f>
        <v>12.21</v>
      </c>
      <c r="AF224">
        <f>ROUND(((EV224*ROUND(1.05,7))),2)</f>
        <v>1293.96</v>
      </c>
      <c r="AG224">
        <f t="shared" si="184"/>
        <v>0</v>
      </c>
      <c r="AH224">
        <f>((EW224*ROUND(1.05,7)))</f>
        <v>148.05000000000001</v>
      </c>
      <c r="AI224">
        <f>((EX224*ROUND(1.05,7)))</f>
        <v>0.98699999999999999</v>
      </c>
      <c r="AJ224">
        <f t="shared" si="185"/>
        <v>0</v>
      </c>
      <c r="AK224">
        <v>1760.83</v>
      </c>
      <c r="AL224">
        <v>434.24</v>
      </c>
      <c r="AM224">
        <v>94.25</v>
      </c>
      <c r="AN224">
        <v>11.63</v>
      </c>
      <c r="AO224">
        <v>1232.3399999999999</v>
      </c>
      <c r="AP224">
        <v>0</v>
      </c>
      <c r="AQ224">
        <v>141</v>
      </c>
      <c r="AR224">
        <v>0.94</v>
      </c>
      <c r="AS224">
        <v>0</v>
      </c>
      <c r="AT224">
        <v>121</v>
      </c>
      <c r="AU224">
        <v>72</v>
      </c>
      <c r="AV224">
        <v>1</v>
      </c>
      <c r="AW224">
        <v>1</v>
      </c>
      <c r="AZ224">
        <v>1</v>
      </c>
      <c r="BA224">
        <v>33.39</v>
      </c>
      <c r="BB224">
        <v>13.26</v>
      </c>
      <c r="BC224">
        <v>9.11</v>
      </c>
      <c r="BD224" t="s">
        <v>3</v>
      </c>
      <c r="BE224" t="s">
        <v>3</v>
      </c>
      <c r="BF224" t="s">
        <v>3</v>
      </c>
      <c r="BG224" t="s">
        <v>3</v>
      </c>
      <c r="BH224">
        <v>0</v>
      </c>
      <c r="BI224">
        <v>1</v>
      </c>
      <c r="BJ224" t="s">
        <v>85</v>
      </c>
      <c r="BM224">
        <v>20001</v>
      </c>
      <c r="BN224">
        <v>0</v>
      </c>
      <c r="BO224" t="s">
        <v>3</v>
      </c>
      <c r="BP224">
        <v>0</v>
      </c>
      <c r="BQ224">
        <v>22</v>
      </c>
      <c r="BR224">
        <v>0</v>
      </c>
      <c r="BS224">
        <v>33.39</v>
      </c>
      <c r="BT224">
        <v>1</v>
      </c>
      <c r="BU224">
        <v>1</v>
      </c>
      <c r="BV224">
        <v>1</v>
      </c>
      <c r="BW224">
        <v>1</v>
      </c>
      <c r="BX224">
        <v>1</v>
      </c>
      <c r="BY224" t="s">
        <v>3</v>
      </c>
      <c r="BZ224">
        <v>121</v>
      </c>
      <c r="CA224">
        <v>72</v>
      </c>
      <c r="CB224" t="s">
        <v>3</v>
      </c>
      <c r="CE224">
        <v>0</v>
      </c>
      <c r="CF224">
        <v>0</v>
      </c>
      <c r="CG224">
        <v>0</v>
      </c>
      <c r="CM224">
        <v>0</v>
      </c>
      <c r="CN224" t="s">
        <v>19</v>
      </c>
      <c r="CO224">
        <v>0</v>
      </c>
      <c r="CP224">
        <f t="shared" si="186"/>
        <v>155.12</v>
      </c>
      <c r="CQ224">
        <f t="shared" si="210"/>
        <v>3955.9263999999998</v>
      </c>
      <c r="CR224">
        <f t="shared" si="211"/>
        <v>1312.2095999999999</v>
      </c>
      <c r="CS224">
        <f t="shared" si="187"/>
        <v>407.69190000000003</v>
      </c>
      <c r="CT224">
        <f t="shared" si="188"/>
        <v>43205.324400000005</v>
      </c>
      <c r="CU224">
        <f t="shared" si="189"/>
        <v>0</v>
      </c>
      <c r="CV224">
        <f t="shared" si="190"/>
        <v>148.05000000000001</v>
      </c>
      <c r="CW224">
        <f t="shared" si="191"/>
        <v>0.98699999999999999</v>
      </c>
      <c r="CX224">
        <f t="shared" si="192"/>
        <v>0</v>
      </c>
      <c r="CY224">
        <f t="shared" si="206"/>
        <v>168.86760000000001</v>
      </c>
      <c r="CZ224">
        <f t="shared" si="207"/>
        <v>100.4832</v>
      </c>
      <c r="DC224" t="s">
        <v>3</v>
      </c>
      <c r="DD224" t="s">
        <v>3</v>
      </c>
      <c r="DE224" t="s">
        <v>20</v>
      </c>
      <c r="DF224" t="s">
        <v>20</v>
      </c>
      <c r="DG224" t="s">
        <v>20</v>
      </c>
      <c r="DH224" t="s">
        <v>3</v>
      </c>
      <c r="DI224" t="s">
        <v>20</v>
      </c>
      <c r="DJ224" t="s">
        <v>20</v>
      </c>
      <c r="DK224" t="s">
        <v>3</v>
      </c>
      <c r="DL224" t="s">
        <v>3</v>
      </c>
      <c r="DM224" t="s">
        <v>3</v>
      </c>
      <c r="DN224">
        <v>0</v>
      </c>
      <c r="DO224">
        <v>0</v>
      </c>
      <c r="DP224">
        <v>1</v>
      </c>
      <c r="DQ224">
        <v>1</v>
      </c>
      <c r="DU224">
        <v>1005</v>
      </c>
      <c r="DV224" t="s">
        <v>76</v>
      </c>
      <c r="DW224" t="s">
        <v>76</v>
      </c>
      <c r="DX224">
        <v>100</v>
      </c>
      <c r="DZ224" t="s">
        <v>3</v>
      </c>
      <c r="EA224" t="s">
        <v>3</v>
      </c>
      <c r="EB224" t="s">
        <v>3</v>
      </c>
      <c r="EC224" t="s">
        <v>3</v>
      </c>
      <c r="EE224">
        <v>50757454</v>
      </c>
      <c r="EF224">
        <v>22</v>
      </c>
      <c r="EG224" t="s">
        <v>21</v>
      </c>
      <c r="EH224">
        <v>16</v>
      </c>
      <c r="EI224" t="s">
        <v>22</v>
      </c>
      <c r="EJ224">
        <v>1</v>
      </c>
      <c r="EK224">
        <v>20001</v>
      </c>
      <c r="EL224" t="s">
        <v>23</v>
      </c>
      <c r="EM224" t="s">
        <v>24</v>
      </c>
      <c r="EO224" t="s">
        <v>25</v>
      </c>
      <c r="EQ224">
        <v>131072</v>
      </c>
      <c r="ER224">
        <v>1760.83</v>
      </c>
      <c r="ES224">
        <v>434.24</v>
      </c>
      <c r="ET224">
        <v>94.25</v>
      </c>
      <c r="EU224">
        <v>11.63</v>
      </c>
      <c r="EV224">
        <v>1232.3399999999999</v>
      </c>
      <c r="EW224">
        <v>141</v>
      </c>
      <c r="EX224">
        <v>0.94</v>
      </c>
      <c r="EY224">
        <v>0</v>
      </c>
      <c r="FQ224">
        <v>0</v>
      </c>
      <c r="FR224">
        <f t="shared" si="193"/>
        <v>0</v>
      </c>
      <c r="FS224">
        <v>0</v>
      </c>
      <c r="FX224">
        <v>121</v>
      </c>
      <c r="FY224">
        <v>72</v>
      </c>
      <c r="GA224" t="s">
        <v>3</v>
      </c>
      <c r="GD224">
        <v>1</v>
      </c>
      <c r="GF224">
        <v>2063072167</v>
      </c>
      <c r="GG224">
        <v>2</v>
      </c>
      <c r="GH224">
        <v>1</v>
      </c>
      <c r="GI224">
        <v>4</v>
      </c>
      <c r="GJ224">
        <v>0</v>
      </c>
      <c r="GK224">
        <v>0</v>
      </c>
      <c r="GL224">
        <f t="shared" si="194"/>
        <v>0</v>
      </c>
      <c r="GM224">
        <f t="shared" si="195"/>
        <v>424.47</v>
      </c>
      <c r="GN224">
        <f t="shared" si="196"/>
        <v>424.47</v>
      </c>
      <c r="GO224">
        <f t="shared" si="197"/>
        <v>0</v>
      </c>
      <c r="GP224">
        <f t="shared" si="198"/>
        <v>0</v>
      </c>
      <c r="GR224">
        <v>0</v>
      </c>
      <c r="GS224">
        <v>3</v>
      </c>
      <c r="GT224">
        <v>0</v>
      </c>
      <c r="GU224" t="s">
        <v>3</v>
      </c>
      <c r="GV224">
        <f t="shared" si="199"/>
        <v>0</v>
      </c>
      <c r="GW224">
        <v>1</v>
      </c>
      <c r="GX224">
        <f t="shared" si="200"/>
        <v>0</v>
      </c>
      <c r="HA224">
        <v>0</v>
      </c>
      <c r="HB224">
        <v>0</v>
      </c>
      <c r="HC224">
        <f t="shared" si="201"/>
        <v>0</v>
      </c>
      <c r="HE224" t="s">
        <v>3</v>
      </c>
      <c r="HF224" t="s">
        <v>3</v>
      </c>
      <c r="HM224" t="s">
        <v>3</v>
      </c>
      <c r="HN224" t="s">
        <v>26</v>
      </c>
      <c r="HO224" t="s">
        <v>27</v>
      </c>
      <c r="HP224" t="s">
        <v>22</v>
      </c>
      <c r="HQ224" t="s">
        <v>22</v>
      </c>
      <c r="IK224">
        <v>0</v>
      </c>
    </row>
    <row r="225" spans="1:245" x14ac:dyDescent="0.2">
      <c r="A225">
        <v>18</v>
      </c>
      <c r="B225">
        <v>1</v>
      </c>
      <c r="C225">
        <v>331</v>
      </c>
      <c r="E225" t="s">
        <v>339</v>
      </c>
      <c r="F225" t="s">
        <v>87</v>
      </c>
      <c r="G225" t="s">
        <v>88</v>
      </c>
      <c r="H225" t="str">
        <f>'1.Ведомость'!C93</f>
        <v>м2</v>
      </c>
      <c r="I225">
        <f>I224*J225</f>
        <v>0.32</v>
      </c>
      <c r="J225">
        <v>100</v>
      </c>
      <c r="K225">
        <v>100</v>
      </c>
      <c r="O225">
        <f t="shared" si="171"/>
        <v>441.48</v>
      </c>
      <c r="P225">
        <f t="shared" si="172"/>
        <v>441.48</v>
      </c>
      <c r="Q225">
        <f t="shared" si="173"/>
        <v>0</v>
      </c>
      <c r="R225">
        <f t="shared" si="174"/>
        <v>0</v>
      </c>
      <c r="S225">
        <f t="shared" si="175"/>
        <v>0</v>
      </c>
      <c r="T225">
        <f t="shared" si="176"/>
        <v>0</v>
      </c>
      <c r="U225">
        <f t="shared" si="177"/>
        <v>0</v>
      </c>
      <c r="V225">
        <f t="shared" si="178"/>
        <v>0</v>
      </c>
      <c r="W225">
        <f t="shared" si="179"/>
        <v>0</v>
      </c>
      <c r="X225">
        <f t="shared" si="180"/>
        <v>0</v>
      </c>
      <c r="Y225">
        <f t="shared" si="181"/>
        <v>0</v>
      </c>
      <c r="AA225">
        <v>51661419</v>
      </c>
      <c r="AB225">
        <f t="shared" si="182"/>
        <v>151.44</v>
      </c>
      <c r="AC225">
        <f t="shared" si="183"/>
        <v>151.44</v>
      </c>
      <c r="AD225">
        <f>ROUND((((ET225)-(EU225))+AE225),2)</f>
        <v>0</v>
      </c>
      <c r="AE225">
        <f>ROUND((EU225),2)</f>
        <v>0</v>
      </c>
      <c r="AF225">
        <f>ROUND((EV225),2)</f>
        <v>0</v>
      </c>
      <c r="AG225">
        <f t="shared" si="184"/>
        <v>0</v>
      </c>
      <c r="AH225">
        <f>(EW225)</f>
        <v>0</v>
      </c>
      <c r="AI225">
        <f>(EX225)</f>
        <v>0</v>
      </c>
      <c r="AJ225">
        <f t="shared" si="185"/>
        <v>0</v>
      </c>
      <c r="AK225">
        <v>151.44</v>
      </c>
      <c r="AL225">
        <v>151.44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1</v>
      </c>
      <c r="AW225">
        <v>1</v>
      </c>
      <c r="AZ225">
        <v>1</v>
      </c>
      <c r="BA225">
        <v>1</v>
      </c>
      <c r="BB225">
        <v>1</v>
      </c>
      <c r="BC225">
        <v>9.11</v>
      </c>
      <c r="BD225" t="s">
        <v>3</v>
      </c>
      <c r="BE225" t="s">
        <v>3</v>
      </c>
      <c r="BF225" t="s">
        <v>3</v>
      </c>
      <c r="BG225" t="s">
        <v>3</v>
      </c>
      <c r="BH225">
        <v>3</v>
      </c>
      <c r="BI225">
        <v>1</v>
      </c>
      <c r="BJ225" t="s">
        <v>89</v>
      </c>
      <c r="BM225">
        <v>500001</v>
      </c>
      <c r="BN225">
        <v>0</v>
      </c>
      <c r="BO225" t="s">
        <v>3</v>
      </c>
      <c r="BP225">
        <v>0</v>
      </c>
      <c r="BQ225">
        <v>8</v>
      </c>
      <c r="BR225">
        <v>0</v>
      </c>
      <c r="BS225">
        <v>1</v>
      </c>
      <c r="BT225">
        <v>1</v>
      </c>
      <c r="BU225">
        <v>1</v>
      </c>
      <c r="BV225">
        <v>1</v>
      </c>
      <c r="BW225">
        <v>1</v>
      </c>
      <c r="BX225">
        <v>1</v>
      </c>
      <c r="BY225" t="s">
        <v>3</v>
      </c>
      <c r="BZ225">
        <v>0</v>
      </c>
      <c r="CA225">
        <v>0</v>
      </c>
      <c r="CB225" t="s">
        <v>3</v>
      </c>
      <c r="CE225">
        <v>0</v>
      </c>
      <c r="CF225">
        <v>0</v>
      </c>
      <c r="CG225">
        <v>0</v>
      </c>
      <c r="CM225">
        <v>0</v>
      </c>
      <c r="CN225" t="s">
        <v>3</v>
      </c>
      <c r="CO225">
        <v>0</v>
      </c>
      <c r="CP225">
        <f t="shared" si="186"/>
        <v>441.48</v>
      </c>
      <c r="CQ225">
        <f t="shared" si="210"/>
        <v>1379.6183999999998</v>
      </c>
      <c r="CR225">
        <f t="shared" si="211"/>
        <v>0</v>
      </c>
      <c r="CS225">
        <f t="shared" si="187"/>
        <v>0</v>
      </c>
      <c r="CT225">
        <f t="shared" si="188"/>
        <v>0</v>
      </c>
      <c r="CU225">
        <f t="shared" si="189"/>
        <v>0</v>
      </c>
      <c r="CV225">
        <f t="shared" si="190"/>
        <v>0</v>
      </c>
      <c r="CW225">
        <f t="shared" si="191"/>
        <v>0</v>
      </c>
      <c r="CX225">
        <f t="shared" si="192"/>
        <v>0</v>
      </c>
      <c r="CY225">
        <f t="shared" si="206"/>
        <v>0</v>
      </c>
      <c r="CZ225">
        <f t="shared" si="207"/>
        <v>0</v>
      </c>
      <c r="DC225" t="s">
        <v>3</v>
      </c>
      <c r="DD225" t="s">
        <v>3</v>
      </c>
      <c r="DE225" t="s">
        <v>3</v>
      </c>
      <c r="DF225" t="s">
        <v>3</v>
      </c>
      <c r="DG225" t="s">
        <v>3</v>
      </c>
      <c r="DH225" t="s">
        <v>3</v>
      </c>
      <c r="DI225" t="s">
        <v>3</v>
      </c>
      <c r="DJ225" t="s">
        <v>3</v>
      </c>
      <c r="DK225" t="s">
        <v>3</v>
      </c>
      <c r="DL225" t="s">
        <v>3</v>
      </c>
      <c r="DM225" t="s">
        <v>3</v>
      </c>
      <c r="DN225">
        <v>0</v>
      </c>
      <c r="DO225">
        <v>0</v>
      </c>
      <c r="DP225">
        <v>1</v>
      </c>
      <c r="DQ225">
        <v>1</v>
      </c>
      <c r="DU225">
        <v>1005</v>
      </c>
      <c r="DV225" t="s">
        <v>63</v>
      </c>
      <c r="DW225" t="s">
        <v>63</v>
      </c>
      <c r="DX225">
        <v>1</v>
      </c>
      <c r="DZ225" t="s">
        <v>3</v>
      </c>
      <c r="EA225" t="s">
        <v>3</v>
      </c>
      <c r="EB225" t="s">
        <v>3</v>
      </c>
      <c r="EC225" t="s">
        <v>3</v>
      </c>
      <c r="EE225">
        <v>50757674</v>
      </c>
      <c r="EF225">
        <v>8</v>
      </c>
      <c r="EG225" t="s">
        <v>57</v>
      </c>
      <c r="EH225">
        <v>0</v>
      </c>
      <c r="EI225" t="s">
        <v>3</v>
      </c>
      <c r="EJ225">
        <v>1</v>
      </c>
      <c r="EK225">
        <v>500001</v>
      </c>
      <c r="EL225" t="s">
        <v>58</v>
      </c>
      <c r="EM225" t="s">
        <v>59</v>
      </c>
      <c r="EO225" t="s">
        <v>3</v>
      </c>
      <c r="EQ225">
        <v>0</v>
      </c>
      <c r="ER225">
        <v>151.44</v>
      </c>
      <c r="ES225">
        <v>151.44</v>
      </c>
      <c r="ET225">
        <v>0</v>
      </c>
      <c r="EU225">
        <v>0</v>
      </c>
      <c r="EV225">
        <v>0</v>
      </c>
      <c r="EW225">
        <v>0</v>
      </c>
      <c r="EX225">
        <v>0</v>
      </c>
      <c r="FQ225">
        <v>0</v>
      </c>
      <c r="FR225">
        <f t="shared" si="193"/>
        <v>0</v>
      </c>
      <c r="FS225">
        <v>0</v>
      </c>
      <c r="FX225">
        <v>0</v>
      </c>
      <c r="FY225">
        <v>0</v>
      </c>
      <c r="GA225" t="s">
        <v>3</v>
      </c>
      <c r="GD225">
        <v>1</v>
      </c>
      <c r="GF225">
        <v>179590291</v>
      </c>
      <c r="GG225">
        <v>2</v>
      </c>
      <c r="GH225">
        <v>1</v>
      </c>
      <c r="GI225">
        <v>4</v>
      </c>
      <c r="GJ225">
        <v>0</v>
      </c>
      <c r="GK225">
        <v>0</v>
      </c>
      <c r="GL225">
        <f t="shared" si="194"/>
        <v>0</v>
      </c>
      <c r="GM225">
        <f t="shared" si="195"/>
        <v>441.48</v>
      </c>
      <c r="GN225">
        <f t="shared" si="196"/>
        <v>441.48</v>
      </c>
      <c r="GO225">
        <f t="shared" si="197"/>
        <v>0</v>
      </c>
      <c r="GP225">
        <f t="shared" si="198"/>
        <v>0</v>
      </c>
      <c r="GR225">
        <v>0</v>
      </c>
      <c r="GS225">
        <v>3</v>
      </c>
      <c r="GT225">
        <v>0</v>
      </c>
      <c r="GU225" t="s">
        <v>3</v>
      </c>
      <c r="GV225">
        <f t="shared" si="199"/>
        <v>0</v>
      </c>
      <c r="GW225">
        <v>1</v>
      </c>
      <c r="GX225">
        <f t="shared" si="200"/>
        <v>0</v>
      </c>
      <c r="HA225">
        <v>0</v>
      </c>
      <c r="HB225">
        <v>0</v>
      </c>
      <c r="HC225">
        <f t="shared" si="201"/>
        <v>0</v>
      </c>
      <c r="HE225" t="s">
        <v>3</v>
      </c>
      <c r="HF225" t="s">
        <v>3</v>
      </c>
      <c r="HM225" t="s">
        <v>3</v>
      </c>
      <c r="HN225" t="s">
        <v>3</v>
      </c>
      <c r="HO225" t="s">
        <v>3</v>
      </c>
      <c r="HP225" t="s">
        <v>3</v>
      </c>
      <c r="HQ225" t="s">
        <v>3</v>
      </c>
      <c r="IK225">
        <v>0</v>
      </c>
    </row>
    <row r="226" spans="1:245" x14ac:dyDescent="0.2">
      <c r="A226">
        <v>17</v>
      </c>
      <c r="B226">
        <v>1</v>
      </c>
      <c r="C226">
        <f>ROW(SmtRes!A345)</f>
        <v>345</v>
      </c>
      <c r="D226">
        <f>ROW(EtalonRes!A389)</f>
        <v>389</v>
      </c>
      <c r="E226" t="s">
        <v>340</v>
      </c>
      <c r="F226" t="s">
        <v>83</v>
      </c>
      <c r="G226" t="s">
        <v>84</v>
      </c>
      <c r="H226" t="s">
        <v>76</v>
      </c>
      <c r="I226">
        <v>1.212</v>
      </c>
      <c r="J226">
        <v>0</v>
      </c>
      <c r="K226">
        <v>1.212</v>
      </c>
      <c r="O226">
        <f t="shared" si="171"/>
        <v>58749.83</v>
      </c>
      <c r="P226">
        <f t="shared" si="172"/>
        <v>4794.58</v>
      </c>
      <c r="Q226">
        <f t="shared" si="173"/>
        <v>1590.4</v>
      </c>
      <c r="R226">
        <f t="shared" si="174"/>
        <v>494.12</v>
      </c>
      <c r="S226">
        <f t="shared" si="175"/>
        <v>52364.85</v>
      </c>
      <c r="T226">
        <f t="shared" si="176"/>
        <v>0</v>
      </c>
      <c r="U226">
        <f t="shared" si="177"/>
        <v>179.4366</v>
      </c>
      <c r="V226">
        <f t="shared" si="178"/>
        <v>1.1962439999999999</v>
      </c>
      <c r="W226">
        <f t="shared" si="179"/>
        <v>0</v>
      </c>
      <c r="X226">
        <f t="shared" si="180"/>
        <v>63959.35</v>
      </c>
      <c r="Y226">
        <f t="shared" si="181"/>
        <v>38058.46</v>
      </c>
      <c r="AA226">
        <v>51661419</v>
      </c>
      <c r="AB226">
        <f t="shared" si="182"/>
        <v>1827.16</v>
      </c>
      <c r="AC226">
        <f t="shared" si="183"/>
        <v>434.24</v>
      </c>
      <c r="AD226">
        <f>ROUND(((((ET226*ROUND(1.05,7)))-((EU226*ROUND(1.05,7))))+AE226),2)</f>
        <v>98.96</v>
      </c>
      <c r="AE226">
        <f>ROUND(((EU226*ROUND(1.05,7))),2)</f>
        <v>12.21</v>
      </c>
      <c r="AF226">
        <f>ROUND(((EV226*ROUND(1.05,7))),2)</f>
        <v>1293.96</v>
      </c>
      <c r="AG226">
        <f t="shared" si="184"/>
        <v>0</v>
      </c>
      <c r="AH226">
        <f>((EW226*ROUND(1.05,7)))</f>
        <v>148.05000000000001</v>
      </c>
      <c r="AI226">
        <f>((EX226*ROUND(1.05,7)))</f>
        <v>0.98699999999999999</v>
      </c>
      <c r="AJ226">
        <f t="shared" si="185"/>
        <v>0</v>
      </c>
      <c r="AK226">
        <v>1760.83</v>
      </c>
      <c r="AL226">
        <v>434.24</v>
      </c>
      <c r="AM226">
        <v>94.25</v>
      </c>
      <c r="AN226">
        <v>11.63</v>
      </c>
      <c r="AO226">
        <v>1232.3399999999999</v>
      </c>
      <c r="AP226">
        <v>0</v>
      </c>
      <c r="AQ226">
        <v>141</v>
      </c>
      <c r="AR226">
        <v>0.94</v>
      </c>
      <c r="AS226">
        <v>0</v>
      </c>
      <c r="AT226">
        <v>121</v>
      </c>
      <c r="AU226">
        <v>72</v>
      </c>
      <c r="AV226">
        <v>1</v>
      </c>
      <c r="AW226">
        <v>1</v>
      </c>
      <c r="AZ226">
        <v>1</v>
      </c>
      <c r="BA226">
        <v>33.39</v>
      </c>
      <c r="BB226">
        <v>13.26</v>
      </c>
      <c r="BC226">
        <v>9.11</v>
      </c>
      <c r="BD226" t="s">
        <v>3</v>
      </c>
      <c r="BE226" t="s">
        <v>3</v>
      </c>
      <c r="BF226" t="s">
        <v>3</v>
      </c>
      <c r="BG226" t="s">
        <v>3</v>
      </c>
      <c r="BH226">
        <v>0</v>
      </c>
      <c r="BI226">
        <v>1</v>
      </c>
      <c r="BJ226" t="s">
        <v>85</v>
      </c>
      <c r="BM226">
        <v>20001</v>
      </c>
      <c r="BN226">
        <v>0</v>
      </c>
      <c r="BO226" t="s">
        <v>3</v>
      </c>
      <c r="BP226">
        <v>0</v>
      </c>
      <c r="BQ226">
        <v>22</v>
      </c>
      <c r="BR226">
        <v>0</v>
      </c>
      <c r="BS226">
        <v>33.39</v>
      </c>
      <c r="BT226">
        <v>1</v>
      </c>
      <c r="BU226">
        <v>1</v>
      </c>
      <c r="BV226">
        <v>1</v>
      </c>
      <c r="BW226">
        <v>1</v>
      </c>
      <c r="BX226">
        <v>1</v>
      </c>
      <c r="BY226" t="s">
        <v>3</v>
      </c>
      <c r="BZ226">
        <v>121</v>
      </c>
      <c r="CA226">
        <v>72</v>
      </c>
      <c r="CB226" t="s">
        <v>3</v>
      </c>
      <c r="CE226">
        <v>0</v>
      </c>
      <c r="CF226">
        <v>0</v>
      </c>
      <c r="CG226">
        <v>0</v>
      </c>
      <c r="CM226">
        <v>0</v>
      </c>
      <c r="CN226" t="s">
        <v>19</v>
      </c>
      <c r="CO226">
        <v>0</v>
      </c>
      <c r="CP226">
        <f t="shared" si="186"/>
        <v>58749.83</v>
      </c>
      <c r="CQ226">
        <f t="shared" si="210"/>
        <v>3955.9263999999998</v>
      </c>
      <c r="CR226">
        <f t="shared" si="211"/>
        <v>1312.2095999999999</v>
      </c>
      <c r="CS226">
        <f t="shared" si="187"/>
        <v>407.69190000000003</v>
      </c>
      <c r="CT226">
        <f t="shared" si="188"/>
        <v>43205.324400000005</v>
      </c>
      <c r="CU226">
        <f t="shared" si="189"/>
        <v>0</v>
      </c>
      <c r="CV226">
        <f t="shared" si="190"/>
        <v>148.05000000000001</v>
      </c>
      <c r="CW226">
        <f t="shared" si="191"/>
        <v>0.98699999999999999</v>
      </c>
      <c r="CX226">
        <f t="shared" si="192"/>
        <v>0</v>
      </c>
      <c r="CY226">
        <f t="shared" si="206"/>
        <v>63959.3537</v>
      </c>
      <c r="CZ226">
        <f t="shared" si="207"/>
        <v>38058.458399999996</v>
      </c>
      <c r="DC226" t="s">
        <v>3</v>
      </c>
      <c r="DD226" t="s">
        <v>3</v>
      </c>
      <c r="DE226" t="s">
        <v>20</v>
      </c>
      <c r="DF226" t="s">
        <v>20</v>
      </c>
      <c r="DG226" t="s">
        <v>20</v>
      </c>
      <c r="DH226" t="s">
        <v>3</v>
      </c>
      <c r="DI226" t="s">
        <v>20</v>
      </c>
      <c r="DJ226" t="s">
        <v>20</v>
      </c>
      <c r="DK226" t="s">
        <v>3</v>
      </c>
      <c r="DL226" t="s">
        <v>3</v>
      </c>
      <c r="DM226" t="s">
        <v>3</v>
      </c>
      <c r="DN226">
        <v>0</v>
      </c>
      <c r="DO226">
        <v>0</v>
      </c>
      <c r="DP226">
        <v>1</v>
      </c>
      <c r="DQ226">
        <v>1</v>
      </c>
      <c r="DU226">
        <v>1005</v>
      </c>
      <c r="DV226" t="s">
        <v>76</v>
      </c>
      <c r="DW226" t="s">
        <v>76</v>
      </c>
      <c r="DX226">
        <v>100</v>
      </c>
      <c r="DZ226" t="s">
        <v>3</v>
      </c>
      <c r="EA226" t="s">
        <v>3</v>
      </c>
      <c r="EB226" t="s">
        <v>3</v>
      </c>
      <c r="EC226" t="s">
        <v>3</v>
      </c>
      <c r="EE226">
        <v>50757454</v>
      </c>
      <c r="EF226">
        <v>22</v>
      </c>
      <c r="EG226" t="s">
        <v>21</v>
      </c>
      <c r="EH226">
        <v>16</v>
      </c>
      <c r="EI226" t="s">
        <v>22</v>
      </c>
      <c r="EJ226">
        <v>1</v>
      </c>
      <c r="EK226">
        <v>20001</v>
      </c>
      <c r="EL226" t="s">
        <v>23</v>
      </c>
      <c r="EM226" t="s">
        <v>24</v>
      </c>
      <c r="EO226" t="s">
        <v>25</v>
      </c>
      <c r="EQ226">
        <v>131072</v>
      </c>
      <c r="ER226">
        <v>1760.83</v>
      </c>
      <c r="ES226">
        <v>434.24</v>
      </c>
      <c r="ET226">
        <v>94.25</v>
      </c>
      <c r="EU226">
        <v>11.63</v>
      </c>
      <c r="EV226">
        <v>1232.3399999999999</v>
      </c>
      <c r="EW226">
        <v>141</v>
      </c>
      <c r="EX226">
        <v>0.94</v>
      </c>
      <c r="EY226">
        <v>0</v>
      </c>
      <c r="FQ226">
        <v>0</v>
      </c>
      <c r="FR226">
        <f t="shared" si="193"/>
        <v>0</v>
      </c>
      <c r="FS226">
        <v>0</v>
      </c>
      <c r="FX226">
        <v>121</v>
      </c>
      <c r="FY226">
        <v>72</v>
      </c>
      <c r="GA226" t="s">
        <v>3</v>
      </c>
      <c r="GD226">
        <v>1</v>
      </c>
      <c r="GF226">
        <v>2063072167</v>
      </c>
      <c r="GG226">
        <v>2</v>
      </c>
      <c r="GH226">
        <v>1</v>
      </c>
      <c r="GI226">
        <v>4</v>
      </c>
      <c r="GJ226">
        <v>0</v>
      </c>
      <c r="GK226">
        <v>0</v>
      </c>
      <c r="GL226">
        <f t="shared" si="194"/>
        <v>0</v>
      </c>
      <c r="GM226">
        <f t="shared" si="195"/>
        <v>160767.64000000001</v>
      </c>
      <c r="GN226">
        <f t="shared" si="196"/>
        <v>160767.64000000001</v>
      </c>
      <c r="GO226">
        <f t="shared" si="197"/>
        <v>0</v>
      </c>
      <c r="GP226">
        <f t="shared" si="198"/>
        <v>0</v>
      </c>
      <c r="GR226">
        <v>0</v>
      </c>
      <c r="GS226">
        <v>3</v>
      </c>
      <c r="GT226">
        <v>0</v>
      </c>
      <c r="GU226" t="s">
        <v>3</v>
      </c>
      <c r="GV226">
        <f t="shared" si="199"/>
        <v>0</v>
      </c>
      <c r="GW226">
        <v>1</v>
      </c>
      <c r="GX226">
        <f t="shared" si="200"/>
        <v>0</v>
      </c>
      <c r="HA226">
        <v>0</v>
      </c>
      <c r="HB226">
        <v>0</v>
      </c>
      <c r="HC226">
        <f t="shared" si="201"/>
        <v>0</v>
      </c>
      <c r="HE226" t="s">
        <v>3</v>
      </c>
      <c r="HF226" t="s">
        <v>3</v>
      </c>
      <c r="HM226" t="s">
        <v>3</v>
      </c>
      <c r="HN226" t="s">
        <v>26</v>
      </c>
      <c r="HO226" t="s">
        <v>27</v>
      </c>
      <c r="HP226" t="s">
        <v>22</v>
      </c>
      <c r="HQ226" t="s">
        <v>22</v>
      </c>
      <c r="IK226">
        <v>0</v>
      </c>
    </row>
    <row r="227" spans="1:245" x14ac:dyDescent="0.2">
      <c r="A227">
        <v>18</v>
      </c>
      <c r="B227">
        <v>1</v>
      </c>
      <c r="C227">
        <v>343</v>
      </c>
      <c r="E227" t="s">
        <v>341</v>
      </c>
      <c r="F227" t="s">
        <v>249</v>
      </c>
      <c r="G227" t="s">
        <v>250</v>
      </c>
      <c r="H227" t="str">
        <f>'1.Ведомость'!C95</f>
        <v>м2</v>
      </c>
      <c r="I227">
        <f>I226*J227</f>
        <v>121.2</v>
      </c>
      <c r="J227">
        <v>100</v>
      </c>
      <c r="K227">
        <v>100</v>
      </c>
      <c r="O227">
        <f t="shared" si="171"/>
        <v>168159.3</v>
      </c>
      <c r="P227">
        <f t="shared" si="172"/>
        <v>168159.3</v>
      </c>
      <c r="Q227">
        <f t="shared" si="173"/>
        <v>0</v>
      </c>
      <c r="R227">
        <f t="shared" si="174"/>
        <v>0</v>
      </c>
      <c r="S227">
        <f t="shared" si="175"/>
        <v>0</v>
      </c>
      <c r="T227">
        <f t="shared" si="176"/>
        <v>0</v>
      </c>
      <c r="U227">
        <f t="shared" si="177"/>
        <v>0</v>
      </c>
      <c r="V227">
        <f t="shared" si="178"/>
        <v>0</v>
      </c>
      <c r="W227">
        <f t="shared" si="179"/>
        <v>0</v>
      </c>
      <c r="X227">
        <f t="shared" si="180"/>
        <v>0</v>
      </c>
      <c r="Y227">
        <f t="shared" si="181"/>
        <v>0</v>
      </c>
      <c r="AA227">
        <v>51661419</v>
      </c>
      <c r="AB227">
        <f t="shared" si="182"/>
        <v>152.30000000000001</v>
      </c>
      <c r="AC227">
        <f t="shared" si="183"/>
        <v>152.30000000000001</v>
      </c>
      <c r="AD227">
        <f t="shared" ref="AD227:AD237" si="212">ROUND((((ET227)-(EU227))+AE227),2)</f>
        <v>0</v>
      </c>
      <c r="AE227">
        <f t="shared" ref="AE227:AE237" si="213">ROUND((EU227),2)</f>
        <v>0</v>
      </c>
      <c r="AF227">
        <f t="shared" ref="AF227:AF237" si="214">ROUND((EV227),2)</f>
        <v>0</v>
      </c>
      <c r="AG227">
        <f t="shared" si="184"/>
        <v>0</v>
      </c>
      <c r="AH227">
        <f t="shared" ref="AH227:AH237" si="215">(EW227)</f>
        <v>0</v>
      </c>
      <c r="AI227">
        <f t="shared" ref="AI227:AI237" si="216">(EX227)</f>
        <v>0</v>
      </c>
      <c r="AJ227">
        <f t="shared" si="185"/>
        <v>0</v>
      </c>
      <c r="AK227">
        <v>152.30000000000001</v>
      </c>
      <c r="AL227">
        <v>152.30000000000001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1</v>
      </c>
      <c r="AW227">
        <v>1</v>
      </c>
      <c r="AZ227">
        <v>1</v>
      </c>
      <c r="BA227">
        <v>1</v>
      </c>
      <c r="BB227">
        <v>1</v>
      </c>
      <c r="BC227">
        <v>9.11</v>
      </c>
      <c r="BD227" t="s">
        <v>3</v>
      </c>
      <c r="BE227" t="s">
        <v>3</v>
      </c>
      <c r="BF227" t="s">
        <v>3</v>
      </c>
      <c r="BG227" t="s">
        <v>3</v>
      </c>
      <c r="BH227">
        <v>3</v>
      </c>
      <c r="BI227">
        <v>1</v>
      </c>
      <c r="BJ227" t="s">
        <v>251</v>
      </c>
      <c r="BM227">
        <v>500001</v>
      </c>
      <c r="BN227">
        <v>0</v>
      </c>
      <c r="BO227" t="s">
        <v>3</v>
      </c>
      <c r="BP227">
        <v>0</v>
      </c>
      <c r="BQ227">
        <v>8</v>
      </c>
      <c r="BR227">
        <v>0</v>
      </c>
      <c r="BS227">
        <v>1</v>
      </c>
      <c r="BT227">
        <v>1</v>
      </c>
      <c r="BU227">
        <v>1</v>
      </c>
      <c r="BV227">
        <v>1</v>
      </c>
      <c r="BW227">
        <v>1</v>
      </c>
      <c r="BX227">
        <v>1</v>
      </c>
      <c r="BY227" t="s">
        <v>3</v>
      </c>
      <c r="BZ227">
        <v>0</v>
      </c>
      <c r="CA227">
        <v>0</v>
      </c>
      <c r="CB227" t="s">
        <v>3</v>
      </c>
      <c r="CE227">
        <v>0</v>
      </c>
      <c r="CF227">
        <v>0</v>
      </c>
      <c r="CG227">
        <v>0</v>
      </c>
      <c r="CM227">
        <v>0</v>
      </c>
      <c r="CN227" t="s">
        <v>3</v>
      </c>
      <c r="CO227">
        <v>0</v>
      </c>
      <c r="CP227">
        <f t="shared" si="186"/>
        <v>168159.3</v>
      </c>
      <c r="CQ227">
        <f t="shared" si="210"/>
        <v>1387.453</v>
      </c>
      <c r="CR227">
        <f t="shared" si="211"/>
        <v>0</v>
      </c>
      <c r="CS227">
        <f t="shared" si="187"/>
        <v>0</v>
      </c>
      <c r="CT227">
        <f t="shared" si="188"/>
        <v>0</v>
      </c>
      <c r="CU227">
        <f t="shared" si="189"/>
        <v>0</v>
      </c>
      <c r="CV227">
        <f t="shared" si="190"/>
        <v>0</v>
      </c>
      <c r="CW227">
        <f t="shared" si="191"/>
        <v>0</v>
      </c>
      <c r="CX227">
        <f t="shared" si="192"/>
        <v>0</v>
      </c>
      <c r="CY227">
        <f t="shared" si="206"/>
        <v>0</v>
      </c>
      <c r="CZ227">
        <f t="shared" si="207"/>
        <v>0</v>
      </c>
      <c r="DC227" t="s">
        <v>3</v>
      </c>
      <c r="DD227" t="s">
        <v>3</v>
      </c>
      <c r="DE227" t="s">
        <v>3</v>
      </c>
      <c r="DF227" t="s">
        <v>3</v>
      </c>
      <c r="DG227" t="s">
        <v>3</v>
      </c>
      <c r="DH227" t="s">
        <v>3</v>
      </c>
      <c r="DI227" t="s">
        <v>3</v>
      </c>
      <c r="DJ227" t="s">
        <v>3</v>
      </c>
      <c r="DK227" t="s">
        <v>3</v>
      </c>
      <c r="DL227" t="s">
        <v>3</v>
      </c>
      <c r="DM227" t="s">
        <v>3</v>
      </c>
      <c r="DN227">
        <v>0</v>
      </c>
      <c r="DO227">
        <v>0</v>
      </c>
      <c r="DP227">
        <v>1</v>
      </c>
      <c r="DQ227">
        <v>1</v>
      </c>
      <c r="DU227">
        <v>1005</v>
      </c>
      <c r="DV227" t="s">
        <v>63</v>
      </c>
      <c r="DW227" t="s">
        <v>63</v>
      </c>
      <c r="DX227">
        <v>1</v>
      </c>
      <c r="DZ227" t="s">
        <v>3</v>
      </c>
      <c r="EA227" t="s">
        <v>3</v>
      </c>
      <c r="EB227" t="s">
        <v>3</v>
      </c>
      <c r="EC227" t="s">
        <v>3</v>
      </c>
      <c r="EE227">
        <v>50757674</v>
      </c>
      <c r="EF227">
        <v>8</v>
      </c>
      <c r="EG227" t="s">
        <v>57</v>
      </c>
      <c r="EH227">
        <v>0</v>
      </c>
      <c r="EI227" t="s">
        <v>3</v>
      </c>
      <c r="EJ227">
        <v>1</v>
      </c>
      <c r="EK227">
        <v>500001</v>
      </c>
      <c r="EL227" t="s">
        <v>58</v>
      </c>
      <c r="EM227" t="s">
        <v>59</v>
      </c>
      <c r="EO227" t="s">
        <v>3</v>
      </c>
      <c r="EQ227">
        <v>0</v>
      </c>
      <c r="ER227">
        <v>152.30000000000001</v>
      </c>
      <c r="ES227">
        <v>152.30000000000001</v>
      </c>
      <c r="ET227">
        <v>0</v>
      </c>
      <c r="EU227">
        <v>0</v>
      </c>
      <c r="EV227">
        <v>0</v>
      </c>
      <c r="EW227">
        <v>0</v>
      </c>
      <c r="EX227">
        <v>0</v>
      </c>
      <c r="FQ227">
        <v>0</v>
      </c>
      <c r="FR227">
        <f t="shared" si="193"/>
        <v>0</v>
      </c>
      <c r="FS227">
        <v>0</v>
      </c>
      <c r="FX227">
        <v>0</v>
      </c>
      <c r="FY227">
        <v>0</v>
      </c>
      <c r="GA227" t="s">
        <v>3</v>
      </c>
      <c r="GD227">
        <v>1</v>
      </c>
      <c r="GF227">
        <v>-1977319999</v>
      </c>
      <c r="GG227">
        <v>2</v>
      </c>
      <c r="GH227">
        <v>1</v>
      </c>
      <c r="GI227">
        <v>4</v>
      </c>
      <c r="GJ227">
        <v>0</v>
      </c>
      <c r="GK227">
        <v>0</v>
      </c>
      <c r="GL227">
        <f t="shared" si="194"/>
        <v>0</v>
      </c>
      <c r="GM227">
        <f t="shared" si="195"/>
        <v>168159.3</v>
      </c>
      <c r="GN227">
        <f t="shared" si="196"/>
        <v>168159.3</v>
      </c>
      <c r="GO227">
        <f t="shared" si="197"/>
        <v>0</v>
      </c>
      <c r="GP227">
        <f t="shared" si="198"/>
        <v>0</v>
      </c>
      <c r="GR227">
        <v>0</v>
      </c>
      <c r="GS227">
        <v>3</v>
      </c>
      <c r="GT227">
        <v>0</v>
      </c>
      <c r="GU227" t="s">
        <v>3</v>
      </c>
      <c r="GV227">
        <f t="shared" si="199"/>
        <v>0</v>
      </c>
      <c r="GW227">
        <v>1</v>
      </c>
      <c r="GX227">
        <f t="shared" si="200"/>
        <v>0</v>
      </c>
      <c r="HA227">
        <v>0</v>
      </c>
      <c r="HB227">
        <v>0</v>
      </c>
      <c r="HC227">
        <f t="shared" si="201"/>
        <v>0</v>
      </c>
      <c r="HE227" t="s">
        <v>3</v>
      </c>
      <c r="HF227" t="s">
        <v>3</v>
      </c>
      <c r="HM227" t="s">
        <v>3</v>
      </c>
      <c r="HN227" t="s">
        <v>3</v>
      </c>
      <c r="HO227" t="s">
        <v>3</v>
      </c>
      <c r="HP227" t="s">
        <v>3</v>
      </c>
      <c r="HQ227" t="s">
        <v>3</v>
      </c>
      <c r="IK227">
        <v>0</v>
      </c>
    </row>
    <row r="228" spans="1:245" x14ac:dyDescent="0.2">
      <c r="A228">
        <v>18</v>
      </c>
      <c r="B228">
        <v>1</v>
      </c>
      <c r="C228">
        <v>344</v>
      </c>
      <c r="E228" t="s">
        <v>342</v>
      </c>
      <c r="F228" t="s">
        <v>194</v>
      </c>
      <c r="G228" t="s">
        <v>195</v>
      </c>
      <c r="H228" t="str">
        <f>'1.Ведомость'!C96</f>
        <v>т</v>
      </c>
      <c r="I228">
        <f>I226*J228</f>
        <v>7.4999999999999997E-2</v>
      </c>
      <c r="J228">
        <v>6.1881188118811881E-2</v>
      </c>
      <c r="K228">
        <v>6.1881199999999997E-2</v>
      </c>
      <c r="O228">
        <f t="shared" si="171"/>
        <v>20769.82</v>
      </c>
      <c r="P228">
        <f t="shared" si="172"/>
        <v>20769.82</v>
      </c>
      <c r="Q228">
        <f t="shared" si="173"/>
        <v>0</v>
      </c>
      <c r="R228">
        <f t="shared" si="174"/>
        <v>0</v>
      </c>
      <c r="S228">
        <f t="shared" si="175"/>
        <v>0</v>
      </c>
      <c r="T228">
        <f t="shared" si="176"/>
        <v>0</v>
      </c>
      <c r="U228">
        <f t="shared" si="177"/>
        <v>0</v>
      </c>
      <c r="V228">
        <f t="shared" si="178"/>
        <v>0</v>
      </c>
      <c r="W228">
        <f t="shared" si="179"/>
        <v>0</v>
      </c>
      <c r="X228">
        <f t="shared" si="180"/>
        <v>0</v>
      </c>
      <c r="Y228">
        <f t="shared" si="181"/>
        <v>0</v>
      </c>
      <c r="AA228">
        <v>51661419</v>
      </c>
      <c r="AB228">
        <f t="shared" si="182"/>
        <v>30398.560000000001</v>
      </c>
      <c r="AC228">
        <f t="shared" si="183"/>
        <v>30398.560000000001</v>
      </c>
      <c r="AD228">
        <f t="shared" si="212"/>
        <v>0</v>
      </c>
      <c r="AE228">
        <f t="shared" si="213"/>
        <v>0</v>
      </c>
      <c r="AF228">
        <f t="shared" si="214"/>
        <v>0</v>
      </c>
      <c r="AG228">
        <f t="shared" si="184"/>
        <v>0</v>
      </c>
      <c r="AH228">
        <f t="shared" si="215"/>
        <v>0</v>
      </c>
      <c r="AI228">
        <f t="shared" si="216"/>
        <v>0</v>
      </c>
      <c r="AJ228">
        <f t="shared" si="185"/>
        <v>0</v>
      </c>
      <c r="AK228">
        <v>30398.560000000001</v>
      </c>
      <c r="AL228">
        <v>30398.560000000001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1</v>
      </c>
      <c r="AW228">
        <v>1</v>
      </c>
      <c r="AZ228">
        <v>1</v>
      </c>
      <c r="BA228">
        <v>1</v>
      </c>
      <c r="BB228">
        <v>1</v>
      </c>
      <c r="BC228">
        <v>9.11</v>
      </c>
      <c r="BD228" t="s">
        <v>3</v>
      </c>
      <c r="BE228" t="s">
        <v>3</v>
      </c>
      <c r="BF228" t="s">
        <v>3</v>
      </c>
      <c r="BG228" t="s">
        <v>3</v>
      </c>
      <c r="BH228">
        <v>3</v>
      </c>
      <c r="BI228">
        <v>1</v>
      </c>
      <c r="BJ228" t="s">
        <v>197</v>
      </c>
      <c r="BM228">
        <v>500001</v>
      </c>
      <c r="BN228">
        <v>0</v>
      </c>
      <c r="BO228" t="s">
        <v>3</v>
      </c>
      <c r="BP228">
        <v>0</v>
      </c>
      <c r="BQ228">
        <v>8</v>
      </c>
      <c r="BR228">
        <v>0</v>
      </c>
      <c r="BS228">
        <v>1</v>
      </c>
      <c r="BT228">
        <v>1</v>
      </c>
      <c r="BU228">
        <v>1</v>
      </c>
      <c r="BV228">
        <v>1</v>
      </c>
      <c r="BW228">
        <v>1</v>
      </c>
      <c r="BX228">
        <v>1</v>
      </c>
      <c r="BY228" t="s">
        <v>3</v>
      </c>
      <c r="BZ228">
        <v>0</v>
      </c>
      <c r="CA228">
        <v>0</v>
      </c>
      <c r="CB228" t="s">
        <v>3</v>
      </c>
      <c r="CE228">
        <v>0</v>
      </c>
      <c r="CF228">
        <v>0</v>
      </c>
      <c r="CG228">
        <v>0</v>
      </c>
      <c r="CM228">
        <v>0</v>
      </c>
      <c r="CN228" t="s">
        <v>3</v>
      </c>
      <c r="CO228">
        <v>0</v>
      </c>
      <c r="CP228">
        <f t="shared" si="186"/>
        <v>20769.82</v>
      </c>
      <c r="CQ228">
        <f t="shared" si="210"/>
        <v>276930.88160000002</v>
      </c>
      <c r="CR228">
        <f t="shared" si="211"/>
        <v>0</v>
      </c>
      <c r="CS228">
        <f t="shared" si="187"/>
        <v>0</v>
      </c>
      <c r="CT228">
        <f t="shared" si="188"/>
        <v>0</v>
      </c>
      <c r="CU228">
        <f t="shared" si="189"/>
        <v>0</v>
      </c>
      <c r="CV228">
        <f t="shared" si="190"/>
        <v>0</v>
      </c>
      <c r="CW228">
        <f t="shared" si="191"/>
        <v>0</v>
      </c>
      <c r="CX228">
        <f t="shared" si="192"/>
        <v>0</v>
      </c>
      <c r="CY228">
        <f t="shared" si="206"/>
        <v>0</v>
      </c>
      <c r="CZ228">
        <f t="shared" si="207"/>
        <v>0</v>
      </c>
      <c r="DC228" t="s">
        <v>3</v>
      </c>
      <c r="DD228" t="s">
        <v>3</v>
      </c>
      <c r="DE228" t="s">
        <v>3</v>
      </c>
      <c r="DF228" t="s">
        <v>3</v>
      </c>
      <c r="DG228" t="s">
        <v>3</v>
      </c>
      <c r="DH228" t="s">
        <v>3</v>
      </c>
      <c r="DI228" t="s">
        <v>3</v>
      </c>
      <c r="DJ228" t="s">
        <v>3</v>
      </c>
      <c r="DK228" t="s">
        <v>3</v>
      </c>
      <c r="DL228" t="s">
        <v>3</v>
      </c>
      <c r="DM228" t="s">
        <v>3</v>
      </c>
      <c r="DN228">
        <v>0</v>
      </c>
      <c r="DO228">
        <v>0</v>
      </c>
      <c r="DP228">
        <v>1</v>
      </c>
      <c r="DQ228">
        <v>1</v>
      </c>
      <c r="DU228">
        <v>1009</v>
      </c>
      <c r="DV228" t="s">
        <v>196</v>
      </c>
      <c r="DW228" t="s">
        <v>196</v>
      </c>
      <c r="DX228">
        <v>1000</v>
      </c>
      <c r="DZ228" t="s">
        <v>3</v>
      </c>
      <c r="EA228" t="s">
        <v>3</v>
      </c>
      <c r="EB228" t="s">
        <v>3</v>
      </c>
      <c r="EC228" t="s">
        <v>3</v>
      </c>
      <c r="EE228">
        <v>50757674</v>
      </c>
      <c r="EF228">
        <v>8</v>
      </c>
      <c r="EG228" t="s">
        <v>57</v>
      </c>
      <c r="EH228">
        <v>0</v>
      </c>
      <c r="EI228" t="s">
        <v>3</v>
      </c>
      <c r="EJ228">
        <v>1</v>
      </c>
      <c r="EK228">
        <v>500001</v>
      </c>
      <c r="EL228" t="s">
        <v>58</v>
      </c>
      <c r="EM228" t="s">
        <v>59</v>
      </c>
      <c r="EO228" t="s">
        <v>3</v>
      </c>
      <c r="EQ228">
        <v>0</v>
      </c>
      <c r="ER228">
        <v>30398.560000000001</v>
      </c>
      <c r="ES228">
        <v>30398.560000000001</v>
      </c>
      <c r="ET228">
        <v>0</v>
      </c>
      <c r="EU228">
        <v>0</v>
      </c>
      <c r="EV228">
        <v>0</v>
      </c>
      <c r="EW228">
        <v>0</v>
      </c>
      <c r="EX228">
        <v>0</v>
      </c>
      <c r="FQ228">
        <v>0</v>
      </c>
      <c r="FR228">
        <f t="shared" si="193"/>
        <v>0</v>
      </c>
      <c r="FS228">
        <v>0</v>
      </c>
      <c r="FX228">
        <v>0</v>
      </c>
      <c r="FY228">
        <v>0</v>
      </c>
      <c r="GA228" t="s">
        <v>3</v>
      </c>
      <c r="GD228">
        <v>1</v>
      </c>
      <c r="GF228">
        <v>-1486911088</v>
      </c>
      <c r="GG228">
        <v>2</v>
      </c>
      <c r="GH228">
        <v>1</v>
      </c>
      <c r="GI228">
        <v>4</v>
      </c>
      <c r="GJ228">
        <v>0</v>
      </c>
      <c r="GK228">
        <v>0</v>
      </c>
      <c r="GL228">
        <f t="shared" si="194"/>
        <v>0</v>
      </c>
      <c r="GM228">
        <f t="shared" si="195"/>
        <v>20769.82</v>
      </c>
      <c r="GN228">
        <f t="shared" si="196"/>
        <v>20769.82</v>
      </c>
      <c r="GO228">
        <f t="shared" si="197"/>
        <v>0</v>
      </c>
      <c r="GP228">
        <f t="shared" si="198"/>
        <v>0</v>
      </c>
      <c r="GR228">
        <v>0</v>
      </c>
      <c r="GS228">
        <v>3</v>
      </c>
      <c r="GT228">
        <v>0</v>
      </c>
      <c r="GU228" t="s">
        <v>3</v>
      </c>
      <c r="GV228">
        <f t="shared" si="199"/>
        <v>0</v>
      </c>
      <c r="GW228">
        <v>1</v>
      </c>
      <c r="GX228">
        <f t="shared" si="200"/>
        <v>0</v>
      </c>
      <c r="HA228">
        <v>0</v>
      </c>
      <c r="HB228">
        <v>0</v>
      </c>
      <c r="HC228">
        <f t="shared" si="201"/>
        <v>0</v>
      </c>
      <c r="HE228" t="s">
        <v>3</v>
      </c>
      <c r="HF228" t="s">
        <v>3</v>
      </c>
      <c r="HM228" t="s">
        <v>3</v>
      </c>
      <c r="HN228" t="s">
        <v>3</v>
      </c>
      <c r="HO228" t="s">
        <v>3</v>
      </c>
      <c r="HP228" t="s">
        <v>3</v>
      </c>
      <c r="HQ228" t="s">
        <v>3</v>
      </c>
      <c r="IK228">
        <v>0</v>
      </c>
    </row>
    <row r="229" spans="1:245" x14ac:dyDescent="0.2">
      <c r="A229">
        <v>18</v>
      </c>
      <c r="B229">
        <v>1</v>
      </c>
      <c r="C229">
        <v>345</v>
      </c>
      <c r="E229" t="s">
        <v>343</v>
      </c>
      <c r="F229" t="s">
        <v>29</v>
      </c>
      <c r="G229" t="s">
        <v>199</v>
      </c>
      <c r="H229" t="str">
        <f>'1.Ведомость'!C97</f>
        <v>ШТ</v>
      </c>
      <c r="I229">
        <f>I226*J229</f>
        <v>3</v>
      </c>
      <c r="J229">
        <v>2.4752475247524752</v>
      </c>
      <c r="K229">
        <v>2.4752475</v>
      </c>
      <c r="O229">
        <f t="shared" si="171"/>
        <v>525.84</v>
      </c>
      <c r="P229">
        <f t="shared" si="172"/>
        <v>525.84</v>
      </c>
      <c r="Q229">
        <f t="shared" si="173"/>
        <v>0</v>
      </c>
      <c r="R229">
        <f t="shared" si="174"/>
        <v>0</v>
      </c>
      <c r="S229">
        <f t="shared" si="175"/>
        <v>0</v>
      </c>
      <c r="T229">
        <f t="shared" si="176"/>
        <v>0</v>
      </c>
      <c r="U229">
        <f t="shared" si="177"/>
        <v>0</v>
      </c>
      <c r="V229">
        <f t="shared" si="178"/>
        <v>0</v>
      </c>
      <c r="W229">
        <f t="shared" si="179"/>
        <v>0</v>
      </c>
      <c r="X229">
        <f t="shared" si="180"/>
        <v>0</v>
      </c>
      <c r="Y229">
        <f t="shared" si="181"/>
        <v>0</v>
      </c>
      <c r="AA229">
        <v>51661419</v>
      </c>
      <c r="AB229">
        <f t="shared" si="182"/>
        <v>175.28</v>
      </c>
      <c r="AC229">
        <f t="shared" si="183"/>
        <v>175.28</v>
      </c>
      <c r="AD229">
        <f t="shared" si="212"/>
        <v>0</v>
      </c>
      <c r="AE229">
        <f t="shared" si="213"/>
        <v>0</v>
      </c>
      <c r="AF229">
        <f t="shared" si="214"/>
        <v>0</v>
      </c>
      <c r="AG229">
        <f t="shared" si="184"/>
        <v>0</v>
      </c>
      <c r="AH229">
        <f t="shared" si="215"/>
        <v>0</v>
      </c>
      <c r="AI229">
        <f t="shared" si="216"/>
        <v>0</v>
      </c>
      <c r="AJ229">
        <f t="shared" si="185"/>
        <v>0</v>
      </c>
      <c r="AK229">
        <v>175.27999999999997</v>
      </c>
      <c r="AL229">
        <v>175.27999999999997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125</v>
      </c>
      <c r="AU229">
        <v>65</v>
      </c>
      <c r="AV229">
        <v>1</v>
      </c>
      <c r="AW229">
        <v>1</v>
      </c>
      <c r="AZ229">
        <v>1</v>
      </c>
      <c r="BA229">
        <v>1</v>
      </c>
      <c r="BB229">
        <v>1</v>
      </c>
      <c r="BC229">
        <v>9.11</v>
      </c>
      <c r="BD229" t="s">
        <v>3</v>
      </c>
      <c r="BE229" t="s">
        <v>3</v>
      </c>
      <c r="BF229" t="s">
        <v>3</v>
      </c>
      <c r="BG229" t="s">
        <v>3</v>
      </c>
      <c r="BH229">
        <v>3</v>
      </c>
      <c r="BI229">
        <v>1</v>
      </c>
      <c r="BJ229" t="s">
        <v>3</v>
      </c>
      <c r="BM229">
        <v>0</v>
      </c>
      <c r="BN229">
        <v>0</v>
      </c>
      <c r="BO229" t="s">
        <v>3</v>
      </c>
      <c r="BP229">
        <v>0</v>
      </c>
      <c r="BQ229">
        <v>13</v>
      </c>
      <c r="BR229">
        <v>0</v>
      </c>
      <c r="BS229">
        <v>1</v>
      </c>
      <c r="BT229">
        <v>1</v>
      </c>
      <c r="BU229">
        <v>1</v>
      </c>
      <c r="BV229">
        <v>1</v>
      </c>
      <c r="BW229">
        <v>1</v>
      </c>
      <c r="BX229">
        <v>1</v>
      </c>
      <c r="BY229" t="s">
        <v>3</v>
      </c>
      <c r="BZ229">
        <v>125</v>
      </c>
      <c r="CA229">
        <v>65</v>
      </c>
      <c r="CB229" t="s">
        <v>3</v>
      </c>
      <c r="CE229">
        <v>0</v>
      </c>
      <c r="CF229">
        <v>0</v>
      </c>
      <c r="CG229">
        <v>0</v>
      </c>
      <c r="CM229">
        <v>0</v>
      </c>
      <c r="CN229" t="s">
        <v>3</v>
      </c>
      <c r="CO229">
        <v>0</v>
      </c>
      <c r="CP229">
        <f t="shared" si="186"/>
        <v>525.84</v>
      </c>
      <c r="CQ229">
        <f>AC229</f>
        <v>175.28</v>
      </c>
      <c r="CR229">
        <f>AD229</f>
        <v>0</v>
      </c>
      <c r="CS229">
        <f t="shared" si="187"/>
        <v>0</v>
      </c>
      <c r="CT229">
        <f t="shared" si="188"/>
        <v>0</v>
      </c>
      <c r="CU229">
        <f t="shared" si="189"/>
        <v>0</v>
      </c>
      <c r="CV229">
        <f t="shared" si="190"/>
        <v>0</v>
      </c>
      <c r="CW229">
        <f t="shared" si="191"/>
        <v>0</v>
      </c>
      <c r="CX229">
        <f t="shared" si="192"/>
        <v>0</v>
      </c>
      <c r="CY229">
        <f t="shared" si="206"/>
        <v>0</v>
      </c>
      <c r="CZ229">
        <f t="shared" si="207"/>
        <v>0</v>
      </c>
      <c r="DC229" t="s">
        <v>3</v>
      </c>
      <c r="DD229" t="s">
        <v>3</v>
      </c>
      <c r="DE229" t="s">
        <v>3</v>
      </c>
      <c r="DF229" t="s">
        <v>3</v>
      </c>
      <c r="DG229" t="s">
        <v>3</v>
      </c>
      <c r="DH229" t="s">
        <v>3</v>
      </c>
      <c r="DI229" t="s">
        <v>3</v>
      </c>
      <c r="DJ229" t="s">
        <v>3</v>
      </c>
      <c r="DK229" t="s">
        <v>3</v>
      </c>
      <c r="DL229" t="s">
        <v>3</v>
      </c>
      <c r="DM229" t="s">
        <v>3</v>
      </c>
      <c r="DN229">
        <v>0</v>
      </c>
      <c r="DO229">
        <v>0</v>
      </c>
      <c r="DP229">
        <v>1</v>
      </c>
      <c r="DQ229">
        <v>1</v>
      </c>
      <c r="DU229">
        <v>1013</v>
      </c>
      <c r="DV229" t="s">
        <v>17</v>
      </c>
      <c r="DW229" t="s">
        <v>17</v>
      </c>
      <c r="DX229">
        <v>1</v>
      </c>
      <c r="DZ229" t="s">
        <v>3</v>
      </c>
      <c r="EA229" t="s">
        <v>3</v>
      </c>
      <c r="EB229" t="s">
        <v>3</v>
      </c>
      <c r="EC229" t="s">
        <v>3</v>
      </c>
      <c r="EE229">
        <v>50757123</v>
      </c>
      <c r="EF229">
        <v>13</v>
      </c>
      <c r="EG229" t="s">
        <v>38</v>
      </c>
      <c r="EH229">
        <v>0</v>
      </c>
      <c r="EI229" t="s">
        <v>3</v>
      </c>
      <c r="EJ229">
        <v>1</v>
      </c>
      <c r="EK229">
        <v>0</v>
      </c>
      <c r="EL229" t="s">
        <v>39</v>
      </c>
      <c r="EM229" t="s">
        <v>40</v>
      </c>
      <c r="EO229" t="s">
        <v>3</v>
      </c>
      <c r="EQ229">
        <v>0</v>
      </c>
      <c r="ER229">
        <v>175.27999999999997</v>
      </c>
      <c r="ES229">
        <v>175.27999999999997</v>
      </c>
      <c r="ET229">
        <v>0</v>
      </c>
      <c r="EU229">
        <v>0</v>
      </c>
      <c r="EV229">
        <v>0</v>
      </c>
      <c r="EW229">
        <v>0</v>
      </c>
      <c r="EX229">
        <v>0</v>
      </c>
      <c r="EZ229">
        <v>5</v>
      </c>
      <c r="FC229">
        <v>0</v>
      </c>
      <c r="FD229">
        <v>18</v>
      </c>
      <c r="FF229">
        <v>166.67</v>
      </c>
      <c r="FQ229">
        <v>0</v>
      </c>
      <c r="FR229">
        <f t="shared" si="193"/>
        <v>0</v>
      </c>
      <c r="FS229">
        <v>0</v>
      </c>
      <c r="FX229">
        <v>125</v>
      </c>
      <c r="FY229">
        <v>65</v>
      </c>
      <c r="GA229" t="s">
        <v>200</v>
      </c>
      <c r="GD229">
        <v>1</v>
      </c>
      <c r="GF229">
        <v>-2063590172</v>
      </c>
      <c r="GG229">
        <v>2</v>
      </c>
      <c r="GH229">
        <v>3</v>
      </c>
      <c r="GI229">
        <v>4</v>
      </c>
      <c r="GJ229">
        <v>0</v>
      </c>
      <c r="GK229">
        <v>0</v>
      </c>
      <c r="GL229">
        <f t="shared" si="194"/>
        <v>0</v>
      </c>
      <c r="GM229">
        <f t="shared" si="195"/>
        <v>525.84</v>
      </c>
      <c r="GN229">
        <f t="shared" si="196"/>
        <v>525.84</v>
      </c>
      <c r="GO229">
        <f t="shared" si="197"/>
        <v>0</v>
      </c>
      <c r="GP229">
        <f t="shared" si="198"/>
        <v>0</v>
      </c>
      <c r="GR229">
        <v>1</v>
      </c>
      <c r="GS229">
        <v>1</v>
      </c>
      <c r="GT229">
        <v>0</v>
      </c>
      <c r="GU229" t="s">
        <v>3</v>
      </c>
      <c r="GV229">
        <f t="shared" si="199"/>
        <v>0</v>
      </c>
      <c r="GW229">
        <v>1</v>
      </c>
      <c r="GX229">
        <f t="shared" si="200"/>
        <v>0</v>
      </c>
      <c r="HA229">
        <v>0</v>
      </c>
      <c r="HB229">
        <v>0</v>
      </c>
      <c r="HC229">
        <f t="shared" si="201"/>
        <v>0</v>
      </c>
      <c r="HE229" t="s">
        <v>35</v>
      </c>
      <c r="HF229" t="s">
        <v>42</v>
      </c>
      <c r="HG229">
        <f>ROUND(AC229*I229,2)</f>
        <v>525.84</v>
      </c>
      <c r="HM229" t="s">
        <v>3</v>
      </c>
      <c r="HN229" t="s">
        <v>3</v>
      </c>
      <c r="HO229" t="s">
        <v>3</v>
      </c>
      <c r="HP229" t="s">
        <v>3</v>
      </c>
      <c r="HQ229" t="s">
        <v>3</v>
      </c>
      <c r="IK229">
        <v>0</v>
      </c>
    </row>
    <row r="230" spans="1:245" x14ac:dyDescent="0.2">
      <c r="A230">
        <v>17</v>
      </c>
      <c r="B230">
        <v>1</v>
      </c>
      <c r="C230">
        <f>ROW(SmtRes!A352)</f>
        <v>352</v>
      </c>
      <c r="D230">
        <f>ROW(EtalonRes!A397)</f>
        <v>397</v>
      </c>
      <c r="E230" t="s">
        <v>344</v>
      </c>
      <c r="F230" t="s">
        <v>202</v>
      </c>
      <c r="G230" t="s">
        <v>203</v>
      </c>
      <c r="H230" t="s">
        <v>204</v>
      </c>
      <c r="I230">
        <v>11.9</v>
      </c>
      <c r="J230">
        <v>0</v>
      </c>
      <c r="K230">
        <v>11.9</v>
      </c>
      <c r="O230">
        <f t="shared" si="171"/>
        <v>42575.22</v>
      </c>
      <c r="P230">
        <f t="shared" si="172"/>
        <v>18407.849999999999</v>
      </c>
      <c r="Q230">
        <f t="shared" si="173"/>
        <v>4459.26</v>
      </c>
      <c r="R230">
        <f t="shared" si="174"/>
        <v>1982.73</v>
      </c>
      <c r="S230">
        <f t="shared" si="175"/>
        <v>19708.11</v>
      </c>
      <c r="T230">
        <f t="shared" si="176"/>
        <v>0</v>
      </c>
      <c r="U230">
        <f t="shared" si="177"/>
        <v>59.5</v>
      </c>
      <c r="V230">
        <f t="shared" si="178"/>
        <v>5.117</v>
      </c>
      <c r="W230">
        <f t="shared" si="179"/>
        <v>0</v>
      </c>
      <c r="X230">
        <f t="shared" si="180"/>
        <v>21040.11</v>
      </c>
      <c r="Y230">
        <f t="shared" si="181"/>
        <v>11929.96</v>
      </c>
      <c r="AA230">
        <v>51661419</v>
      </c>
      <c r="AB230">
        <f t="shared" si="182"/>
        <v>247.66</v>
      </c>
      <c r="AC230">
        <f t="shared" si="183"/>
        <v>169.8</v>
      </c>
      <c r="AD230">
        <f t="shared" si="212"/>
        <v>28.26</v>
      </c>
      <c r="AE230">
        <f t="shared" si="213"/>
        <v>4.99</v>
      </c>
      <c r="AF230">
        <f t="shared" si="214"/>
        <v>49.6</v>
      </c>
      <c r="AG230">
        <f t="shared" si="184"/>
        <v>0</v>
      </c>
      <c r="AH230">
        <f t="shared" si="215"/>
        <v>5</v>
      </c>
      <c r="AI230">
        <f t="shared" si="216"/>
        <v>0.43</v>
      </c>
      <c r="AJ230">
        <f t="shared" si="185"/>
        <v>0</v>
      </c>
      <c r="AK230">
        <v>247.66</v>
      </c>
      <c r="AL230">
        <v>169.8</v>
      </c>
      <c r="AM230">
        <v>28.26</v>
      </c>
      <c r="AN230">
        <v>4.99</v>
      </c>
      <c r="AO230">
        <v>49.6</v>
      </c>
      <c r="AP230">
        <v>0</v>
      </c>
      <c r="AQ230">
        <v>5</v>
      </c>
      <c r="AR230">
        <v>0.43</v>
      </c>
      <c r="AS230">
        <v>0</v>
      </c>
      <c r="AT230">
        <v>97</v>
      </c>
      <c r="AU230">
        <v>55</v>
      </c>
      <c r="AV230">
        <v>1</v>
      </c>
      <c r="AW230">
        <v>1</v>
      </c>
      <c r="AZ230">
        <v>1</v>
      </c>
      <c r="BA230">
        <v>33.39</v>
      </c>
      <c r="BB230">
        <v>13.26</v>
      </c>
      <c r="BC230">
        <v>9.11</v>
      </c>
      <c r="BD230" t="s">
        <v>3</v>
      </c>
      <c r="BE230" t="s">
        <v>3</v>
      </c>
      <c r="BF230" t="s">
        <v>3</v>
      </c>
      <c r="BG230" t="s">
        <v>3</v>
      </c>
      <c r="BH230">
        <v>0</v>
      </c>
      <c r="BI230">
        <v>1</v>
      </c>
      <c r="BJ230" t="s">
        <v>205</v>
      </c>
      <c r="BM230">
        <v>26001</v>
      </c>
      <c r="BN230">
        <v>0</v>
      </c>
      <c r="BO230" t="s">
        <v>3</v>
      </c>
      <c r="BP230">
        <v>0</v>
      </c>
      <c r="BQ230">
        <v>2</v>
      </c>
      <c r="BR230">
        <v>0</v>
      </c>
      <c r="BS230">
        <v>33.39</v>
      </c>
      <c r="BT230">
        <v>1</v>
      </c>
      <c r="BU230">
        <v>1</v>
      </c>
      <c r="BV230">
        <v>1</v>
      </c>
      <c r="BW230">
        <v>1</v>
      </c>
      <c r="BX230">
        <v>1</v>
      </c>
      <c r="BY230" t="s">
        <v>3</v>
      </c>
      <c r="BZ230">
        <v>97</v>
      </c>
      <c r="CA230">
        <v>55</v>
      </c>
      <c r="CB230" t="s">
        <v>3</v>
      </c>
      <c r="CE230">
        <v>0</v>
      </c>
      <c r="CF230">
        <v>0</v>
      </c>
      <c r="CG230">
        <v>0</v>
      </c>
      <c r="CM230">
        <v>0</v>
      </c>
      <c r="CN230" t="s">
        <v>3</v>
      </c>
      <c r="CO230">
        <v>0</v>
      </c>
      <c r="CP230">
        <f t="shared" si="186"/>
        <v>42575.22</v>
      </c>
      <c r="CQ230">
        <f t="shared" ref="CQ230:CQ237" si="217">AC230*BC230</f>
        <v>1546.8779999999999</v>
      </c>
      <c r="CR230">
        <f t="shared" ref="CR230:CR237" si="218">AD230*BB230</f>
        <v>374.7276</v>
      </c>
      <c r="CS230">
        <f t="shared" si="187"/>
        <v>166.61610000000002</v>
      </c>
      <c r="CT230">
        <f t="shared" si="188"/>
        <v>1656.144</v>
      </c>
      <c r="CU230">
        <f t="shared" si="189"/>
        <v>0</v>
      </c>
      <c r="CV230">
        <f t="shared" si="190"/>
        <v>5</v>
      </c>
      <c r="CW230">
        <f t="shared" si="191"/>
        <v>0.43</v>
      </c>
      <c r="CX230">
        <f t="shared" si="192"/>
        <v>0</v>
      </c>
      <c r="CY230">
        <f t="shared" si="206"/>
        <v>21040.114799999999</v>
      </c>
      <c r="CZ230">
        <f t="shared" si="207"/>
        <v>11929.962</v>
      </c>
      <c r="DC230" t="s">
        <v>3</v>
      </c>
      <c r="DD230" t="s">
        <v>3</v>
      </c>
      <c r="DE230" t="s">
        <v>3</v>
      </c>
      <c r="DF230" t="s">
        <v>3</v>
      </c>
      <c r="DG230" t="s">
        <v>3</v>
      </c>
      <c r="DH230" t="s">
        <v>3</v>
      </c>
      <c r="DI230" t="s">
        <v>3</v>
      </c>
      <c r="DJ230" t="s">
        <v>3</v>
      </c>
      <c r="DK230" t="s">
        <v>3</v>
      </c>
      <c r="DL230" t="s">
        <v>3</v>
      </c>
      <c r="DM230" t="s">
        <v>3</v>
      </c>
      <c r="DN230">
        <v>0</v>
      </c>
      <c r="DO230">
        <v>0</v>
      </c>
      <c r="DP230">
        <v>1</v>
      </c>
      <c r="DQ230">
        <v>1</v>
      </c>
      <c r="DU230">
        <v>1005</v>
      </c>
      <c r="DV230" t="s">
        <v>204</v>
      </c>
      <c r="DW230" t="s">
        <v>204</v>
      </c>
      <c r="DX230">
        <v>10</v>
      </c>
      <c r="DZ230" t="s">
        <v>3</v>
      </c>
      <c r="EA230" t="s">
        <v>3</v>
      </c>
      <c r="EB230" t="s">
        <v>3</v>
      </c>
      <c r="EC230" t="s">
        <v>3</v>
      </c>
      <c r="EE230">
        <v>50757462</v>
      </c>
      <c r="EF230">
        <v>2</v>
      </c>
      <c r="EG230" t="s">
        <v>206</v>
      </c>
      <c r="EH230">
        <v>20</v>
      </c>
      <c r="EI230" t="s">
        <v>207</v>
      </c>
      <c r="EJ230">
        <v>1</v>
      </c>
      <c r="EK230">
        <v>26001</v>
      </c>
      <c r="EL230" t="s">
        <v>207</v>
      </c>
      <c r="EM230" t="s">
        <v>208</v>
      </c>
      <c r="EO230" t="s">
        <v>3</v>
      </c>
      <c r="EQ230">
        <v>131072</v>
      </c>
      <c r="ER230">
        <v>247.66</v>
      </c>
      <c r="ES230">
        <v>169.8</v>
      </c>
      <c r="ET230">
        <v>28.26</v>
      </c>
      <c r="EU230">
        <v>4.99</v>
      </c>
      <c r="EV230">
        <v>49.6</v>
      </c>
      <c r="EW230">
        <v>5</v>
      </c>
      <c r="EX230">
        <v>0.43</v>
      </c>
      <c r="EY230">
        <v>0</v>
      </c>
      <c r="FQ230">
        <v>0</v>
      </c>
      <c r="FR230">
        <f t="shared" si="193"/>
        <v>0</v>
      </c>
      <c r="FS230">
        <v>0</v>
      </c>
      <c r="FX230">
        <v>97</v>
      </c>
      <c r="FY230">
        <v>55</v>
      </c>
      <c r="GA230" t="s">
        <v>3</v>
      </c>
      <c r="GD230">
        <v>1</v>
      </c>
      <c r="GF230">
        <v>-893411855</v>
      </c>
      <c r="GG230">
        <v>2</v>
      </c>
      <c r="GH230">
        <v>1</v>
      </c>
      <c r="GI230">
        <v>4</v>
      </c>
      <c r="GJ230">
        <v>0</v>
      </c>
      <c r="GK230">
        <v>0</v>
      </c>
      <c r="GL230">
        <f t="shared" si="194"/>
        <v>0</v>
      </c>
      <c r="GM230">
        <f t="shared" si="195"/>
        <v>75545.289999999994</v>
      </c>
      <c r="GN230">
        <f t="shared" si="196"/>
        <v>75545.289999999994</v>
      </c>
      <c r="GO230">
        <f t="shared" si="197"/>
        <v>0</v>
      </c>
      <c r="GP230">
        <f t="shared" si="198"/>
        <v>0</v>
      </c>
      <c r="GR230">
        <v>0</v>
      </c>
      <c r="GS230">
        <v>3</v>
      </c>
      <c r="GT230">
        <v>0</v>
      </c>
      <c r="GU230" t="s">
        <v>3</v>
      </c>
      <c r="GV230">
        <f t="shared" si="199"/>
        <v>0</v>
      </c>
      <c r="GW230">
        <v>1</v>
      </c>
      <c r="GX230">
        <f t="shared" si="200"/>
        <v>0</v>
      </c>
      <c r="HA230">
        <v>0</v>
      </c>
      <c r="HB230">
        <v>0</v>
      </c>
      <c r="HC230">
        <f t="shared" si="201"/>
        <v>0</v>
      </c>
      <c r="HE230" t="s">
        <v>3</v>
      </c>
      <c r="HF230" t="s">
        <v>3</v>
      </c>
      <c r="HM230" t="s">
        <v>3</v>
      </c>
      <c r="HN230" t="s">
        <v>209</v>
      </c>
      <c r="HO230" t="s">
        <v>210</v>
      </c>
      <c r="HP230" t="s">
        <v>207</v>
      </c>
      <c r="HQ230" t="s">
        <v>207</v>
      </c>
      <c r="IK230">
        <v>0</v>
      </c>
    </row>
    <row r="231" spans="1:245" x14ac:dyDescent="0.2">
      <c r="A231">
        <v>18</v>
      </c>
      <c r="B231">
        <v>1</v>
      </c>
      <c r="C231">
        <v>349</v>
      </c>
      <c r="E231" t="s">
        <v>345</v>
      </c>
      <c r="F231" t="s">
        <v>212</v>
      </c>
      <c r="G231" t="s">
        <v>213</v>
      </c>
      <c r="H231" t="str">
        <f>'1.Ведомость'!C99</f>
        <v>м2</v>
      </c>
      <c r="I231">
        <f>I230*J231</f>
        <v>130.9</v>
      </c>
      <c r="J231">
        <v>11</v>
      </c>
      <c r="K231">
        <v>11</v>
      </c>
      <c r="O231">
        <f t="shared" si="171"/>
        <v>26831.23</v>
      </c>
      <c r="P231">
        <f t="shared" si="172"/>
        <v>26831.23</v>
      </c>
      <c r="Q231">
        <f t="shared" si="173"/>
        <v>0</v>
      </c>
      <c r="R231">
        <f t="shared" si="174"/>
        <v>0</v>
      </c>
      <c r="S231">
        <f t="shared" si="175"/>
        <v>0</v>
      </c>
      <c r="T231">
        <f t="shared" si="176"/>
        <v>0</v>
      </c>
      <c r="U231">
        <f t="shared" si="177"/>
        <v>0</v>
      </c>
      <c r="V231">
        <f t="shared" si="178"/>
        <v>0</v>
      </c>
      <c r="W231">
        <f t="shared" si="179"/>
        <v>0</v>
      </c>
      <c r="X231">
        <f t="shared" si="180"/>
        <v>0</v>
      </c>
      <c r="Y231">
        <f t="shared" si="181"/>
        <v>0</v>
      </c>
      <c r="AA231">
        <v>51661419</v>
      </c>
      <c r="AB231">
        <f t="shared" si="182"/>
        <v>22.5</v>
      </c>
      <c r="AC231">
        <f t="shared" si="183"/>
        <v>22.5</v>
      </c>
      <c r="AD231">
        <f t="shared" si="212"/>
        <v>0</v>
      </c>
      <c r="AE231">
        <f t="shared" si="213"/>
        <v>0</v>
      </c>
      <c r="AF231">
        <f t="shared" si="214"/>
        <v>0</v>
      </c>
      <c r="AG231">
        <f t="shared" si="184"/>
        <v>0</v>
      </c>
      <c r="AH231">
        <f t="shared" si="215"/>
        <v>0</v>
      </c>
      <c r="AI231">
        <f t="shared" si="216"/>
        <v>0</v>
      </c>
      <c r="AJ231">
        <f t="shared" si="185"/>
        <v>0</v>
      </c>
      <c r="AK231">
        <v>22.5</v>
      </c>
      <c r="AL231">
        <v>22.5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1</v>
      </c>
      <c r="AW231">
        <v>1</v>
      </c>
      <c r="AZ231">
        <v>1</v>
      </c>
      <c r="BA231">
        <v>1</v>
      </c>
      <c r="BB231">
        <v>1</v>
      </c>
      <c r="BC231">
        <v>9.11</v>
      </c>
      <c r="BD231" t="s">
        <v>3</v>
      </c>
      <c r="BE231" t="s">
        <v>3</v>
      </c>
      <c r="BF231" t="s">
        <v>3</v>
      </c>
      <c r="BG231" t="s">
        <v>3</v>
      </c>
      <c r="BH231">
        <v>3</v>
      </c>
      <c r="BI231">
        <v>1</v>
      </c>
      <c r="BJ231" t="s">
        <v>214</v>
      </c>
      <c r="BM231">
        <v>500001</v>
      </c>
      <c r="BN231">
        <v>0</v>
      </c>
      <c r="BO231" t="s">
        <v>3</v>
      </c>
      <c r="BP231">
        <v>0</v>
      </c>
      <c r="BQ231">
        <v>8</v>
      </c>
      <c r="BR231">
        <v>0</v>
      </c>
      <c r="BS231">
        <v>1</v>
      </c>
      <c r="BT231">
        <v>1</v>
      </c>
      <c r="BU231">
        <v>1</v>
      </c>
      <c r="BV231">
        <v>1</v>
      </c>
      <c r="BW231">
        <v>1</v>
      </c>
      <c r="BX231">
        <v>1</v>
      </c>
      <c r="BY231" t="s">
        <v>3</v>
      </c>
      <c r="BZ231">
        <v>0</v>
      </c>
      <c r="CA231">
        <v>0</v>
      </c>
      <c r="CB231" t="s">
        <v>3</v>
      </c>
      <c r="CE231">
        <v>0</v>
      </c>
      <c r="CF231">
        <v>0</v>
      </c>
      <c r="CG231">
        <v>0</v>
      </c>
      <c r="CM231">
        <v>0</v>
      </c>
      <c r="CN231" t="s">
        <v>3</v>
      </c>
      <c r="CO231">
        <v>0</v>
      </c>
      <c r="CP231">
        <f t="shared" si="186"/>
        <v>26831.23</v>
      </c>
      <c r="CQ231">
        <f t="shared" si="217"/>
        <v>204.97499999999999</v>
      </c>
      <c r="CR231">
        <f t="shared" si="218"/>
        <v>0</v>
      </c>
      <c r="CS231">
        <f t="shared" si="187"/>
        <v>0</v>
      </c>
      <c r="CT231">
        <f t="shared" si="188"/>
        <v>0</v>
      </c>
      <c r="CU231">
        <f t="shared" si="189"/>
        <v>0</v>
      </c>
      <c r="CV231">
        <f t="shared" si="190"/>
        <v>0</v>
      </c>
      <c r="CW231">
        <f t="shared" si="191"/>
        <v>0</v>
      </c>
      <c r="CX231">
        <f t="shared" si="192"/>
        <v>0</v>
      </c>
      <c r="CY231">
        <f t="shared" si="206"/>
        <v>0</v>
      </c>
      <c r="CZ231">
        <f t="shared" si="207"/>
        <v>0</v>
      </c>
      <c r="DC231" t="s">
        <v>3</v>
      </c>
      <c r="DD231" t="s">
        <v>3</v>
      </c>
      <c r="DE231" t="s">
        <v>3</v>
      </c>
      <c r="DF231" t="s">
        <v>3</v>
      </c>
      <c r="DG231" t="s">
        <v>3</v>
      </c>
      <c r="DH231" t="s">
        <v>3</v>
      </c>
      <c r="DI231" t="s">
        <v>3</v>
      </c>
      <c r="DJ231" t="s">
        <v>3</v>
      </c>
      <c r="DK231" t="s">
        <v>3</v>
      </c>
      <c r="DL231" t="s">
        <v>3</v>
      </c>
      <c r="DM231" t="s">
        <v>3</v>
      </c>
      <c r="DN231">
        <v>0</v>
      </c>
      <c r="DO231">
        <v>0</v>
      </c>
      <c r="DP231">
        <v>1</v>
      </c>
      <c r="DQ231">
        <v>1</v>
      </c>
      <c r="DU231">
        <v>1005</v>
      </c>
      <c r="DV231" t="s">
        <v>63</v>
      </c>
      <c r="DW231" t="s">
        <v>63</v>
      </c>
      <c r="DX231">
        <v>1</v>
      </c>
      <c r="DZ231" t="s">
        <v>3</v>
      </c>
      <c r="EA231" t="s">
        <v>3</v>
      </c>
      <c r="EB231" t="s">
        <v>3</v>
      </c>
      <c r="EC231" t="s">
        <v>3</v>
      </c>
      <c r="EE231">
        <v>50757674</v>
      </c>
      <c r="EF231">
        <v>8</v>
      </c>
      <c r="EG231" t="s">
        <v>57</v>
      </c>
      <c r="EH231">
        <v>0</v>
      </c>
      <c r="EI231" t="s">
        <v>3</v>
      </c>
      <c r="EJ231">
        <v>1</v>
      </c>
      <c r="EK231">
        <v>500001</v>
      </c>
      <c r="EL231" t="s">
        <v>58</v>
      </c>
      <c r="EM231" t="s">
        <v>59</v>
      </c>
      <c r="EO231" t="s">
        <v>3</v>
      </c>
      <c r="EQ231">
        <v>0</v>
      </c>
      <c r="ER231">
        <v>22.5</v>
      </c>
      <c r="ES231">
        <v>22.5</v>
      </c>
      <c r="ET231">
        <v>0</v>
      </c>
      <c r="EU231">
        <v>0</v>
      </c>
      <c r="EV231">
        <v>0</v>
      </c>
      <c r="EW231">
        <v>0</v>
      </c>
      <c r="EX231">
        <v>0</v>
      </c>
      <c r="FQ231">
        <v>0</v>
      </c>
      <c r="FR231">
        <f t="shared" si="193"/>
        <v>0</v>
      </c>
      <c r="FS231">
        <v>0</v>
      </c>
      <c r="FX231">
        <v>0</v>
      </c>
      <c r="FY231">
        <v>0</v>
      </c>
      <c r="GA231" t="s">
        <v>3</v>
      </c>
      <c r="GD231">
        <v>1</v>
      </c>
      <c r="GF231">
        <v>-336429810</v>
      </c>
      <c r="GG231">
        <v>2</v>
      </c>
      <c r="GH231">
        <v>1</v>
      </c>
      <c r="GI231">
        <v>4</v>
      </c>
      <c r="GJ231">
        <v>0</v>
      </c>
      <c r="GK231">
        <v>0</v>
      </c>
      <c r="GL231">
        <f t="shared" si="194"/>
        <v>0</v>
      </c>
      <c r="GM231">
        <f t="shared" si="195"/>
        <v>26831.23</v>
      </c>
      <c r="GN231">
        <f t="shared" si="196"/>
        <v>26831.23</v>
      </c>
      <c r="GO231">
        <f t="shared" si="197"/>
        <v>0</v>
      </c>
      <c r="GP231">
        <f t="shared" si="198"/>
        <v>0</v>
      </c>
      <c r="GR231">
        <v>0</v>
      </c>
      <c r="GS231">
        <v>3</v>
      </c>
      <c r="GT231">
        <v>0</v>
      </c>
      <c r="GU231" t="s">
        <v>3</v>
      </c>
      <c r="GV231">
        <f t="shared" si="199"/>
        <v>0</v>
      </c>
      <c r="GW231">
        <v>1</v>
      </c>
      <c r="GX231">
        <f t="shared" si="200"/>
        <v>0</v>
      </c>
      <c r="HA231">
        <v>0</v>
      </c>
      <c r="HB231">
        <v>0</v>
      </c>
      <c r="HC231">
        <f t="shared" si="201"/>
        <v>0</v>
      </c>
      <c r="HE231" t="s">
        <v>3</v>
      </c>
      <c r="HF231" t="s">
        <v>3</v>
      </c>
      <c r="HM231" t="s">
        <v>3</v>
      </c>
      <c r="HN231" t="s">
        <v>3</v>
      </c>
      <c r="HO231" t="s">
        <v>3</v>
      </c>
      <c r="HP231" t="s">
        <v>3</v>
      </c>
      <c r="HQ231" t="s">
        <v>3</v>
      </c>
      <c r="IK231">
        <v>0</v>
      </c>
    </row>
    <row r="232" spans="1:245" x14ac:dyDescent="0.2">
      <c r="A232">
        <v>18</v>
      </c>
      <c r="B232">
        <v>1</v>
      </c>
      <c r="C232">
        <v>351</v>
      </c>
      <c r="E232" t="s">
        <v>346</v>
      </c>
      <c r="F232" t="s">
        <v>216</v>
      </c>
      <c r="G232" t="s">
        <v>217</v>
      </c>
      <c r="H232" t="e">
        <f>'1.Ведомость'!#REF!</f>
        <v>#REF!</v>
      </c>
      <c r="I232">
        <f>I230*J232</f>
        <v>-17.850000000000001</v>
      </c>
      <c r="J232">
        <v>-1.5</v>
      </c>
      <c r="K232">
        <v>-1.5</v>
      </c>
      <c r="O232">
        <f t="shared" si="171"/>
        <v>-10664.19</v>
      </c>
      <c r="P232">
        <f t="shared" si="172"/>
        <v>-10664.19</v>
      </c>
      <c r="Q232">
        <f t="shared" si="173"/>
        <v>0</v>
      </c>
      <c r="R232">
        <f t="shared" si="174"/>
        <v>0</v>
      </c>
      <c r="S232">
        <f t="shared" si="175"/>
        <v>0</v>
      </c>
      <c r="T232">
        <f t="shared" si="176"/>
        <v>0</v>
      </c>
      <c r="U232">
        <f t="shared" si="177"/>
        <v>0</v>
      </c>
      <c r="V232">
        <f t="shared" si="178"/>
        <v>0</v>
      </c>
      <c r="W232">
        <f t="shared" si="179"/>
        <v>0</v>
      </c>
      <c r="X232">
        <f t="shared" si="180"/>
        <v>0</v>
      </c>
      <c r="Y232">
        <f t="shared" si="181"/>
        <v>0</v>
      </c>
      <c r="AA232">
        <v>51661419</v>
      </c>
      <c r="AB232">
        <f t="shared" si="182"/>
        <v>65.58</v>
      </c>
      <c r="AC232">
        <f t="shared" si="183"/>
        <v>65.58</v>
      </c>
      <c r="AD232">
        <f t="shared" si="212"/>
        <v>0</v>
      </c>
      <c r="AE232">
        <f t="shared" si="213"/>
        <v>0</v>
      </c>
      <c r="AF232">
        <f t="shared" si="214"/>
        <v>0</v>
      </c>
      <c r="AG232">
        <f t="shared" si="184"/>
        <v>0</v>
      </c>
      <c r="AH232">
        <f t="shared" si="215"/>
        <v>0</v>
      </c>
      <c r="AI232">
        <f t="shared" si="216"/>
        <v>0</v>
      </c>
      <c r="AJ232">
        <f t="shared" si="185"/>
        <v>0</v>
      </c>
      <c r="AK232">
        <v>65.58</v>
      </c>
      <c r="AL232">
        <v>65.58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1</v>
      </c>
      <c r="AW232">
        <v>1</v>
      </c>
      <c r="AZ232">
        <v>1</v>
      </c>
      <c r="BA232">
        <v>1</v>
      </c>
      <c r="BB232">
        <v>1</v>
      </c>
      <c r="BC232">
        <v>9.11</v>
      </c>
      <c r="BD232" t="s">
        <v>3</v>
      </c>
      <c r="BE232" t="s">
        <v>3</v>
      </c>
      <c r="BF232" t="s">
        <v>3</v>
      </c>
      <c r="BG232" t="s">
        <v>3</v>
      </c>
      <c r="BH232">
        <v>3</v>
      </c>
      <c r="BI232">
        <v>1</v>
      </c>
      <c r="BJ232" t="s">
        <v>219</v>
      </c>
      <c r="BM232">
        <v>500001</v>
      </c>
      <c r="BN232">
        <v>0</v>
      </c>
      <c r="BO232" t="s">
        <v>3</v>
      </c>
      <c r="BP232">
        <v>0</v>
      </c>
      <c r="BQ232">
        <v>8</v>
      </c>
      <c r="BR232">
        <v>1</v>
      </c>
      <c r="BS232">
        <v>1</v>
      </c>
      <c r="BT232">
        <v>1</v>
      </c>
      <c r="BU232">
        <v>1</v>
      </c>
      <c r="BV232">
        <v>1</v>
      </c>
      <c r="BW232">
        <v>1</v>
      </c>
      <c r="BX232">
        <v>1</v>
      </c>
      <c r="BY232" t="s">
        <v>3</v>
      </c>
      <c r="BZ232">
        <v>0</v>
      </c>
      <c r="CA232">
        <v>0</v>
      </c>
      <c r="CB232" t="s">
        <v>3</v>
      </c>
      <c r="CE232">
        <v>0</v>
      </c>
      <c r="CF232">
        <v>0</v>
      </c>
      <c r="CG232">
        <v>0</v>
      </c>
      <c r="CM232">
        <v>0</v>
      </c>
      <c r="CN232" t="s">
        <v>3</v>
      </c>
      <c r="CO232">
        <v>0</v>
      </c>
      <c r="CP232">
        <f t="shared" si="186"/>
        <v>-10664.19</v>
      </c>
      <c r="CQ232">
        <f t="shared" si="217"/>
        <v>597.43379999999991</v>
      </c>
      <c r="CR232">
        <f t="shared" si="218"/>
        <v>0</v>
      </c>
      <c r="CS232">
        <f t="shared" si="187"/>
        <v>0</v>
      </c>
      <c r="CT232">
        <f t="shared" si="188"/>
        <v>0</v>
      </c>
      <c r="CU232">
        <f t="shared" si="189"/>
        <v>0</v>
      </c>
      <c r="CV232">
        <f t="shared" si="190"/>
        <v>0</v>
      </c>
      <c r="CW232">
        <f t="shared" si="191"/>
        <v>0</v>
      </c>
      <c r="CX232">
        <f t="shared" si="192"/>
        <v>0</v>
      </c>
      <c r="CY232">
        <f t="shared" si="206"/>
        <v>0</v>
      </c>
      <c r="CZ232">
        <f t="shared" si="207"/>
        <v>0</v>
      </c>
      <c r="DC232" t="s">
        <v>3</v>
      </c>
      <c r="DD232" t="s">
        <v>3</v>
      </c>
      <c r="DE232" t="s">
        <v>3</v>
      </c>
      <c r="DF232" t="s">
        <v>3</v>
      </c>
      <c r="DG232" t="s">
        <v>3</v>
      </c>
      <c r="DH232" t="s">
        <v>3</v>
      </c>
      <c r="DI232" t="s">
        <v>3</v>
      </c>
      <c r="DJ232" t="s">
        <v>3</v>
      </c>
      <c r="DK232" t="s">
        <v>3</v>
      </c>
      <c r="DL232" t="s">
        <v>3</v>
      </c>
      <c r="DM232" t="s">
        <v>3</v>
      </c>
      <c r="DN232">
        <v>0</v>
      </c>
      <c r="DO232">
        <v>0</v>
      </c>
      <c r="DP232">
        <v>1</v>
      </c>
      <c r="DQ232">
        <v>1</v>
      </c>
      <c r="DU232">
        <v>1002</v>
      </c>
      <c r="DV232" t="s">
        <v>218</v>
      </c>
      <c r="DW232" t="s">
        <v>218</v>
      </c>
      <c r="DX232">
        <v>1</v>
      </c>
      <c r="DZ232" t="s">
        <v>3</v>
      </c>
      <c r="EA232" t="s">
        <v>3</v>
      </c>
      <c r="EB232" t="s">
        <v>3</v>
      </c>
      <c r="EC232" t="s">
        <v>3</v>
      </c>
      <c r="EE232">
        <v>50757674</v>
      </c>
      <c r="EF232">
        <v>8</v>
      </c>
      <c r="EG232" t="s">
        <v>57</v>
      </c>
      <c r="EH232">
        <v>0</v>
      </c>
      <c r="EI232" t="s">
        <v>3</v>
      </c>
      <c r="EJ232">
        <v>1</v>
      </c>
      <c r="EK232">
        <v>500001</v>
      </c>
      <c r="EL232" t="s">
        <v>58</v>
      </c>
      <c r="EM232" t="s">
        <v>59</v>
      </c>
      <c r="EO232" t="s">
        <v>3</v>
      </c>
      <c r="EQ232">
        <v>32768</v>
      </c>
      <c r="ER232">
        <v>65.58</v>
      </c>
      <c r="ES232">
        <v>65.58</v>
      </c>
      <c r="ET232">
        <v>0</v>
      </c>
      <c r="EU232">
        <v>0</v>
      </c>
      <c r="EV232">
        <v>0</v>
      </c>
      <c r="EW232">
        <v>0</v>
      </c>
      <c r="EX232">
        <v>0</v>
      </c>
      <c r="FQ232">
        <v>0</v>
      </c>
      <c r="FR232">
        <f t="shared" si="193"/>
        <v>0</v>
      </c>
      <c r="FS232">
        <v>0</v>
      </c>
      <c r="FX232">
        <v>0</v>
      </c>
      <c r="FY232">
        <v>0</v>
      </c>
      <c r="GA232" t="s">
        <v>3</v>
      </c>
      <c r="GD232">
        <v>1</v>
      </c>
      <c r="GF232">
        <v>-1609399419</v>
      </c>
      <c r="GG232">
        <v>2</v>
      </c>
      <c r="GH232">
        <v>1</v>
      </c>
      <c r="GI232">
        <v>4</v>
      </c>
      <c r="GJ232">
        <v>0</v>
      </c>
      <c r="GK232">
        <v>0</v>
      </c>
      <c r="GL232">
        <f t="shared" si="194"/>
        <v>0</v>
      </c>
      <c r="GM232">
        <f t="shared" si="195"/>
        <v>-10664.19</v>
      </c>
      <c r="GN232">
        <f t="shared" si="196"/>
        <v>-10664.19</v>
      </c>
      <c r="GO232">
        <f t="shared" si="197"/>
        <v>0</v>
      </c>
      <c r="GP232">
        <f t="shared" si="198"/>
        <v>0</v>
      </c>
      <c r="GR232">
        <v>0</v>
      </c>
      <c r="GS232">
        <v>3</v>
      </c>
      <c r="GT232">
        <v>0</v>
      </c>
      <c r="GU232" t="s">
        <v>3</v>
      </c>
      <c r="GV232">
        <f t="shared" si="199"/>
        <v>0</v>
      </c>
      <c r="GW232">
        <v>1</v>
      </c>
      <c r="GX232">
        <f t="shared" si="200"/>
        <v>0</v>
      </c>
      <c r="HA232">
        <v>0</v>
      </c>
      <c r="HB232">
        <v>0</v>
      </c>
      <c r="HC232">
        <f t="shared" si="201"/>
        <v>0</v>
      </c>
      <c r="HE232" t="s">
        <v>3</v>
      </c>
      <c r="HF232" t="s">
        <v>3</v>
      </c>
      <c r="HM232" t="s">
        <v>3</v>
      </c>
      <c r="HN232" t="s">
        <v>3</v>
      </c>
      <c r="HO232" t="s">
        <v>3</v>
      </c>
      <c r="HP232" t="s">
        <v>3</v>
      </c>
      <c r="HQ232" t="s">
        <v>3</v>
      </c>
      <c r="IK232">
        <v>0</v>
      </c>
    </row>
    <row r="233" spans="1:245" x14ac:dyDescent="0.2">
      <c r="A233">
        <v>18</v>
      </c>
      <c r="B233">
        <v>1</v>
      </c>
      <c r="C233">
        <v>352</v>
      </c>
      <c r="E233" t="s">
        <v>347</v>
      </c>
      <c r="F233" t="s">
        <v>221</v>
      </c>
      <c r="G233" t="s">
        <v>222</v>
      </c>
      <c r="H233" t="e">
        <f>'1.Ведомость'!#REF!</f>
        <v>#REF!</v>
      </c>
      <c r="I233">
        <f>I230*J233</f>
        <v>-0.67830000000000001</v>
      </c>
      <c r="J233">
        <v>-5.7000000000000002E-2</v>
      </c>
      <c r="K233">
        <v>-5.7000000000000002E-2</v>
      </c>
      <c r="O233">
        <f t="shared" si="171"/>
        <v>-1239.45</v>
      </c>
      <c r="P233">
        <f t="shared" si="172"/>
        <v>-1239.45</v>
      </c>
      <c r="Q233">
        <f t="shared" si="173"/>
        <v>0</v>
      </c>
      <c r="R233">
        <f t="shared" si="174"/>
        <v>0</v>
      </c>
      <c r="S233">
        <f t="shared" si="175"/>
        <v>0</v>
      </c>
      <c r="T233">
        <f t="shared" si="176"/>
        <v>0</v>
      </c>
      <c r="U233">
        <f t="shared" si="177"/>
        <v>0</v>
      </c>
      <c r="V233">
        <f t="shared" si="178"/>
        <v>0</v>
      </c>
      <c r="W233">
        <f t="shared" si="179"/>
        <v>0</v>
      </c>
      <c r="X233">
        <f t="shared" si="180"/>
        <v>0</v>
      </c>
      <c r="Y233">
        <f t="shared" si="181"/>
        <v>0</v>
      </c>
      <c r="AA233">
        <v>51661419</v>
      </c>
      <c r="AB233">
        <f t="shared" si="182"/>
        <v>200.58</v>
      </c>
      <c r="AC233">
        <f t="shared" si="183"/>
        <v>200.58</v>
      </c>
      <c r="AD233">
        <f t="shared" si="212"/>
        <v>0</v>
      </c>
      <c r="AE233">
        <f t="shared" si="213"/>
        <v>0</v>
      </c>
      <c r="AF233">
        <f t="shared" si="214"/>
        <v>0</v>
      </c>
      <c r="AG233">
        <f t="shared" si="184"/>
        <v>0</v>
      </c>
      <c r="AH233">
        <f t="shared" si="215"/>
        <v>0</v>
      </c>
      <c r="AI233">
        <f t="shared" si="216"/>
        <v>0</v>
      </c>
      <c r="AJ233">
        <f t="shared" si="185"/>
        <v>0</v>
      </c>
      <c r="AK233">
        <v>200.58</v>
      </c>
      <c r="AL233">
        <v>200.58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1</v>
      </c>
      <c r="AW233">
        <v>1</v>
      </c>
      <c r="AZ233">
        <v>1</v>
      </c>
      <c r="BA233">
        <v>1</v>
      </c>
      <c r="BB233">
        <v>1</v>
      </c>
      <c r="BC233">
        <v>9.11</v>
      </c>
      <c r="BD233" t="s">
        <v>3</v>
      </c>
      <c r="BE233" t="s">
        <v>3</v>
      </c>
      <c r="BF233" t="s">
        <v>3</v>
      </c>
      <c r="BG233" t="s">
        <v>3</v>
      </c>
      <c r="BH233">
        <v>3</v>
      </c>
      <c r="BI233">
        <v>1</v>
      </c>
      <c r="BJ233" t="s">
        <v>223</v>
      </c>
      <c r="BM233">
        <v>500001</v>
      </c>
      <c r="BN233">
        <v>0</v>
      </c>
      <c r="BO233" t="s">
        <v>3</v>
      </c>
      <c r="BP233">
        <v>0</v>
      </c>
      <c r="BQ233">
        <v>8</v>
      </c>
      <c r="BR233">
        <v>1</v>
      </c>
      <c r="BS233">
        <v>1</v>
      </c>
      <c r="BT233">
        <v>1</v>
      </c>
      <c r="BU233">
        <v>1</v>
      </c>
      <c r="BV233">
        <v>1</v>
      </c>
      <c r="BW233">
        <v>1</v>
      </c>
      <c r="BX233">
        <v>1</v>
      </c>
      <c r="BY233" t="s">
        <v>3</v>
      </c>
      <c r="BZ233">
        <v>0</v>
      </c>
      <c r="CA233">
        <v>0</v>
      </c>
      <c r="CB233" t="s">
        <v>3</v>
      </c>
      <c r="CE233">
        <v>0</v>
      </c>
      <c r="CF233">
        <v>0</v>
      </c>
      <c r="CG233">
        <v>0</v>
      </c>
      <c r="CM233">
        <v>0</v>
      </c>
      <c r="CN233" t="s">
        <v>3</v>
      </c>
      <c r="CO233">
        <v>0</v>
      </c>
      <c r="CP233">
        <f t="shared" si="186"/>
        <v>-1239.45</v>
      </c>
      <c r="CQ233">
        <f t="shared" si="217"/>
        <v>1827.2837999999999</v>
      </c>
      <c r="CR233">
        <f t="shared" si="218"/>
        <v>0</v>
      </c>
      <c r="CS233">
        <f t="shared" si="187"/>
        <v>0</v>
      </c>
      <c r="CT233">
        <f t="shared" si="188"/>
        <v>0</v>
      </c>
      <c r="CU233">
        <f t="shared" si="189"/>
        <v>0</v>
      </c>
      <c r="CV233">
        <f t="shared" si="190"/>
        <v>0</v>
      </c>
      <c r="CW233">
        <f t="shared" si="191"/>
        <v>0</v>
      </c>
      <c r="CX233">
        <f t="shared" si="192"/>
        <v>0</v>
      </c>
      <c r="CY233">
        <f t="shared" si="206"/>
        <v>0</v>
      </c>
      <c r="CZ233">
        <f t="shared" si="207"/>
        <v>0</v>
      </c>
      <c r="DC233" t="s">
        <v>3</v>
      </c>
      <c r="DD233" t="s">
        <v>3</v>
      </c>
      <c r="DE233" t="s">
        <v>3</v>
      </c>
      <c r="DF233" t="s">
        <v>3</v>
      </c>
      <c r="DG233" t="s">
        <v>3</v>
      </c>
      <c r="DH233" t="s">
        <v>3</v>
      </c>
      <c r="DI233" t="s">
        <v>3</v>
      </c>
      <c r="DJ233" t="s">
        <v>3</v>
      </c>
      <c r="DK233" t="s">
        <v>3</v>
      </c>
      <c r="DL233" t="s">
        <v>3</v>
      </c>
      <c r="DM233" t="s">
        <v>3</v>
      </c>
      <c r="DN233">
        <v>0</v>
      </c>
      <c r="DO233">
        <v>0</v>
      </c>
      <c r="DP233">
        <v>1</v>
      </c>
      <c r="DQ233">
        <v>1</v>
      </c>
      <c r="DU233">
        <v>1002</v>
      </c>
      <c r="DV233" t="s">
        <v>218</v>
      </c>
      <c r="DW233" t="s">
        <v>218</v>
      </c>
      <c r="DX233">
        <v>1</v>
      </c>
      <c r="DZ233" t="s">
        <v>3</v>
      </c>
      <c r="EA233" t="s">
        <v>3</v>
      </c>
      <c r="EB233" t="s">
        <v>3</v>
      </c>
      <c r="EC233" t="s">
        <v>3</v>
      </c>
      <c r="EE233">
        <v>50757674</v>
      </c>
      <c r="EF233">
        <v>8</v>
      </c>
      <c r="EG233" t="s">
        <v>57</v>
      </c>
      <c r="EH233">
        <v>0</v>
      </c>
      <c r="EI233" t="s">
        <v>3</v>
      </c>
      <c r="EJ233">
        <v>1</v>
      </c>
      <c r="EK233">
        <v>500001</v>
      </c>
      <c r="EL233" t="s">
        <v>58</v>
      </c>
      <c r="EM233" t="s">
        <v>59</v>
      </c>
      <c r="EO233" t="s">
        <v>3</v>
      </c>
      <c r="EQ233">
        <v>32768</v>
      </c>
      <c r="ER233">
        <v>200.58</v>
      </c>
      <c r="ES233">
        <v>200.58</v>
      </c>
      <c r="ET233">
        <v>0</v>
      </c>
      <c r="EU233">
        <v>0</v>
      </c>
      <c r="EV233">
        <v>0</v>
      </c>
      <c r="EW233">
        <v>0</v>
      </c>
      <c r="EX233">
        <v>0</v>
      </c>
      <c r="FQ233">
        <v>0</v>
      </c>
      <c r="FR233">
        <f t="shared" si="193"/>
        <v>0</v>
      </c>
      <c r="FS233">
        <v>0</v>
      </c>
      <c r="FX233">
        <v>0</v>
      </c>
      <c r="FY233">
        <v>0</v>
      </c>
      <c r="GA233" t="s">
        <v>3</v>
      </c>
      <c r="GD233">
        <v>1</v>
      </c>
      <c r="GF233">
        <v>1828367933</v>
      </c>
      <c r="GG233">
        <v>2</v>
      </c>
      <c r="GH233">
        <v>1</v>
      </c>
      <c r="GI233">
        <v>4</v>
      </c>
      <c r="GJ233">
        <v>0</v>
      </c>
      <c r="GK233">
        <v>0</v>
      </c>
      <c r="GL233">
        <f t="shared" si="194"/>
        <v>0</v>
      </c>
      <c r="GM233">
        <f t="shared" si="195"/>
        <v>-1239.45</v>
      </c>
      <c r="GN233">
        <f t="shared" si="196"/>
        <v>-1239.45</v>
      </c>
      <c r="GO233">
        <f t="shared" si="197"/>
        <v>0</v>
      </c>
      <c r="GP233">
        <f t="shared" si="198"/>
        <v>0</v>
      </c>
      <c r="GR233">
        <v>0</v>
      </c>
      <c r="GS233">
        <v>3</v>
      </c>
      <c r="GT233">
        <v>0</v>
      </c>
      <c r="GU233" t="s">
        <v>3</v>
      </c>
      <c r="GV233">
        <f t="shared" si="199"/>
        <v>0</v>
      </c>
      <c r="GW233">
        <v>1</v>
      </c>
      <c r="GX233">
        <f t="shared" si="200"/>
        <v>0</v>
      </c>
      <c r="HA233">
        <v>0</v>
      </c>
      <c r="HB233">
        <v>0</v>
      </c>
      <c r="HC233">
        <f t="shared" si="201"/>
        <v>0</v>
      </c>
      <c r="HE233" t="s">
        <v>3</v>
      </c>
      <c r="HF233" t="s">
        <v>3</v>
      </c>
      <c r="HM233" t="s">
        <v>3</v>
      </c>
      <c r="HN233" t="s">
        <v>3</v>
      </c>
      <c r="HO233" t="s">
        <v>3</v>
      </c>
      <c r="HP233" t="s">
        <v>3</v>
      </c>
      <c r="HQ233" t="s">
        <v>3</v>
      </c>
      <c r="IK233">
        <v>0</v>
      </c>
    </row>
    <row r="234" spans="1:245" x14ac:dyDescent="0.2">
      <c r="A234">
        <v>17</v>
      </c>
      <c r="B234">
        <v>1</v>
      </c>
      <c r="C234">
        <f>ROW(SmtRes!A359)</f>
        <v>359</v>
      </c>
      <c r="D234">
        <f>ROW(EtalonRes!A405)</f>
        <v>405</v>
      </c>
      <c r="E234" t="s">
        <v>348</v>
      </c>
      <c r="F234" t="s">
        <v>202</v>
      </c>
      <c r="G234" t="s">
        <v>203</v>
      </c>
      <c r="H234" t="s">
        <v>204</v>
      </c>
      <c r="I234">
        <v>1.5</v>
      </c>
      <c r="J234">
        <v>0</v>
      </c>
      <c r="K234">
        <v>1.5</v>
      </c>
      <c r="O234">
        <f t="shared" si="171"/>
        <v>5366.63</v>
      </c>
      <c r="P234">
        <f t="shared" si="172"/>
        <v>2320.3200000000002</v>
      </c>
      <c r="Q234">
        <f t="shared" si="173"/>
        <v>562.09</v>
      </c>
      <c r="R234">
        <f t="shared" si="174"/>
        <v>249.92</v>
      </c>
      <c r="S234">
        <f t="shared" si="175"/>
        <v>2484.2199999999998</v>
      </c>
      <c r="T234">
        <f t="shared" si="176"/>
        <v>0</v>
      </c>
      <c r="U234">
        <f t="shared" si="177"/>
        <v>7.5</v>
      </c>
      <c r="V234">
        <f t="shared" si="178"/>
        <v>0.64500000000000002</v>
      </c>
      <c r="W234">
        <f t="shared" si="179"/>
        <v>0</v>
      </c>
      <c r="X234">
        <f t="shared" si="180"/>
        <v>2652.12</v>
      </c>
      <c r="Y234">
        <f t="shared" si="181"/>
        <v>1503.78</v>
      </c>
      <c r="AA234">
        <v>51661419</v>
      </c>
      <c r="AB234">
        <f t="shared" si="182"/>
        <v>247.66</v>
      </c>
      <c r="AC234">
        <f t="shared" si="183"/>
        <v>169.8</v>
      </c>
      <c r="AD234">
        <f t="shared" si="212"/>
        <v>28.26</v>
      </c>
      <c r="AE234">
        <f t="shared" si="213"/>
        <v>4.99</v>
      </c>
      <c r="AF234">
        <f t="shared" si="214"/>
        <v>49.6</v>
      </c>
      <c r="AG234">
        <f t="shared" si="184"/>
        <v>0</v>
      </c>
      <c r="AH234">
        <f t="shared" si="215"/>
        <v>5</v>
      </c>
      <c r="AI234">
        <f t="shared" si="216"/>
        <v>0.43</v>
      </c>
      <c r="AJ234">
        <f t="shared" si="185"/>
        <v>0</v>
      </c>
      <c r="AK234">
        <v>247.66</v>
      </c>
      <c r="AL234">
        <v>169.8</v>
      </c>
      <c r="AM234">
        <v>28.26</v>
      </c>
      <c r="AN234">
        <v>4.99</v>
      </c>
      <c r="AO234">
        <v>49.6</v>
      </c>
      <c r="AP234">
        <v>0</v>
      </c>
      <c r="AQ234">
        <v>5</v>
      </c>
      <c r="AR234">
        <v>0.43</v>
      </c>
      <c r="AS234">
        <v>0</v>
      </c>
      <c r="AT234">
        <v>97</v>
      </c>
      <c r="AU234">
        <v>55</v>
      </c>
      <c r="AV234">
        <v>1</v>
      </c>
      <c r="AW234">
        <v>1</v>
      </c>
      <c r="AZ234">
        <v>1</v>
      </c>
      <c r="BA234">
        <v>33.39</v>
      </c>
      <c r="BB234">
        <v>13.26</v>
      </c>
      <c r="BC234">
        <v>9.11</v>
      </c>
      <c r="BD234" t="s">
        <v>3</v>
      </c>
      <c r="BE234" t="s">
        <v>3</v>
      </c>
      <c r="BF234" t="s">
        <v>3</v>
      </c>
      <c r="BG234" t="s">
        <v>3</v>
      </c>
      <c r="BH234">
        <v>0</v>
      </c>
      <c r="BI234">
        <v>1</v>
      </c>
      <c r="BJ234" t="s">
        <v>205</v>
      </c>
      <c r="BM234">
        <v>26001</v>
      </c>
      <c r="BN234">
        <v>0</v>
      </c>
      <c r="BO234" t="s">
        <v>3</v>
      </c>
      <c r="BP234">
        <v>0</v>
      </c>
      <c r="BQ234">
        <v>2</v>
      </c>
      <c r="BR234">
        <v>0</v>
      </c>
      <c r="BS234">
        <v>33.39</v>
      </c>
      <c r="BT234">
        <v>1</v>
      </c>
      <c r="BU234">
        <v>1</v>
      </c>
      <c r="BV234">
        <v>1</v>
      </c>
      <c r="BW234">
        <v>1</v>
      </c>
      <c r="BX234">
        <v>1</v>
      </c>
      <c r="BY234" t="s">
        <v>3</v>
      </c>
      <c r="BZ234">
        <v>97</v>
      </c>
      <c r="CA234">
        <v>55</v>
      </c>
      <c r="CB234" t="s">
        <v>3</v>
      </c>
      <c r="CE234">
        <v>0</v>
      </c>
      <c r="CF234">
        <v>0</v>
      </c>
      <c r="CG234">
        <v>0</v>
      </c>
      <c r="CM234">
        <v>0</v>
      </c>
      <c r="CN234" t="s">
        <v>3</v>
      </c>
      <c r="CO234">
        <v>0</v>
      </c>
      <c r="CP234">
        <f t="shared" si="186"/>
        <v>5366.63</v>
      </c>
      <c r="CQ234">
        <f t="shared" si="217"/>
        <v>1546.8779999999999</v>
      </c>
      <c r="CR234">
        <f t="shared" si="218"/>
        <v>374.7276</v>
      </c>
      <c r="CS234">
        <f t="shared" si="187"/>
        <v>166.61610000000002</v>
      </c>
      <c r="CT234">
        <f t="shared" si="188"/>
        <v>1656.144</v>
      </c>
      <c r="CU234">
        <f t="shared" si="189"/>
        <v>0</v>
      </c>
      <c r="CV234">
        <f t="shared" si="190"/>
        <v>5</v>
      </c>
      <c r="CW234">
        <f t="shared" si="191"/>
        <v>0.43</v>
      </c>
      <c r="CX234">
        <f t="shared" si="192"/>
        <v>0</v>
      </c>
      <c r="CY234">
        <f t="shared" si="206"/>
        <v>2652.1158</v>
      </c>
      <c r="CZ234">
        <f t="shared" si="207"/>
        <v>1503.7769999999998</v>
      </c>
      <c r="DC234" t="s">
        <v>3</v>
      </c>
      <c r="DD234" t="s">
        <v>3</v>
      </c>
      <c r="DE234" t="s">
        <v>3</v>
      </c>
      <c r="DF234" t="s">
        <v>3</v>
      </c>
      <c r="DG234" t="s">
        <v>3</v>
      </c>
      <c r="DH234" t="s">
        <v>3</v>
      </c>
      <c r="DI234" t="s">
        <v>3</v>
      </c>
      <c r="DJ234" t="s">
        <v>3</v>
      </c>
      <c r="DK234" t="s">
        <v>3</v>
      </c>
      <c r="DL234" t="s">
        <v>3</v>
      </c>
      <c r="DM234" t="s">
        <v>3</v>
      </c>
      <c r="DN234">
        <v>0</v>
      </c>
      <c r="DO234">
        <v>0</v>
      </c>
      <c r="DP234">
        <v>1</v>
      </c>
      <c r="DQ234">
        <v>1</v>
      </c>
      <c r="DU234">
        <v>1005</v>
      </c>
      <c r="DV234" t="s">
        <v>204</v>
      </c>
      <c r="DW234" t="s">
        <v>204</v>
      </c>
      <c r="DX234">
        <v>10</v>
      </c>
      <c r="DZ234" t="s">
        <v>3</v>
      </c>
      <c r="EA234" t="s">
        <v>3</v>
      </c>
      <c r="EB234" t="s">
        <v>3</v>
      </c>
      <c r="EC234" t="s">
        <v>3</v>
      </c>
      <c r="EE234">
        <v>50757462</v>
      </c>
      <c r="EF234">
        <v>2</v>
      </c>
      <c r="EG234" t="s">
        <v>206</v>
      </c>
      <c r="EH234">
        <v>20</v>
      </c>
      <c r="EI234" t="s">
        <v>207</v>
      </c>
      <c r="EJ234">
        <v>1</v>
      </c>
      <c r="EK234">
        <v>26001</v>
      </c>
      <c r="EL234" t="s">
        <v>207</v>
      </c>
      <c r="EM234" t="s">
        <v>208</v>
      </c>
      <c r="EO234" t="s">
        <v>3</v>
      </c>
      <c r="EQ234">
        <v>131072</v>
      </c>
      <c r="ER234">
        <v>247.66</v>
      </c>
      <c r="ES234">
        <v>169.8</v>
      </c>
      <c r="ET234">
        <v>28.26</v>
      </c>
      <c r="EU234">
        <v>4.99</v>
      </c>
      <c r="EV234">
        <v>49.6</v>
      </c>
      <c r="EW234">
        <v>5</v>
      </c>
      <c r="EX234">
        <v>0.43</v>
      </c>
      <c r="EY234">
        <v>0</v>
      </c>
      <c r="FQ234">
        <v>0</v>
      </c>
      <c r="FR234">
        <f t="shared" si="193"/>
        <v>0</v>
      </c>
      <c r="FS234">
        <v>0</v>
      </c>
      <c r="FX234">
        <v>97</v>
      </c>
      <c r="FY234">
        <v>55</v>
      </c>
      <c r="GA234" t="s">
        <v>3</v>
      </c>
      <c r="GD234">
        <v>1</v>
      </c>
      <c r="GF234">
        <v>-893411855</v>
      </c>
      <c r="GG234">
        <v>2</v>
      </c>
      <c r="GH234">
        <v>1</v>
      </c>
      <c r="GI234">
        <v>4</v>
      </c>
      <c r="GJ234">
        <v>0</v>
      </c>
      <c r="GK234">
        <v>0</v>
      </c>
      <c r="GL234">
        <f t="shared" si="194"/>
        <v>0</v>
      </c>
      <c r="GM234">
        <f t="shared" si="195"/>
        <v>9522.5300000000007</v>
      </c>
      <c r="GN234">
        <f t="shared" si="196"/>
        <v>9522.5300000000007</v>
      </c>
      <c r="GO234">
        <f t="shared" si="197"/>
        <v>0</v>
      </c>
      <c r="GP234">
        <f t="shared" si="198"/>
        <v>0</v>
      </c>
      <c r="GR234">
        <v>0</v>
      </c>
      <c r="GS234">
        <v>3</v>
      </c>
      <c r="GT234">
        <v>0</v>
      </c>
      <c r="GU234" t="s">
        <v>3</v>
      </c>
      <c r="GV234">
        <f t="shared" si="199"/>
        <v>0</v>
      </c>
      <c r="GW234">
        <v>1</v>
      </c>
      <c r="GX234">
        <f t="shared" si="200"/>
        <v>0</v>
      </c>
      <c r="HA234">
        <v>0</v>
      </c>
      <c r="HB234">
        <v>0</v>
      </c>
      <c r="HC234">
        <f t="shared" si="201"/>
        <v>0</v>
      </c>
      <c r="HE234" t="s">
        <v>3</v>
      </c>
      <c r="HF234" t="s">
        <v>3</v>
      </c>
      <c r="HM234" t="s">
        <v>3</v>
      </c>
      <c r="HN234" t="s">
        <v>209</v>
      </c>
      <c r="HO234" t="s">
        <v>210</v>
      </c>
      <c r="HP234" t="s">
        <v>207</v>
      </c>
      <c r="HQ234" t="s">
        <v>207</v>
      </c>
      <c r="IK234">
        <v>0</v>
      </c>
    </row>
    <row r="235" spans="1:245" x14ac:dyDescent="0.2">
      <c r="A235">
        <v>18</v>
      </c>
      <c r="B235">
        <v>1</v>
      </c>
      <c r="C235">
        <v>356</v>
      </c>
      <c r="E235" t="s">
        <v>349</v>
      </c>
      <c r="F235" t="s">
        <v>212</v>
      </c>
      <c r="G235" t="s">
        <v>226</v>
      </c>
      <c r="H235" t="str">
        <f>'1.Ведомость'!C101</f>
        <v>м2</v>
      </c>
      <c r="I235">
        <f>I234*J235</f>
        <v>16.5</v>
      </c>
      <c r="J235">
        <v>11</v>
      </c>
      <c r="K235">
        <v>11</v>
      </c>
      <c r="O235">
        <f t="shared" si="171"/>
        <v>3382.09</v>
      </c>
      <c r="P235">
        <f t="shared" si="172"/>
        <v>3382.09</v>
      </c>
      <c r="Q235">
        <f t="shared" si="173"/>
        <v>0</v>
      </c>
      <c r="R235">
        <f t="shared" si="174"/>
        <v>0</v>
      </c>
      <c r="S235">
        <f t="shared" si="175"/>
        <v>0</v>
      </c>
      <c r="T235">
        <f t="shared" si="176"/>
        <v>0</v>
      </c>
      <c r="U235">
        <f t="shared" si="177"/>
        <v>0</v>
      </c>
      <c r="V235">
        <f t="shared" si="178"/>
        <v>0</v>
      </c>
      <c r="W235">
        <f t="shared" si="179"/>
        <v>0</v>
      </c>
      <c r="X235">
        <f t="shared" si="180"/>
        <v>0</v>
      </c>
      <c r="Y235">
        <f t="shared" si="181"/>
        <v>0</v>
      </c>
      <c r="AA235">
        <v>51661419</v>
      </c>
      <c r="AB235">
        <f t="shared" si="182"/>
        <v>22.5</v>
      </c>
      <c r="AC235">
        <f t="shared" si="183"/>
        <v>22.5</v>
      </c>
      <c r="AD235">
        <f t="shared" si="212"/>
        <v>0</v>
      </c>
      <c r="AE235">
        <f t="shared" si="213"/>
        <v>0</v>
      </c>
      <c r="AF235">
        <f t="shared" si="214"/>
        <v>0</v>
      </c>
      <c r="AG235">
        <f t="shared" si="184"/>
        <v>0</v>
      </c>
      <c r="AH235">
        <f t="shared" si="215"/>
        <v>0</v>
      </c>
      <c r="AI235">
        <f t="shared" si="216"/>
        <v>0</v>
      </c>
      <c r="AJ235">
        <f t="shared" si="185"/>
        <v>0</v>
      </c>
      <c r="AK235">
        <v>22.5</v>
      </c>
      <c r="AL235">
        <v>22.5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1</v>
      </c>
      <c r="AW235">
        <v>1</v>
      </c>
      <c r="AZ235">
        <v>1</v>
      </c>
      <c r="BA235">
        <v>1</v>
      </c>
      <c r="BB235">
        <v>1</v>
      </c>
      <c r="BC235">
        <v>9.11</v>
      </c>
      <c r="BD235" t="s">
        <v>3</v>
      </c>
      <c r="BE235" t="s">
        <v>3</v>
      </c>
      <c r="BF235" t="s">
        <v>3</v>
      </c>
      <c r="BG235" t="s">
        <v>3</v>
      </c>
      <c r="BH235">
        <v>3</v>
      </c>
      <c r="BI235">
        <v>1</v>
      </c>
      <c r="BJ235" t="s">
        <v>214</v>
      </c>
      <c r="BM235">
        <v>500001</v>
      </c>
      <c r="BN235">
        <v>0</v>
      </c>
      <c r="BO235" t="s">
        <v>3</v>
      </c>
      <c r="BP235">
        <v>0</v>
      </c>
      <c r="BQ235">
        <v>8</v>
      </c>
      <c r="BR235">
        <v>0</v>
      </c>
      <c r="BS235">
        <v>1</v>
      </c>
      <c r="BT235">
        <v>1</v>
      </c>
      <c r="BU235">
        <v>1</v>
      </c>
      <c r="BV235">
        <v>1</v>
      </c>
      <c r="BW235">
        <v>1</v>
      </c>
      <c r="BX235">
        <v>1</v>
      </c>
      <c r="BY235" t="s">
        <v>3</v>
      </c>
      <c r="BZ235">
        <v>0</v>
      </c>
      <c r="CA235">
        <v>0</v>
      </c>
      <c r="CB235" t="s">
        <v>3</v>
      </c>
      <c r="CE235">
        <v>0</v>
      </c>
      <c r="CF235">
        <v>0</v>
      </c>
      <c r="CG235">
        <v>0</v>
      </c>
      <c r="CM235">
        <v>0</v>
      </c>
      <c r="CN235" t="s">
        <v>3</v>
      </c>
      <c r="CO235">
        <v>0</v>
      </c>
      <c r="CP235">
        <f t="shared" si="186"/>
        <v>3382.09</v>
      </c>
      <c r="CQ235">
        <f t="shared" si="217"/>
        <v>204.97499999999999</v>
      </c>
      <c r="CR235">
        <f t="shared" si="218"/>
        <v>0</v>
      </c>
      <c r="CS235">
        <f t="shared" si="187"/>
        <v>0</v>
      </c>
      <c r="CT235">
        <f t="shared" si="188"/>
        <v>0</v>
      </c>
      <c r="CU235">
        <f t="shared" si="189"/>
        <v>0</v>
      </c>
      <c r="CV235">
        <f t="shared" si="190"/>
        <v>0</v>
      </c>
      <c r="CW235">
        <f t="shared" si="191"/>
        <v>0</v>
      </c>
      <c r="CX235">
        <f t="shared" si="192"/>
        <v>0</v>
      </c>
      <c r="CY235">
        <f t="shared" si="206"/>
        <v>0</v>
      </c>
      <c r="CZ235">
        <f t="shared" si="207"/>
        <v>0</v>
      </c>
      <c r="DC235" t="s">
        <v>3</v>
      </c>
      <c r="DD235" t="s">
        <v>3</v>
      </c>
      <c r="DE235" t="s">
        <v>3</v>
      </c>
      <c r="DF235" t="s">
        <v>3</v>
      </c>
      <c r="DG235" t="s">
        <v>3</v>
      </c>
      <c r="DH235" t="s">
        <v>3</v>
      </c>
      <c r="DI235" t="s">
        <v>3</v>
      </c>
      <c r="DJ235" t="s">
        <v>3</v>
      </c>
      <c r="DK235" t="s">
        <v>3</v>
      </c>
      <c r="DL235" t="s">
        <v>3</v>
      </c>
      <c r="DM235" t="s">
        <v>3</v>
      </c>
      <c r="DN235">
        <v>0</v>
      </c>
      <c r="DO235">
        <v>0</v>
      </c>
      <c r="DP235">
        <v>1</v>
      </c>
      <c r="DQ235">
        <v>1</v>
      </c>
      <c r="DU235">
        <v>1005</v>
      </c>
      <c r="DV235" t="s">
        <v>63</v>
      </c>
      <c r="DW235" t="s">
        <v>63</v>
      </c>
      <c r="DX235">
        <v>1</v>
      </c>
      <c r="DZ235" t="s">
        <v>3</v>
      </c>
      <c r="EA235" t="s">
        <v>3</v>
      </c>
      <c r="EB235" t="s">
        <v>3</v>
      </c>
      <c r="EC235" t="s">
        <v>3</v>
      </c>
      <c r="EE235">
        <v>50757674</v>
      </c>
      <c r="EF235">
        <v>8</v>
      </c>
      <c r="EG235" t="s">
        <v>57</v>
      </c>
      <c r="EH235">
        <v>0</v>
      </c>
      <c r="EI235" t="s">
        <v>3</v>
      </c>
      <c r="EJ235">
        <v>1</v>
      </c>
      <c r="EK235">
        <v>500001</v>
      </c>
      <c r="EL235" t="s">
        <v>58</v>
      </c>
      <c r="EM235" t="s">
        <v>59</v>
      </c>
      <c r="EO235" t="s">
        <v>3</v>
      </c>
      <c r="EQ235">
        <v>0</v>
      </c>
      <c r="ER235">
        <v>22.5</v>
      </c>
      <c r="ES235">
        <v>22.5</v>
      </c>
      <c r="ET235">
        <v>0</v>
      </c>
      <c r="EU235">
        <v>0</v>
      </c>
      <c r="EV235">
        <v>0</v>
      </c>
      <c r="EW235">
        <v>0</v>
      </c>
      <c r="EX235">
        <v>0</v>
      </c>
      <c r="FQ235">
        <v>0</v>
      </c>
      <c r="FR235">
        <f t="shared" si="193"/>
        <v>0</v>
      </c>
      <c r="FS235">
        <v>0</v>
      </c>
      <c r="FX235">
        <v>0</v>
      </c>
      <c r="FY235">
        <v>0</v>
      </c>
      <c r="GA235" t="s">
        <v>3</v>
      </c>
      <c r="GD235">
        <v>1</v>
      </c>
      <c r="GF235">
        <v>2022782512</v>
      </c>
      <c r="GG235">
        <v>2</v>
      </c>
      <c r="GH235">
        <v>1</v>
      </c>
      <c r="GI235">
        <v>4</v>
      </c>
      <c r="GJ235">
        <v>0</v>
      </c>
      <c r="GK235">
        <v>0</v>
      </c>
      <c r="GL235">
        <f t="shared" si="194"/>
        <v>0</v>
      </c>
      <c r="GM235">
        <f t="shared" si="195"/>
        <v>3382.09</v>
      </c>
      <c r="GN235">
        <f t="shared" si="196"/>
        <v>3382.09</v>
      </c>
      <c r="GO235">
        <f t="shared" si="197"/>
        <v>0</v>
      </c>
      <c r="GP235">
        <f t="shared" si="198"/>
        <v>0</v>
      </c>
      <c r="GR235">
        <v>0</v>
      </c>
      <c r="GS235">
        <v>3</v>
      </c>
      <c r="GT235">
        <v>0</v>
      </c>
      <c r="GU235" t="s">
        <v>3</v>
      </c>
      <c r="GV235">
        <f t="shared" si="199"/>
        <v>0</v>
      </c>
      <c r="GW235">
        <v>1</v>
      </c>
      <c r="GX235">
        <f t="shared" si="200"/>
        <v>0</v>
      </c>
      <c r="HA235">
        <v>0</v>
      </c>
      <c r="HB235">
        <v>0</v>
      </c>
      <c r="HC235">
        <f t="shared" si="201"/>
        <v>0</v>
      </c>
      <c r="HE235" t="s">
        <v>3</v>
      </c>
      <c r="HF235" t="s">
        <v>3</v>
      </c>
      <c r="HM235" t="s">
        <v>3</v>
      </c>
      <c r="HN235" t="s">
        <v>3</v>
      </c>
      <c r="HO235" t="s">
        <v>3</v>
      </c>
      <c r="HP235" t="s">
        <v>3</v>
      </c>
      <c r="HQ235" t="s">
        <v>3</v>
      </c>
      <c r="IK235">
        <v>0</v>
      </c>
    </row>
    <row r="236" spans="1:245" x14ac:dyDescent="0.2">
      <c r="A236">
        <v>18</v>
      </c>
      <c r="B236">
        <v>1</v>
      </c>
      <c r="C236">
        <v>358</v>
      </c>
      <c r="E236" t="s">
        <v>350</v>
      </c>
      <c r="F236" t="s">
        <v>216</v>
      </c>
      <c r="G236" t="s">
        <v>217</v>
      </c>
      <c r="H236" t="e">
        <f>'1.Ведомость'!#REF!</f>
        <v>#REF!</v>
      </c>
      <c r="I236">
        <f>I234*J236</f>
        <v>-2.25</v>
      </c>
      <c r="J236">
        <v>-1.5</v>
      </c>
      <c r="K236">
        <v>-1.5</v>
      </c>
      <c r="O236">
        <f t="shared" si="171"/>
        <v>-1344.23</v>
      </c>
      <c r="P236">
        <f t="shared" si="172"/>
        <v>-1344.23</v>
      </c>
      <c r="Q236">
        <f t="shared" si="173"/>
        <v>0</v>
      </c>
      <c r="R236">
        <f t="shared" si="174"/>
        <v>0</v>
      </c>
      <c r="S236">
        <f t="shared" si="175"/>
        <v>0</v>
      </c>
      <c r="T236">
        <f t="shared" si="176"/>
        <v>0</v>
      </c>
      <c r="U236">
        <f t="shared" si="177"/>
        <v>0</v>
      </c>
      <c r="V236">
        <f t="shared" si="178"/>
        <v>0</v>
      </c>
      <c r="W236">
        <f t="shared" si="179"/>
        <v>0</v>
      </c>
      <c r="X236">
        <f t="shared" si="180"/>
        <v>0</v>
      </c>
      <c r="Y236">
        <f t="shared" si="181"/>
        <v>0</v>
      </c>
      <c r="AA236">
        <v>51661419</v>
      </c>
      <c r="AB236">
        <f t="shared" si="182"/>
        <v>65.58</v>
      </c>
      <c r="AC236">
        <f t="shared" si="183"/>
        <v>65.58</v>
      </c>
      <c r="AD236">
        <f t="shared" si="212"/>
        <v>0</v>
      </c>
      <c r="AE236">
        <f t="shared" si="213"/>
        <v>0</v>
      </c>
      <c r="AF236">
        <f t="shared" si="214"/>
        <v>0</v>
      </c>
      <c r="AG236">
        <f t="shared" si="184"/>
        <v>0</v>
      </c>
      <c r="AH236">
        <f t="shared" si="215"/>
        <v>0</v>
      </c>
      <c r="AI236">
        <f t="shared" si="216"/>
        <v>0</v>
      </c>
      <c r="AJ236">
        <f t="shared" si="185"/>
        <v>0</v>
      </c>
      <c r="AK236">
        <v>65.58</v>
      </c>
      <c r="AL236">
        <v>65.58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1</v>
      </c>
      <c r="AW236">
        <v>1</v>
      </c>
      <c r="AZ236">
        <v>1</v>
      </c>
      <c r="BA236">
        <v>1</v>
      </c>
      <c r="BB236">
        <v>1</v>
      </c>
      <c r="BC236">
        <v>9.11</v>
      </c>
      <c r="BD236" t="s">
        <v>3</v>
      </c>
      <c r="BE236" t="s">
        <v>3</v>
      </c>
      <c r="BF236" t="s">
        <v>3</v>
      </c>
      <c r="BG236" t="s">
        <v>3</v>
      </c>
      <c r="BH236">
        <v>3</v>
      </c>
      <c r="BI236">
        <v>1</v>
      </c>
      <c r="BJ236" t="s">
        <v>219</v>
      </c>
      <c r="BM236">
        <v>500001</v>
      </c>
      <c r="BN236">
        <v>0</v>
      </c>
      <c r="BO236" t="s">
        <v>3</v>
      </c>
      <c r="BP236">
        <v>0</v>
      </c>
      <c r="BQ236">
        <v>8</v>
      </c>
      <c r="BR236">
        <v>1</v>
      </c>
      <c r="BS236">
        <v>1</v>
      </c>
      <c r="BT236">
        <v>1</v>
      </c>
      <c r="BU236">
        <v>1</v>
      </c>
      <c r="BV236">
        <v>1</v>
      </c>
      <c r="BW236">
        <v>1</v>
      </c>
      <c r="BX236">
        <v>1</v>
      </c>
      <c r="BY236" t="s">
        <v>3</v>
      </c>
      <c r="BZ236">
        <v>0</v>
      </c>
      <c r="CA236">
        <v>0</v>
      </c>
      <c r="CB236" t="s">
        <v>3</v>
      </c>
      <c r="CE236">
        <v>0</v>
      </c>
      <c r="CF236">
        <v>0</v>
      </c>
      <c r="CG236">
        <v>0</v>
      </c>
      <c r="CM236">
        <v>0</v>
      </c>
      <c r="CN236" t="s">
        <v>3</v>
      </c>
      <c r="CO236">
        <v>0</v>
      </c>
      <c r="CP236">
        <f t="shared" si="186"/>
        <v>-1344.23</v>
      </c>
      <c r="CQ236">
        <f t="shared" si="217"/>
        <v>597.43379999999991</v>
      </c>
      <c r="CR236">
        <f t="shared" si="218"/>
        <v>0</v>
      </c>
      <c r="CS236">
        <f t="shared" si="187"/>
        <v>0</v>
      </c>
      <c r="CT236">
        <f t="shared" si="188"/>
        <v>0</v>
      </c>
      <c r="CU236">
        <f t="shared" si="189"/>
        <v>0</v>
      </c>
      <c r="CV236">
        <f t="shared" si="190"/>
        <v>0</v>
      </c>
      <c r="CW236">
        <f t="shared" si="191"/>
        <v>0</v>
      </c>
      <c r="CX236">
        <f t="shared" si="192"/>
        <v>0</v>
      </c>
      <c r="CY236">
        <f t="shared" si="206"/>
        <v>0</v>
      </c>
      <c r="CZ236">
        <f t="shared" si="207"/>
        <v>0</v>
      </c>
      <c r="DC236" t="s">
        <v>3</v>
      </c>
      <c r="DD236" t="s">
        <v>3</v>
      </c>
      <c r="DE236" t="s">
        <v>3</v>
      </c>
      <c r="DF236" t="s">
        <v>3</v>
      </c>
      <c r="DG236" t="s">
        <v>3</v>
      </c>
      <c r="DH236" t="s">
        <v>3</v>
      </c>
      <c r="DI236" t="s">
        <v>3</v>
      </c>
      <c r="DJ236" t="s">
        <v>3</v>
      </c>
      <c r="DK236" t="s">
        <v>3</v>
      </c>
      <c r="DL236" t="s">
        <v>3</v>
      </c>
      <c r="DM236" t="s">
        <v>3</v>
      </c>
      <c r="DN236">
        <v>0</v>
      </c>
      <c r="DO236">
        <v>0</v>
      </c>
      <c r="DP236">
        <v>1</v>
      </c>
      <c r="DQ236">
        <v>1</v>
      </c>
      <c r="DU236">
        <v>1002</v>
      </c>
      <c r="DV236" t="s">
        <v>218</v>
      </c>
      <c r="DW236" t="s">
        <v>218</v>
      </c>
      <c r="DX236">
        <v>1</v>
      </c>
      <c r="DZ236" t="s">
        <v>3</v>
      </c>
      <c r="EA236" t="s">
        <v>3</v>
      </c>
      <c r="EB236" t="s">
        <v>3</v>
      </c>
      <c r="EC236" t="s">
        <v>3</v>
      </c>
      <c r="EE236">
        <v>50757674</v>
      </c>
      <c r="EF236">
        <v>8</v>
      </c>
      <c r="EG236" t="s">
        <v>57</v>
      </c>
      <c r="EH236">
        <v>0</v>
      </c>
      <c r="EI236" t="s">
        <v>3</v>
      </c>
      <c r="EJ236">
        <v>1</v>
      </c>
      <c r="EK236">
        <v>500001</v>
      </c>
      <c r="EL236" t="s">
        <v>58</v>
      </c>
      <c r="EM236" t="s">
        <v>59</v>
      </c>
      <c r="EO236" t="s">
        <v>3</v>
      </c>
      <c r="EQ236">
        <v>32768</v>
      </c>
      <c r="ER236">
        <v>65.58</v>
      </c>
      <c r="ES236">
        <v>65.58</v>
      </c>
      <c r="ET236">
        <v>0</v>
      </c>
      <c r="EU236">
        <v>0</v>
      </c>
      <c r="EV236">
        <v>0</v>
      </c>
      <c r="EW236">
        <v>0</v>
      </c>
      <c r="EX236">
        <v>0</v>
      </c>
      <c r="FQ236">
        <v>0</v>
      </c>
      <c r="FR236">
        <f t="shared" si="193"/>
        <v>0</v>
      </c>
      <c r="FS236">
        <v>0</v>
      </c>
      <c r="FX236">
        <v>0</v>
      </c>
      <c r="FY236">
        <v>0</v>
      </c>
      <c r="GA236" t="s">
        <v>3</v>
      </c>
      <c r="GD236">
        <v>1</v>
      </c>
      <c r="GF236">
        <v>-1609399419</v>
      </c>
      <c r="GG236">
        <v>2</v>
      </c>
      <c r="GH236">
        <v>1</v>
      </c>
      <c r="GI236">
        <v>4</v>
      </c>
      <c r="GJ236">
        <v>0</v>
      </c>
      <c r="GK236">
        <v>0</v>
      </c>
      <c r="GL236">
        <f t="shared" si="194"/>
        <v>0</v>
      </c>
      <c r="GM236">
        <f t="shared" si="195"/>
        <v>-1344.23</v>
      </c>
      <c r="GN236">
        <f t="shared" si="196"/>
        <v>-1344.23</v>
      </c>
      <c r="GO236">
        <f t="shared" si="197"/>
        <v>0</v>
      </c>
      <c r="GP236">
        <f t="shared" si="198"/>
        <v>0</v>
      </c>
      <c r="GR236">
        <v>0</v>
      </c>
      <c r="GS236">
        <v>3</v>
      </c>
      <c r="GT236">
        <v>0</v>
      </c>
      <c r="GU236" t="s">
        <v>3</v>
      </c>
      <c r="GV236">
        <f t="shared" si="199"/>
        <v>0</v>
      </c>
      <c r="GW236">
        <v>1</v>
      </c>
      <c r="GX236">
        <f t="shared" si="200"/>
        <v>0</v>
      </c>
      <c r="HA236">
        <v>0</v>
      </c>
      <c r="HB236">
        <v>0</v>
      </c>
      <c r="HC236">
        <f t="shared" si="201"/>
        <v>0</v>
      </c>
      <c r="HE236" t="s">
        <v>3</v>
      </c>
      <c r="HF236" t="s">
        <v>3</v>
      </c>
      <c r="HM236" t="s">
        <v>3</v>
      </c>
      <c r="HN236" t="s">
        <v>3</v>
      </c>
      <c r="HO236" t="s">
        <v>3</v>
      </c>
      <c r="HP236" t="s">
        <v>3</v>
      </c>
      <c r="HQ236" t="s">
        <v>3</v>
      </c>
      <c r="IK236">
        <v>0</v>
      </c>
    </row>
    <row r="237" spans="1:245" x14ac:dyDescent="0.2">
      <c r="A237">
        <v>18</v>
      </c>
      <c r="B237">
        <v>1</v>
      </c>
      <c r="C237">
        <v>359</v>
      </c>
      <c r="E237" t="s">
        <v>351</v>
      </c>
      <c r="F237" t="s">
        <v>221</v>
      </c>
      <c r="G237" t="s">
        <v>222</v>
      </c>
      <c r="H237" t="e">
        <f>'1.Ведомость'!#REF!</f>
        <v>#REF!</v>
      </c>
      <c r="I237">
        <f>I234*J237</f>
        <v>-8.5500000000000007E-2</v>
      </c>
      <c r="J237">
        <v>-5.7000000000000002E-2</v>
      </c>
      <c r="K237">
        <v>-5.7000000000000002E-2</v>
      </c>
      <c r="O237">
        <f t="shared" si="171"/>
        <v>-156.22999999999999</v>
      </c>
      <c r="P237">
        <f t="shared" si="172"/>
        <v>-156.22999999999999</v>
      </c>
      <c r="Q237">
        <f t="shared" si="173"/>
        <v>0</v>
      </c>
      <c r="R237">
        <f t="shared" si="174"/>
        <v>0</v>
      </c>
      <c r="S237">
        <f t="shared" si="175"/>
        <v>0</v>
      </c>
      <c r="T237">
        <f t="shared" si="176"/>
        <v>0</v>
      </c>
      <c r="U237">
        <f t="shared" si="177"/>
        <v>0</v>
      </c>
      <c r="V237">
        <f t="shared" si="178"/>
        <v>0</v>
      </c>
      <c r="W237">
        <f t="shared" si="179"/>
        <v>0</v>
      </c>
      <c r="X237">
        <f t="shared" si="180"/>
        <v>0</v>
      </c>
      <c r="Y237">
        <f t="shared" si="181"/>
        <v>0</v>
      </c>
      <c r="AA237">
        <v>51661419</v>
      </c>
      <c r="AB237">
        <f t="shared" si="182"/>
        <v>200.58</v>
      </c>
      <c r="AC237">
        <f t="shared" si="183"/>
        <v>200.58</v>
      </c>
      <c r="AD237">
        <f t="shared" si="212"/>
        <v>0</v>
      </c>
      <c r="AE237">
        <f t="shared" si="213"/>
        <v>0</v>
      </c>
      <c r="AF237">
        <f t="shared" si="214"/>
        <v>0</v>
      </c>
      <c r="AG237">
        <f t="shared" si="184"/>
        <v>0</v>
      </c>
      <c r="AH237">
        <f t="shared" si="215"/>
        <v>0</v>
      </c>
      <c r="AI237">
        <f t="shared" si="216"/>
        <v>0</v>
      </c>
      <c r="AJ237">
        <f t="shared" si="185"/>
        <v>0</v>
      </c>
      <c r="AK237">
        <v>200.58</v>
      </c>
      <c r="AL237">
        <v>200.58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1</v>
      </c>
      <c r="AW237">
        <v>1</v>
      </c>
      <c r="AZ237">
        <v>1</v>
      </c>
      <c r="BA237">
        <v>1</v>
      </c>
      <c r="BB237">
        <v>1</v>
      </c>
      <c r="BC237">
        <v>9.11</v>
      </c>
      <c r="BD237" t="s">
        <v>3</v>
      </c>
      <c r="BE237" t="s">
        <v>3</v>
      </c>
      <c r="BF237" t="s">
        <v>3</v>
      </c>
      <c r="BG237" t="s">
        <v>3</v>
      </c>
      <c r="BH237">
        <v>3</v>
      </c>
      <c r="BI237">
        <v>1</v>
      </c>
      <c r="BJ237" t="s">
        <v>223</v>
      </c>
      <c r="BM237">
        <v>500001</v>
      </c>
      <c r="BN237">
        <v>0</v>
      </c>
      <c r="BO237" t="s">
        <v>3</v>
      </c>
      <c r="BP237">
        <v>0</v>
      </c>
      <c r="BQ237">
        <v>8</v>
      </c>
      <c r="BR237">
        <v>1</v>
      </c>
      <c r="BS237">
        <v>1</v>
      </c>
      <c r="BT237">
        <v>1</v>
      </c>
      <c r="BU237">
        <v>1</v>
      </c>
      <c r="BV237">
        <v>1</v>
      </c>
      <c r="BW237">
        <v>1</v>
      </c>
      <c r="BX237">
        <v>1</v>
      </c>
      <c r="BY237" t="s">
        <v>3</v>
      </c>
      <c r="BZ237">
        <v>0</v>
      </c>
      <c r="CA237">
        <v>0</v>
      </c>
      <c r="CB237" t="s">
        <v>3</v>
      </c>
      <c r="CE237">
        <v>0</v>
      </c>
      <c r="CF237">
        <v>0</v>
      </c>
      <c r="CG237">
        <v>0</v>
      </c>
      <c r="CM237">
        <v>0</v>
      </c>
      <c r="CN237" t="s">
        <v>3</v>
      </c>
      <c r="CO237">
        <v>0</v>
      </c>
      <c r="CP237">
        <f t="shared" si="186"/>
        <v>-156.22999999999999</v>
      </c>
      <c r="CQ237">
        <f t="shared" si="217"/>
        <v>1827.2837999999999</v>
      </c>
      <c r="CR237">
        <f t="shared" si="218"/>
        <v>0</v>
      </c>
      <c r="CS237">
        <f t="shared" si="187"/>
        <v>0</v>
      </c>
      <c r="CT237">
        <f t="shared" si="188"/>
        <v>0</v>
      </c>
      <c r="CU237">
        <f t="shared" si="189"/>
        <v>0</v>
      </c>
      <c r="CV237">
        <f t="shared" si="190"/>
        <v>0</v>
      </c>
      <c r="CW237">
        <f t="shared" si="191"/>
        <v>0</v>
      </c>
      <c r="CX237">
        <f t="shared" si="192"/>
        <v>0</v>
      </c>
      <c r="CY237">
        <f t="shared" si="206"/>
        <v>0</v>
      </c>
      <c r="CZ237">
        <f t="shared" si="207"/>
        <v>0</v>
      </c>
      <c r="DC237" t="s">
        <v>3</v>
      </c>
      <c r="DD237" t="s">
        <v>3</v>
      </c>
      <c r="DE237" t="s">
        <v>3</v>
      </c>
      <c r="DF237" t="s">
        <v>3</v>
      </c>
      <c r="DG237" t="s">
        <v>3</v>
      </c>
      <c r="DH237" t="s">
        <v>3</v>
      </c>
      <c r="DI237" t="s">
        <v>3</v>
      </c>
      <c r="DJ237" t="s">
        <v>3</v>
      </c>
      <c r="DK237" t="s">
        <v>3</v>
      </c>
      <c r="DL237" t="s">
        <v>3</v>
      </c>
      <c r="DM237" t="s">
        <v>3</v>
      </c>
      <c r="DN237">
        <v>0</v>
      </c>
      <c r="DO237">
        <v>0</v>
      </c>
      <c r="DP237">
        <v>1</v>
      </c>
      <c r="DQ237">
        <v>1</v>
      </c>
      <c r="DU237">
        <v>1002</v>
      </c>
      <c r="DV237" t="s">
        <v>218</v>
      </c>
      <c r="DW237" t="s">
        <v>218</v>
      </c>
      <c r="DX237">
        <v>1</v>
      </c>
      <c r="DZ237" t="s">
        <v>3</v>
      </c>
      <c r="EA237" t="s">
        <v>3</v>
      </c>
      <c r="EB237" t="s">
        <v>3</v>
      </c>
      <c r="EC237" t="s">
        <v>3</v>
      </c>
      <c r="EE237">
        <v>50757674</v>
      </c>
      <c r="EF237">
        <v>8</v>
      </c>
      <c r="EG237" t="s">
        <v>57</v>
      </c>
      <c r="EH237">
        <v>0</v>
      </c>
      <c r="EI237" t="s">
        <v>3</v>
      </c>
      <c r="EJ237">
        <v>1</v>
      </c>
      <c r="EK237">
        <v>500001</v>
      </c>
      <c r="EL237" t="s">
        <v>58</v>
      </c>
      <c r="EM237" t="s">
        <v>59</v>
      </c>
      <c r="EO237" t="s">
        <v>3</v>
      </c>
      <c r="EQ237">
        <v>32768</v>
      </c>
      <c r="ER237">
        <v>200.58</v>
      </c>
      <c r="ES237">
        <v>200.58</v>
      </c>
      <c r="ET237">
        <v>0</v>
      </c>
      <c r="EU237">
        <v>0</v>
      </c>
      <c r="EV237">
        <v>0</v>
      </c>
      <c r="EW237">
        <v>0</v>
      </c>
      <c r="EX237">
        <v>0</v>
      </c>
      <c r="FQ237">
        <v>0</v>
      </c>
      <c r="FR237">
        <f t="shared" si="193"/>
        <v>0</v>
      </c>
      <c r="FS237">
        <v>0</v>
      </c>
      <c r="FX237">
        <v>0</v>
      </c>
      <c r="FY237">
        <v>0</v>
      </c>
      <c r="GA237" t="s">
        <v>3</v>
      </c>
      <c r="GD237">
        <v>1</v>
      </c>
      <c r="GF237">
        <v>1828367933</v>
      </c>
      <c r="GG237">
        <v>2</v>
      </c>
      <c r="GH237">
        <v>1</v>
      </c>
      <c r="GI237">
        <v>4</v>
      </c>
      <c r="GJ237">
        <v>0</v>
      </c>
      <c r="GK237">
        <v>0</v>
      </c>
      <c r="GL237">
        <f t="shared" si="194"/>
        <v>0</v>
      </c>
      <c r="GM237">
        <f t="shared" si="195"/>
        <v>-156.22999999999999</v>
      </c>
      <c r="GN237">
        <f t="shared" si="196"/>
        <v>-156.22999999999999</v>
      </c>
      <c r="GO237">
        <f t="shared" si="197"/>
        <v>0</v>
      </c>
      <c r="GP237">
        <f t="shared" si="198"/>
        <v>0</v>
      </c>
      <c r="GR237">
        <v>0</v>
      </c>
      <c r="GS237">
        <v>3</v>
      </c>
      <c r="GT237">
        <v>0</v>
      </c>
      <c r="GU237" t="s">
        <v>3</v>
      </c>
      <c r="GV237">
        <f t="shared" si="199"/>
        <v>0</v>
      </c>
      <c r="GW237">
        <v>1</v>
      </c>
      <c r="GX237">
        <f t="shared" si="200"/>
        <v>0</v>
      </c>
      <c r="HA237">
        <v>0</v>
      </c>
      <c r="HB237">
        <v>0</v>
      </c>
      <c r="HC237">
        <f t="shared" si="201"/>
        <v>0</v>
      </c>
      <c r="HE237" t="s">
        <v>3</v>
      </c>
      <c r="HF237" t="s">
        <v>3</v>
      </c>
      <c r="HM237" t="s">
        <v>3</v>
      </c>
      <c r="HN237" t="s">
        <v>3</v>
      </c>
      <c r="HO237" t="s">
        <v>3</v>
      </c>
      <c r="HP237" t="s">
        <v>3</v>
      </c>
      <c r="HQ237" t="s">
        <v>3</v>
      </c>
      <c r="IK237">
        <v>0</v>
      </c>
    </row>
    <row r="239" spans="1:245" x14ac:dyDescent="0.2">
      <c r="A239" s="2">
        <v>51</v>
      </c>
      <c r="B239" s="2">
        <f>B196</f>
        <v>1</v>
      </c>
      <c r="C239" s="2">
        <f>A196</f>
        <v>4</v>
      </c>
      <c r="D239" s="2">
        <f>ROW(A196)</f>
        <v>196</v>
      </c>
      <c r="E239" s="2"/>
      <c r="F239" s="2" t="str">
        <f>IF(F196&lt;&gt;"",F196,"")</f>
        <v/>
      </c>
      <c r="G239" s="2" t="str">
        <f>IF(G196&lt;&gt;"",G196,"")</f>
        <v>Система В33</v>
      </c>
      <c r="H239" s="2">
        <v>0</v>
      </c>
      <c r="I239" s="2"/>
      <c r="J239" s="2"/>
      <c r="K239" s="2"/>
      <c r="L239" s="2"/>
      <c r="M239" s="2"/>
      <c r="N239" s="2"/>
      <c r="O239" s="2">
        <f t="shared" ref="O239:T239" si="219">ROUND(AB239,2)</f>
        <v>469512.06</v>
      </c>
      <c r="P239" s="2">
        <f t="shared" si="219"/>
        <v>367648.12</v>
      </c>
      <c r="Q239" s="2">
        <f t="shared" si="219"/>
        <v>8242.2199999999993</v>
      </c>
      <c r="R239" s="2">
        <f t="shared" si="219"/>
        <v>3157.7</v>
      </c>
      <c r="S239" s="2">
        <f t="shared" si="219"/>
        <v>93621.72</v>
      </c>
      <c r="T239" s="2">
        <f t="shared" si="219"/>
        <v>0</v>
      </c>
      <c r="U239" s="2">
        <f>AH239</f>
        <v>309.88365999999996</v>
      </c>
      <c r="V239" s="2">
        <f>AI239</f>
        <v>8.0295963999999991</v>
      </c>
      <c r="W239" s="2">
        <f>ROUND(AJ239,2)</f>
        <v>0</v>
      </c>
      <c r="X239" s="2">
        <f>ROUND(AK239,2)</f>
        <v>110459.85</v>
      </c>
      <c r="Y239" s="2">
        <f>ROUND(AL239,2)</f>
        <v>64845.34</v>
      </c>
      <c r="Z239" s="2"/>
      <c r="AA239" s="2"/>
      <c r="AB239" s="2">
        <f>ROUND(SUMIF(AA200:AA237,"=51661419",O200:O237),2)</f>
        <v>469512.06</v>
      </c>
      <c r="AC239" s="2">
        <f>ROUND(SUMIF(AA200:AA237,"=51661419",P200:P237),2)</f>
        <v>367648.12</v>
      </c>
      <c r="AD239" s="2">
        <f>ROUND(SUMIF(AA200:AA237,"=51661419",Q200:Q237),2)</f>
        <v>8242.2199999999993</v>
      </c>
      <c r="AE239" s="2">
        <f>ROUND(SUMIF(AA200:AA237,"=51661419",R200:R237),2)</f>
        <v>3157.7</v>
      </c>
      <c r="AF239" s="2">
        <f>ROUND(SUMIF(AA200:AA237,"=51661419",S200:S237),2)</f>
        <v>93621.72</v>
      </c>
      <c r="AG239" s="2">
        <f>ROUND(SUMIF(AA200:AA237,"=51661419",T200:T237),2)</f>
        <v>0</v>
      </c>
      <c r="AH239" s="2">
        <f>SUMIF(AA200:AA237,"=51661419",U200:U237)</f>
        <v>309.88365999999996</v>
      </c>
      <c r="AI239" s="2">
        <f>SUMIF(AA200:AA237,"=51661419",V200:V237)</f>
        <v>8.0295963999999991</v>
      </c>
      <c r="AJ239" s="2">
        <f>ROUND(SUMIF(AA200:AA237,"=51661419",W200:W237),2)</f>
        <v>0</v>
      </c>
      <c r="AK239" s="2">
        <f>ROUND(SUMIF(AA200:AA237,"=51661419",X200:X237),2)</f>
        <v>110459.85</v>
      </c>
      <c r="AL239" s="2">
        <f>ROUND(SUMIF(AA200:AA237,"=51661419",Y200:Y237),2)</f>
        <v>64845.34</v>
      </c>
      <c r="AM239" s="2"/>
      <c r="AN239" s="2"/>
      <c r="AO239" s="2">
        <f t="shared" ref="AO239:BD239" si="220">ROUND(BX239,2)</f>
        <v>0</v>
      </c>
      <c r="AP239" s="2">
        <f t="shared" si="220"/>
        <v>67657.77</v>
      </c>
      <c r="AQ239" s="2">
        <f t="shared" si="220"/>
        <v>0</v>
      </c>
      <c r="AR239" s="2">
        <f t="shared" si="220"/>
        <v>644817.25</v>
      </c>
      <c r="AS239" s="2">
        <f t="shared" si="220"/>
        <v>563864.87</v>
      </c>
      <c r="AT239" s="2">
        <f t="shared" si="220"/>
        <v>13294.61</v>
      </c>
      <c r="AU239" s="2">
        <f t="shared" si="220"/>
        <v>0</v>
      </c>
      <c r="AV239" s="2">
        <f t="shared" si="220"/>
        <v>367648.12</v>
      </c>
      <c r="AW239" s="2">
        <f t="shared" si="220"/>
        <v>299990.34999999998</v>
      </c>
      <c r="AX239" s="2">
        <f t="shared" si="220"/>
        <v>0</v>
      </c>
      <c r="AY239" s="2">
        <f t="shared" si="220"/>
        <v>299990.34999999998</v>
      </c>
      <c r="AZ239" s="2">
        <f t="shared" si="220"/>
        <v>67657.77</v>
      </c>
      <c r="BA239" s="2">
        <f t="shared" si="220"/>
        <v>0</v>
      </c>
      <c r="BB239" s="2">
        <f t="shared" si="220"/>
        <v>0</v>
      </c>
      <c r="BC239" s="2">
        <f t="shared" si="220"/>
        <v>0</v>
      </c>
      <c r="BD239" s="2">
        <f t="shared" si="220"/>
        <v>0</v>
      </c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>
        <f>ROUND(SUMIF(AA200:AA237,"=51661419",FQ200:FQ237),2)</f>
        <v>0</v>
      </c>
      <c r="BY239" s="2">
        <f>ROUND(SUMIF(AA200:AA237,"=51661419",FR200:FR237),2)</f>
        <v>67657.77</v>
      </c>
      <c r="BZ239" s="2">
        <f>ROUND(SUMIF(AA200:AA237,"=51661419",GL200:GL237),2)</f>
        <v>0</v>
      </c>
      <c r="CA239" s="2">
        <f>ROUND(SUMIF(AA200:AA237,"=51661419",GM200:GM237),2)</f>
        <v>644817.25</v>
      </c>
      <c r="CB239" s="2">
        <f>ROUND(SUMIF(AA200:AA237,"=51661419",GN200:GN237),2)</f>
        <v>563864.87</v>
      </c>
      <c r="CC239" s="2">
        <f>ROUND(SUMIF(AA200:AA237,"=51661419",GO200:GO237),2)</f>
        <v>13294.61</v>
      </c>
      <c r="CD239" s="2">
        <f>ROUND(SUMIF(AA200:AA237,"=51661419",GP200:GP237),2)</f>
        <v>0</v>
      </c>
      <c r="CE239" s="2">
        <f>AC239-BX239</f>
        <v>367648.12</v>
      </c>
      <c r="CF239" s="2">
        <f>AC239-BY239</f>
        <v>299990.34999999998</v>
      </c>
      <c r="CG239" s="2">
        <f>BX239-BZ239</f>
        <v>0</v>
      </c>
      <c r="CH239" s="2">
        <f>AC239-BX239-BY239+BZ239</f>
        <v>299990.34999999998</v>
      </c>
      <c r="CI239" s="2">
        <f>BY239-BZ239</f>
        <v>67657.77</v>
      </c>
      <c r="CJ239" s="2">
        <f>ROUND(SUMIF(AA200:AA237,"=51661419",GX200:GX237),2)</f>
        <v>0</v>
      </c>
      <c r="CK239" s="2">
        <f>ROUND(SUMIF(AA200:AA237,"=51661419",GY200:GY237),2)</f>
        <v>0</v>
      </c>
      <c r="CL239" s="2">
        <f>ROUND(SUMIF(AA200:AA237,"=51661419",GZ200:GZ237),2)</f>
        <v>0</v>
      </c>
      <c r="CM239" s="2">
        <f>ROUND(SUMIF(AA200:AA237,"=51661419",HD200:HD237),2)</f>
        <v>0</v>
      </c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>
        <v>0</v>
      </c>
    </row>
    <row r="241" spans="1:28" x14ac:dyDescent="0.2">
      <c r="A241" s="4">
        <v>50</v>
      </c>
      <c r="B241" s="4">
        <v>0</v>
      </c>
      <c r="C241" s="4">
        <v>0</v>
      </c>
      <c r="D241" s="4">
        <v>1</v>
      </c>
      <c r="E241" s="4">
        <v>201</v>
      </c>
      <c r="F241" s="4">
        <f>ROUND(Source!O239,O241)</f>
        <v>469512.06</v>
      </c>
      <c r="G241" s="4" t="s">
        <v>90</v>
      </c>
      <c r="H241" s="4" t="s">
        <v>91</v>
      </c>
      <c r="I241" s="4"/>
      <c r="J241" s="4"/>
      <c r="K241" s="4">
        <v>201</v>
      </c>
      <c r="L241" s="4">
        <v>1</v>
      </c>
      <c r="M241" s="4">
        <v>3</v>
      </c>
      <c r="N241" s="4" t="s">
        <v>3</v>
      </c>
      <c r="O241" s="4">
        <v>2</v>
      </c>
      <c r="P241" s="4"/>
      <c r="Q241" s="4"/>
      <c r="R241" s="4"/>
      <c r="S241" s="4"/>
      <c r="T241" s="4"/>
      <c r="U241" s="4"/>
      <c r="V241" s="4"/>
      <c r="W241" s="4">
        <v>401854.29</v>
      </c>
      <c r="X241" s="4">
        <v>1</v>
      </c>
      <c r="Y241" s="4">
        <v>401854.29</v>
      </c>
      <c r="Z241" s="4"/>
      <c r="AA241" s="4"/>
      <c r="AB241" s="4"/>
    </row>
    <row r="242" spans="1:28" x14ac:dyDescent="0.2">
      <c r="A242" s="4">
        <v>50</v>
      </c>
      <c r="B242" s="4">
        <v>0</v>
      </c>
      <c r="C242" s="4">
        <v>0</v>
      </c>
      <c r="D242" s="4">
        <v>1</v>
      </c>
      <c r="E242" s="4">
        <v>202</v>
      </c>
      <c r="F242" s="4">
        <f>ROUND(Source!P239,O242)</f>
        <v>367648.12</v>
      </c>
      <c r="G242" s="4" t="s">
        <v>92</v>
      </c>
      <c r="H242" s="4" t="s">
        <v>93</v>
      </c>
      <c r="I242" s="4"/>
      <c r="J242" s="4"/>
      <c r="K242" s="4">
        <v>202</v>
      </c>
      <c r="L242" s="4">
        <v>2</v>
      </c>
      <c r="M242" s="4">
        <v>3</v>
      </c>
      <c r="N242" s="4" t="s">
        <v>3</v>
      </c>
      <c r="O242" s="4">
        <v>2</v>
      </c>
      <c r="P242" s="4"/>
      <c r="Q242" s="4"/>
      <c r="R242" s="4"/>
      <c r="S242" s="4"/>
      <c r="T242" s="4"/>
      <c r="U242" s="4"/>
      <c r="V242" s="4"/>
      <c r="W242" s="4">
        <v>367648.12</v>
      </c>
      <c r="X242" s="4">
        <v>1</v>
      </c>
      <c r="Y242" s="4">
        <v>367648.12</v>
      </c>
      <c r="Z242" s="4"/>
      <c r="AA242" s="4"/>
      <c r="AB242" s="4"/>
    </row>
    <row r="243" spans="1:28" x14ac:dyDescent="0.2">
      <c r="A243" s="4">
        <v>50</v>
      </c>
      <c r="B243" s="4">
        <v>0</v>
      </c>
      <c r="C243" s="4">
        <v>0</v>
      </c>
      <c r="D243" s="4">
        <v>1</v>
      </c>
      <c r="E243" s="4">
        <v>222</v>
      </c>
      <c r="F243" s="4">
        <f>ROUND(Source!AO239,O243)</f>
        <v>0</v>
      </c>
      <c r="G243" s="4" t="s">
        <v>94</v>
      </c>
      <c r="H243" s="4" t="s">
        <v>95</v>
      </c>
      <c r="I243" s="4"/>
      <c r="J243" s="4"/>
      <c r="K243" s="4">
        <v>222</v>
      </c>
      <c r="L243" s="4">
        <v>3</v>
      </c>
      <c r="M243" s="4">
        <v>3</v>
      </c>
      <c r="N243" s="4" t="s">
        <v>3</v>
      </c>
      <c r="O243" s="4">
        <v>2</v>
      </c>
      <c r="P243" s="4"/>
      <c r="Q243" s="4"/>
      <c r="R243" s="4"/>
      <c r="S243" s="4"/>
      <c r="T243" s="4"/>
      <c r="U243" s="4"/>
      <c r="V243" s="4"/>
      <c r="W243" s="4">
        <v>0</v>
      </c>
      <c r="X243" s="4">
        <v>1</v>
      </c>
      <c r="Y243" s="4">
        <v>0</v>
      </c>
      <c r="Z243" s="4"/>
      <c r="AA243" s="4"/>
      <c r="AB243" s="4"/>
    </row>
    <row r="244" spans="1:28" x14ac:dyDescent="0.2">
      <c r="A244" s="4">
        <v>50</v>
      </c>
      <c r="B244" s="4">
        <v>0</v>
      </c>
      <c r="C244" s="4">
        <v>0</v>
      </c>
      <c r="D244" s="4">
        <v>1</v>
      </c>
      <c r="E244" s="4">
        <v>225</v>
      </c>
      <c r="F244" s="4">
        <f>ROUND(Source!AV239,O244)</f>
        <v>367648.12</v>
      </c>
      <c r="G244" s="4" t="s">
        <v>96</v>
      </c>
      <c r="H244" s="4" t="s">
        <v>97</v>
      </c>
      <c r="I244" s="4"/>
      <c r="J244" s="4"/>
      <c r="K244" s="4">
        <v>225</v>
      </c>
      <c r="L244" s="4">
        <v>4</v>
      </c>
      <c r="M244" s="4">
        <v>3</v>
      </c>
      <c r="N244" s="4" t="s">
        <v>3</v>
      </c>
      <c r="O244" s="4">
        <v>2</v>
      </c>
      <c r="P244" s="4"/>
      <c r="Q244" s="4"/>
      <c r="R244" s="4"/>
      <c r="S244" s="4"/>
      <c r="T244" s="4"/>
      <c r="U244" s="4"/>
      <c r="V244" s="4"/>
      <c r="W244" s="4">
        <v>367648.12</v>
      </c>
      <c r="X244" s="4">
        <v>1</v>
      </c>
      <c r="Y244" s="4">
        <v>367648.12</v>
      </c>
      <c r="Z244" s="4"/>
      <c r="AA244" s="4"/>
      <c r="AB244" s="4"/>
    </row>
    <row r="245" spans="1:28" x14ac:dyDescent="0.2">
      <c r="A245" s="4">
        <v>50</v>
      </c>
      <c r="B245" s="4">
        <v>0</v>
      </c>
      <c r="C245" s="4">
        <v>0</v>
      </c>
      <c r="D245" s="4">
        <v>1</v>
      </c>
      <c r="E245" s="4">
        <v>226</v>
      </c>
      <c r="F245" s="4">
        <f>ROUND(Source!AW239,O245)</f>
        <v>299990.34999999998</v>
      </c>
      <c r="G245" s="4" t="s">
        <v>98</v>
      </c>
      <c r="H245" s="4" t="s">
        <v>99</v>
      </c>
      <c r="I245" s="4"/>
      <c r="J245" s="4"/>
      <c r="K245" s="4">
        <v>226</v>
      </c>
      <c r="L245" s="4">
        <v>5</v>
      </c>
      <c r="M245" s="4">
        <v>3</v>
      </c>
      <c r="N245" s="4" t="s">
        <v>3</v>
      </c>
      <c r="O245" s="4">
        <v>2</v>
      </c>
      <c r="P245" s="4"/>
      <c r="Q245" s="4"/>
      <c r="R245" s="4"/>
      <c r="S245" s="4"/>
      <c r="T245" s="4"/>
      <c r="U245" s="4"/>
      <c r="V245" s="4"/>
      <c r="W245" s="4">
        <v>299990.34999999998</v>
      </c>
      <c r="X245" s="4">
        <v>1</v>
      </c>
      <c r="Y245" s="4">
        <v>299990.34999999998</v>
      </c>
      <c r="Z245" s="4"/>
      <c r="AA245" s="4"/>
      <c r="AB245" s="4"/>
    </row>
    <row r="246" spans="1:28" x14ac:dyDescent="0.2">
      <c r="A246" s="4">
        <v>50</v>
      </c>
      <c r="B246" s="4">
        <v>0</v>
      </c>
      <c r="C246" s="4">
        <v>0</v>
      </c>
      <c r="D246" s="4">
        <v>1</v>
      </c>
      <c r="E246" s="4">
        <v>227</v>
      </c>
      <c r="F246" s="4">
        <f>ROUND(Source!AX239,O246)</f>
        <v>0</v>
      </c>
      <c r="G246" s="4" t="s">
        <v>100</v>
      </c>
      <c r="H246" s="4" t="s">
        <v>101</v>
      </c>
      <c r="I246" s="4"/>
      <c r="J246" s="4"/>
      <c r="K246" s="4">
        <v>227</v>
      </c>
      <c r="L246" s="4">
        <v>6</v>
      </c>
      <c r="M246" s="4">
        <v>3</v>
      </c>
      <c r="N246" s="4" t="s">
        <v>3</v>
      </c>
      <c r="O246" s="4">
        <v>2</v>
      </c>
      <c r="P246" s="4"/>
      <c r="Q246" s="4"/>
      <c r="R246" s="4"/>
      <c r="S246" s="4"/>
      <c r="T246" s="4"/>
      <c r="U246" s="4"/>
      <c r="V246" s="4"/>
      <c r="W246" s="4">
        <v>0</v>
      </c>
      <c r="X246" s="4">
        <v>1</v>
      </c>
      <c r="Y246" s="4">
        <v>0</v>
      </c>
      <c r="Z246" s="4"/>
      <c r="AA246" s="4"/>
      <c r="AB246" s="4"/>
    </row>
    <row r="247" spans="1:28" x14ac:dyDescent="0.2">
      <c r="A247" s="4">
        <v>50</v>
      </c>
      <c r="B247" s="4">
        <v>0</v>
      </c>
      <c r="C247" s="4">
        <v>0</v>
      </c>
      <c r="D247" s="4">
        <v>1</v>
      </c>
      <c r="E247" s="4">
        <v>228</v>
      </c>
      <c r="F247" s="4">
        <f>ROUND(Source!AY239,O247)</f>
        <v>299990.34999999998</v>
      </c>
      <c r="G247" s="4" t="s">
        <v>102</v>
      </c>
      <c r="H247" s="4" t="s">
        <v>103</v>
      </c>
      <c r="I247" s="4"/>
      <c r="J247" s="4"/>
      <c r="K247" s="4">
        <v>228</v>
      </c>
      <c r="L247" s="4">
        <v>7</v>
      </c>
      <c r="M247" s="4">
        <v>3</v>
      </c>
      <c r="N247" s="4" t="s">
        <v>3</v>
      </c>
      <c r="O247" s="4">
        <v>2</v>
      </c>
      <c r="P247" s="4"/>
      <c r="Q247" s="4"/>
      <c r="R247" s="4"/>
      <c r="S247" s="4"/>
      <c r="T247" s="4"/>
      <c r="U247" s="4"/>
      <c r="V247" s="4"/>
      <c r="W247" s="4">
        <v>299990.34999999998</v>
      </c>
      <c r="X247" s="4">
        <v>1</v>
      </c>
      <c r="Y247" s="4">
        <v>299990.34999999998</v>
      </c>
      <c r="Z247" s="4"/>
      <c r="AA247" s="4"/>
      <c r="AB247" s="4"/>
    </row>
    <row r="248" spans="1:28" x14ac:dyDescent="0.2">
      <c r="A248" s="4">
        <v>50</v>
      </c>
      <c r="B248" s="4">
        <v>0</v>
      </c>
      <c r="C248" s="4">
        <v>0</v>
      </c>
      <c r="D248" s="4">
        <v>1</v>
      </c>
      <c r="E248" s="4">
        <v>216</v>
      </c>
      <c r="F248" s="4">
        <f>ROUND(Source!AP239,O248)</f>
        <v>67657.77</v>
      </c>
      <c r="G248" s="4" t="s">
        <v>104</v>
      </c>
      <c r="H248" s="4" t="s">
        <v>105</v>
      </c>
      <c r="I248" s="4"/>
      <c r="J248" s="4"/>
      <c r="K248" s="4">
        <v>216</v>
      </c>
      <c r="L248" s="4">
        <v>8</v>
      </c>
      <c r="M248" s="4">
        <v>3</v>
      </c>
      <c r="N248" s="4" t="s">
        <v>3</v>
      </c>
      <c r="O248" s="4">
        <v>2</v>
      </c>
      <c r="P248" s="4"/>
      <c r="Q248" s="4"/>
      <c r="R248" s="4"/>
      <c r="S248" s="4"/>
      <c r="T248" s="4"/>
      <c r="U248" s="4"/>
      <c r="V248" s="4"/>
      <c r="W248" s="4">
        <v>67657.77</v>
      </c>
      <c r="X248" s="4">
        <v>1</v>
      </c>
      <c r="Y248" s="4">
        <v>67657.77</v>
      </c>
      <c r="Z248" s="4"/>
      <c r="AA248" s="4"/>
      <c r="AB248" s="4"/>
    </row>
    <row r="249" spans="1:28" x14ac:dyDescent="0.2">
      <c r="A249" s="4">
        <v>50</v>
      </c>
      <c r="B249" s="4">
        <v>0</v>
      </c>
      <c r="C249" s="4">
        <v>0</v>
      </c>
      <c r="D249" s="4">
        <v>1</v>
      </c>
      <c r="E249" s="4">
        <v>223</v>
      </c>
      <c r="F249" s="4">
        <f>ROUND(Source!AQ239,O249)</f>
        <v>0</v>
      </c>
      <c r="G249" s="4" t="s">
        <v>106</v>
      </c>
      <c r="H249" s="4" t="s">
        <v>107</v>
      </c>
      <c r="I249" s="4"/>
      <c r="J249" s="4"/>
      <c r="K249" s="4">
        <v>223</v>
      </c>
      <c r="L249" s="4">
        <v>9</v>
      </c>
      <c r="M249" s="4">
        <v>3</v>
      </c>
      <c r="N249" s="4" t="s">
        <v>3</v>
      </c>
      <c r="O249" s="4">
        <v>2</v>
      </c>
      <c r="P249" s="4"/>
      <c r="Q249" s="4"/>
      <c r="R249" s="4"/>
      <c r="S249" s="4"/>
      <c r="T249" s="4"/>
      <c r="U249" s="4"/>
      <c r="V249" s="4"/>
      <c r="W249" s="4">
        <v>0</v>
      </c>
      <c r="X249" s="4">
        <v>1</v>
      </c>
      <c r="Y249" s="4">
        <v>0</v>
      </c>
      <c r="Z249" s="4"/>
      <c r="AA249" s="4"/>
      <c r="AB249" s="4"/>
    </row>
    <row r="250" spans="1:28" x14ac:dyDescent="0.2">
      <c r="A250" s="4">
        <v>50</v>
      </c>
      <c r="B250" s="4">
        <v>0</v>
      </c>
      <c r="C250" s="4">
        <v>0</v>
      </c>
      <c r="D250" s="4">
        <v>1</v>
      </c>
      <c r="E250" s="4">
        <v>229</v>
      </c>
      <c r="F250" s="4">
        <f>ROUND(Source!AZ239,O250)</f>
        <v>67657.77</v>
      </c>
      <c r="G250" s="4" t="s">
        <v>108</v>
      </c>
      <c r="H250" s="4" t="s">
        <v>109</v>
      </c>
      <c r="I250" s="4"/>
      <c r="J250" s="4"/>
      <c r="K250" s="4">
        <v>229</v>
      </c>
      <c r="L250" s="4">
        <v>10</v>
      </c>
      <c r="M250" s="4">
        <v>3</v>
      </c>
      <c r="N250" s="4" t="s">
        <v>3</v>
      </c>
      <c r="O250" s="4">
        <v>2</v>
      </c>
      <c r="P250" s="4"/>
      <c r="Q250" s="4"/>
      <c r="R250" s="4"/>
      <c r="S250" s="4"/>
      <c r="T250" s="4"/>
      <c r="U250" s="4"/>
      <c r="V250" s="4"/>
      <c r="W250" s="4">
        <v>67657.77</v>
      </c>
      <c r="X250" s="4">
        <v>1</v>
      </c>
      <c r="Y250" s="4">
        <v>67657.77</v>
      </c>
      <c r="Z250" s="4"/>
      <c r="AA250" s="4"/>
      <c r="AB250" s="4"/>
    </row>
    <row r="251" spans="1:28" x14ac:dyDescent="0.2">
      <c r="A251" s="4">
        <v>50</v>
      </c>
      <c r="B251" s="4">
        <v>0</v>
      </c>
      <c r="C251" s="4">
        <v>0</v>
      </c>
      <c r="D251" s="4">
        <v>1</v>
      </c>
      <c r="E251" s="4">
        <v>203</v>
      </c>
      <c r="F251" s="4">
        <f>ROUND(Source!Q239,O251)</f>
        <v>8242.2199999999993</v>
      </c>
      <c r="G251" s="4" t="s">
        <v>110</v>
      </c>
      <c r="H251" s="4" t="s">
        <v>111</v>
      </c>
      <c r="I251" s="4"/>
      <c r="J251" s="4"/>
      <c r="K251" s="4">
        <v>203</v>
      </c>
      <c r="L251" s="4">
        <v>11</v>
      </c>
      <c r="M251" s="4">
        <v>3</v>
      </c>
      <c r="N251" s="4" t="s">
        <v>3</v>
      </c>
      <c r="O251" s="4">
        <v>2</v>
      </c>
      <c r="P251" s="4"/>
      <c r="Q251" s="4"/>
      <c r="R251" s="4"/>
      <c r="S251" s="4"/>
      <c r="T251" s="4"/>
      <c r="U251" s="4"/>
      <c r="V251" s="4"/>
      <c r="W251" s="4">
        <v>8242.2199999999993</v>
      </c>
      <c r="X251" s="4">
        <v>1</v>
      </c>
      <c r="Y251" s="4">
        <v>8242.2199999999993</v>
      </c>
      <c r="Z251" s="4"/>
      <c r="AA251" s="4"/>
      <c r="AB251" s="4"/>
    </row>
    <row r="252" spans="1:28" x14ac:dyDescent="0.2">
      <c r="A252" s="4">
        <v>50</v>
      </c>
      <c r="B252" s="4">
        <v>0</v>
      </c>
      <c r="C252" s="4">
        <v>0</v>
      </c>
      <c r="D252" s="4">
        <v>1</v>
      </c>
      <c r="E252" s="4">
        <v>231</v>
      </c>
      <c r="F252" s="4">
        <f>ROUND(Source!BB239,O252)</f>
        <v>0</v>
      </c>
      <c r="G252" s="4" t="s">
        <v>112</v>
      </c>
      <c r="H252" s="4" t="s">
        <v>113</v>
      </c>
      <c r="I252" s="4"/>
      <c r="J252" s="4"/>
      <c r="K252" s="4">
        <v>231</v>
      </c>
      <c r="L252" s="4">
        <v>12</v>
      </c>
      <c r="M252" s="4">
        <v>3</v>
      </c>
      <c r="N252" s="4" t="s">
        <v>3</v>
      </c>
      <c r="O252" s="4">
        <v>2</v>
      </c>
      <c r="P252" s="4"/>
      <c r="Q252" s="4"/>
      <c r="R252" s="4"/>
      <c r="S252" s="4"/>
      <c r="T252" s="4"/>
      <c r="U252" s="4"/>
      <c r="V252" s="4"/>
      <c r="W252" s="4">
        <v>0</v>
      </c>
      <c r="X252" s="4">
        <v>1</v>
      </c>
      <c r="Y252" s="4">
        <v>0</v>
      </c>
      <c r="Z252" s="4"/>
      <c r="AA252" s="4"/>
      <c r="AB252" s="4"/>
    </row>
    <row r="253" spans="1:28" x14ac:dyDescent="0.2">
      <c r="A253" s="4">
        <v>50</v>
      </c>
      <c r="B253" s="4">
        <v>0</v>
      </c>
      <c r="C253" s="4">
        <v>0</v>
      </c>
      <c r="D253" s="4">
        <v>1</v>
      </c>
      <c r="E253" s="4">
        <v>204</v>
      </c>
      <c r="F253" s="4">
        <f>ROUND(Source!R239,O253)</f>
        <v>3157.7</v>
      </c>
      <c r="G253" s="4" t="s">
        <v>114</v>
      </c>
      <c r="H253" s="4" t="s">
        <v>115</v>
      </c>
      <c r="I253" s="4"/>
      <c r="J253" s="4"/>
      <c r="K253" s="4">
        <v>204</v>
      </c>
      <c r="L253" s="4">
        <v>13</v>
      </c>
      <c r="M253" s="4">
        <v>3</v>
      </c>
      <c r="N253" s="4" t="s">
        <v>3</v>
      </c>
      <c r="O253" s="4">
        <v>2</v>
      </c>
      <c r="P253" s="4"/>
      <c r="Q253" s="4"/>
      <c r="R253" s="4"/>
      <c r="S253" s="4"/>
      <c r="T253" s="4"/>
      <c r="U253" s="4"/>
      <c r="V253" s="4"/>
      <c r="W253" s="4">
        <v>3157.7</v>
      </c>
      <c r="X253" s="4">
        <v>1</v>
      </c>
      <c r="Y253" s="4">
        <v>3157.7</v>
      </c>
      <c r="Z253" s="4"/>
      <c r="AA253" s="4"/>
      <c r="AB253" s="4"/>
    </row>
    <row r="254" spans="1:28" x14ac:dyDescent="0.2">
      <c r="A254" s="4">
        <v>50</v>
      </c>
      <c r="B254" s="4">
        <v>0</v>
      </c>
      <c r="C254" s="4">
        <v>0</v>
      </c>
      <c r="D254" s="4">
        <v>1</v>
      </c>
      <c r="E254" s="4">
        <v>205</v>
      </c>
      <c r="F254" s="4">
        <f>ROUND(Source!S239,O254)</f>
        <v>93621.72</v>
      </c>
      <c r="G254" s="4" t="s">
        <v>116</v>
      </c>
      <c r="H254" s="4" t="s">
        <v>117</v>
      </c>
      <c r="I254" s="4"/>
      <c r="J254" s="4"/>
      <c r="K254" s="4">
        <v>205</v>
      </c>
      <c r="L254" s="4">
        <v>14</v>
      </c>
      <c r="M254" s="4">
        <v>3</v>
      </c>
      <c r="N254" s="4" t="s">
        <v>3</v>
      </c>
      <c r="O254" s="4">
        <v>2</v>
      </c>
      <c r="P254" s="4"/>
      <c r="Q254" s="4"/>
      <c r="R254" s="4"/>
      <c r="S254" s="4"/>
      <c r="T254" s="4"/>
      <c r="U254" s="4"/>
      <c r="V254" s="4"/>
      <c r="W254" s="4">
        <v>93621.72</v>
      </c>
      <c r="X254" s="4">
        <v>1</v>
      </c>
      <c r="Y254" s="4">
        <v>93621.72</v>
      </c>
      <c r="Z254" s="4"/>
      <c r="AA254" s="4"/>
      <c r="AB254" s="4"/>
    </row>
    <row r="255" spans="1:28" x14ac:dyDescent="0.2">
      <c r="A255" s="4">
        <v>50</v>
      </c>
      <c r="B255" s="4">
        <v>0</v>
      </c>
      <c r="C255" s="4">
        <v>0</v>
      </c>
      <c r="D255" s="4">
        <v>1</v>
      </c>
      <c r="E255" s="4">
        <v>232</v>
      </c>
      <c r="F255" s="4">
        <f>ROUND(Source!BC239,O255)</f>
        <v>0</v>
      </c>
      <c r="G255" s="4" t="s">
        <v>118</v>
      </c>
      <c r="H255" s="4" t="s">
        <v>119</v>
      </c>
      <c r="I255" s="4"/>
      <c r="J255" s="4"/>
      <c r="K255" s="4">
        <v>232</v>
      </c>
      <c r="L255" s="4">
        <v>15</v>
      </c>
      <c r="M255" s="4">
        <v>3</v>
      </c>
      <c r="N255" s="4" t="s">
        <v>3</v>
      </c>
      <c r="O255" s="4">
        <v>2</v>
      </c>
      <c r="P255" s="4"/>
      <c r="Q255" s="4"/>
      <c r="R255" s="4"/>
      <c r="S255" s="4"/>
      <c r="T255" s="4"/>
      <c r="U255" s="4"/>
      <c r="V255" s="4"/>
      <c r="W255" s="4">
        <v>0</v>
      </c>
      <c r="X255" s="4">
        <v>1</v>
      </c>
      <c r="Y255" s="4">
        <v>0</v>
      </c>
      <c r="Z255" s="4"/>
      <c r="AA255" s="4"/>
      <c r="AB255" s="4"/>
    </row>
    <row r="256" spans="1:28" x14ac:dyDescent="0.2">
      <c r="A256" s="4">
        <v>50</v>
      </c>
      <c r="B256" s="4">
        <v>0</v>
      </c>
      <c r="C256" s="4">
        <v>0</v>
      </c>
      <c r="D256" s="4">
        <v>1</v>
      </c>
      <c r="E256" s="4">
        <v>214</v>
      </c>
      <c r="F256" s="4">
        <f>ROUND(Source!AS239,O256)</f>
        <v>563864.87</v>
      </c>
      <c r="G256" s="4" t="s">
        <v>120</v>
      </c>
      <c r="H256" s="4" t="s">
        <v>121</v>
      </c>
      <c r="I256" s="4"/>
      <c r="J256" s="4"/>
      <c r="K256" s="4">
        <v>214</v>
      </c>
      <c r="L256" s="4">
        <v>16</v>
      </c>
      <c r="M256" s="4">
        <v>3</v>
      </c>
      <c r="N256" s="4" t="s">
        <v>3</v>
      </c>
      <c r="O256" s="4">
        <v>2</v>
      </c>
      <c r="P256" s="4"/>
      <c r="Q256" s="4"/>
      <c r="R256" s="4"/>
      <c r="S256" s="4"/>
      <c r="T256" s="4"/>
      <c r="U256" s="4"/>
      <c r="V256" s="4"/>
      <c r="W256" s="4">
        <v>563864.87</v>
      </c>
      <c r="X256" s="4">
        <v>1</v>
      </c>
      <c r="Y256" s="4">
        <v>563864.87</v>
      </c>
      <c r="Z256" s="4"/>
      <c r="AA256" s="4"/>
      <c r="AB256" s="4"/>
    </row>
    <row r="257" spans="1:206" x14ac:dyDescent="0.2">
      <c r="A257" s="4">
        <v>50</v>
      </c>
      <c r="B257" s="4">
        <v>0</v>
      </c>
      <c r="C257" s="4">
        <v>0</v>
      </c>
      <c r="D257" s="4">
        <v>1</v>
      </c>
      <c r="E257" s="4">
        <v>215</v>
      </c>
      <c r="F257" s="4">
        <f>ROUND(Source!AT239,O257)</f>
        <v>13294.61</v>
      </c>
      <c r="G257" s="4" t="s">
        <v>122</v>
      </c>
      <c r="H257" s="4" t="s">
        <v>123</v>
      </c>
      <c r="I257" s="4"/>
      <c r="J257" s="4"/>
      <c r="K257" s="4">
        <v>215</v>
      </c>
      <c r="L257" s="4">
        <v>17</v>
      </c>
      <c r="M257" s="4">
        <v>3</v>
      </c>
      <c r="N257" s="4" t="s">
        <v>3</v>
      </c>
      <c r="O257" s="4">
        <v>2</v>
      </c>
      <c r="P257" s="4"/>
      <c r="Q257" s="4"/>
      <c r="R257" s="4"/>
      <c r="S257" s="4"/>
      <c r="T257" s="4"/>
      <c r="U257" s="4"/>
      <c r="V257" s="4"/>
      <c r="W257" s="4">
        <v>13294.61</v>
      </c>
      <c r="X257" s="4">
        <v>1</v>
      </c>
      <c r="Y257" s="4">
        <v>13294.61</v>
      </c>
      <c r="Z257" s="4"/>
      <c r="AA257" s="4"/>
      <c r="AB257" s="4"/>
    </row>
    <row r="258" spans="1:206" x14ac:dyDescent="0.2">
      <c r="A258" s="4">
        <v>50</v>
      </c>
      <c r="B258" s="4">
        <v>0</v>
      </c>
      <c r="C258" s="4">
        <v>0</v>
      </c>
      <c r="D258" s="4">
        <v>1</v>
      </c>
      <c r="E258" s="4">
        <v>217</v>
      </c>
      <c r="F258" s="4">
        <f>ROUND(Source!AU239,O258)</f>
        <v>0</v>
      </c>
      <c r="G258" s="4" t="s">
        <v>124</v>
      </c>
      <c r="H258" s="4" t="s">
        <v>125</v>
      </c>
      <c r="I258" s="4"/>
      <c r="J258" s="4"/>
      <c r="K258" s="4">
        <v>217</v>
      </c>
      <c r="L258" s="4">
        <v>18</v>
      </c>
      <c r="M258" s="4">
        <v>3</v>
      </c>
      <c r="N258" s="4" t="s">
        <v>3</v>
      </c>
      <c r="O258" s="4">
        <v>2</v>
      </c>
      <c r="P258" s="4"/>
      <c r="Q258" s="4"/>
      <c r="R258" s="4"/>
      <c r="S258" s="4"/>
      <c r="T258" s="4"/>
      <c r="U258" s="4"/>
      <c r="V258" s="4"/>
      <c r="W258" s="4">
        <v>0</v>
      </c>
      <c r="X258" s="4">
        <v>1</v>
      </c>
      <c r="Y258" s="4">
        <v>0</v>
      </c>
      <c r="Z258" s="4"/>
      <c r="AA258" s="4"/>
      <c r="AB258" s="4"/>
    </row>
    <row r="259" spans="1:206" x14ac:dyDescent="0.2">
      <c r="A259" s="4">
        <v>50</v>
      </c>
      <c r="B259" s="4">
        <v>0</v>
      </c>
      <c r="C259" s="4">
        <v>0</v>
      </c>
      <c r="D259" s="4">
        <v>1</v>
      </c>
      <c r="E259" s="4">
        <v>230</v>
      </c>
      <c r="F259" s="4">
        <f>ROUND(Source!BA239,O259)</f>
        <v>0</v>
      </c>
      <c r="G259" s="4" t="s">
        <v>126</v>
      </c>
      <c r="H259" s="4" t="s">
        <v>127</v>
      </c>
      <c r="I259" s="4"/>
      <c r="J259" s="4"/>
      <c r="K259" s="4">
        <v>230</v>
      </c>
      <c r="L259" s="4">
        <v>19</v>
      </c>
      <c r="M259" s="4">
        <v>3</v>
      </c>
      <c r="N259" s="4" t="s">
        <v>3</v>
      </c>
      <c r="O259" s="4">
        <v>2</v>
      </c>
      <c r="P259" s="4"/>
      <c r="Q259" s="4"/>
      <c r="R259" s="4"/>
      <c r="S259" s="4"/>
      <c r="T259" s="4"/>
      <c r="U259" s="4"/>
      <c r="V259" s="4"/>
      <c r="W259" s="4">
        <v>0</v>
      </c>
      <c r="X259" s="4">
        <v>1</v>
      </c>
      <c r="Y259" s="4">
        <v>0</v>
      </c>
      <c r="Z259" s="4"/>
      <c r="AA259" s="4"/>
      <c r="AB259" s="4"/>
    </row>
    <row r="260" spans="1:206" x14ac:dyDescent="0.2">
      <c r="A260" s="4">
        <v>50</v>
      </c>
      <c r="B260" s="4">
        <v>0</v>
      </c>
      <c r="C260" s="4">
        <v>0</v>
      </c>
      <c r="D260" s="4">
        <v>1</v>
      </c>
      <c r="E260" s="4">
        <v>206</v>
      </c>
      <c r="F260" s="4">
        <f>ROUND(Source!T239,O260)</f>
        <v>0</v>
      </c>
      <c r="G260" s="4" t="s">
        <v>128</v>
      </c>
      <c r="H260" s="4" t="s">
        <v>129</v>
      </c>
      <c r="I260" s="4"/>
      <c r="J260" s="4"/>
      <c r="K260" s="4">
        <v>206</v>
      </c>
      <c r="L260" s="4">
        <v>20</v>
      </c>
      <c r="M260" s="4">
        <v>3</v>
      </c>
      <c r="N260" s="4" t="s">
        <v>3</v>
      </c>
      <c r="O260" s="4">
        <v>2</v>
      </c>
      <c r="P260" s="4"/>
      <c r="Q260" s="4"/>
      <c r="R260" s="4"/>
      <c r="S260" s="4"/>
      <c r="T260" s="4"/>
      <c r="U260" s="4"/>
      <c r="V260" s="4"/>
      <c r="W260" s="4">
        <v>0</v>
      </c>
      <c r="X260" s="4">
        <v>1</v>
      </c>
      <c r="Y260" s="4">
        <v>0</v>
      </c>
      <c r="Z260" s="4"/>
      <c r="AA260" s="4"/>
      <c r="AB260" s="4"/>
    </row>
    <row r="261" spans="1:206" x14ac:dyDescent="0.2">
      <c r="A261" s="4">
        <v>50</v>
      </c>
      <c r="B261" s="4">
        <v>0</v>
      </c>
      <c r="C261" s="4">
        <v>0</v>
      </c>
      <c r="D261" s="4">
        <v>1</v>
      </c>
      <c r="E261" s="4">
        <v>207</v>
      </c>
      <c r="F261" s="4">
        <f>Source!U239</f>
        <v>309.88365999999996</v>
      </c>
      <c r="G261" s="4" t="s">
        <v>130</v>
      </c>
      <c r="H261" s="4" t="s">
        <v>131</v>
      </c>
      <c r="I261" s="4"/>
      <c r="J261" s="4"/>
      <c r="K261" s="4">
        <v>207</v>
      </c>
      <c r="L261" s="4">
        <v>21</v>
      </c>
      <c r="M261" s="4">
        <v>3</v>
      </c>
      <c r="N261" s="4" t="s">
        <v>3</v>
      </c>
      <c r="O261" s="4">
        <v>-1</v>
      </c>
      <c r="P261" s="4"/>
      <c r="Q261" s="4"/>
      <c r="R261" s="4"/>
      <c r="S261" s="4"/>
      <c r="T261" s="4"/>
      <c r="U261" s="4"/>
      <c r="V261" s="4"/>
      <c r="W261" s="4">
        <v>309.88366000000002</v>
      </c>
      <c r="X261" s="4">
        <v>1</v>
      </c>
      <c r="Y261" s="4">
        <v>309.88366000000002</v>
      </c>
      <c r="Z261" s="4"/>
      <c r="AA261" s="4"/>
      <c r="AB261" s="4"/>
    </row>
    <row r="262" spans="1:206" x14ac:dyDescent="0.2">
      <c r="A262" s="4">
        <v>50</v>
      </c>
      <c r="B262" s="4">
        <v>0</v>
      </c>
      <c r="C262" s="4">
        <v>0</v>
      </c>
      <c r="D262" s="4">
        <v>1</v>
      </c>
      <c r="E262" s="4">
        <v>208</v>
      </c>
      <c r="F262" s="4">
        <f>Source!V239</f>
        <v>8.0295963999999991</v>
      </c>
      <c r="G262" s="4" t="s">
        <v>132</v>
      </c>
      <c r="H262" s="4" t="s">
        <v>133</v>
      </c>
      <c r="I262" s="4"/>
      <c r="J262" s="4"/>
      <c r="K262" s="4">
        <v>208</v>
      </c>
      <c r="L262" s="4">
        <v>22</v>
      </c>
      <c r="M262" s="4">
        <v>3</v>
      </c>
      <c r="N262" s="4" t="s">
        <v>3</v>
      </c>
      <c r="O262" s="4">
        <v>-1</v>
      </c>
      <c r="P262" s="4"/>
      <c r="Q262" s="4"/>
      <c r="R262" s="4"/>
      <c r="S262" s="4"/>
      <c r="T262" s="4"/>
      <c r="U262" s="4"/>
      <c r="V262" s="4"/>
      <c r="W262" s="4">
        <v>8.0295964000000009</v>
      </c>
      <c r="X262" s="4">
        <v>1</v>
      </c>
      <c r="Y262" s="4">
        <v>8.0295964000000009</v>
      </c>
      <c r="Z262" s="4"/>
      <c r="AA262" s="4"/>
      <c r="AB262" s="4"/>
    </row>
    <row r="263" spans="1:206" x14ac:dyDescent="0.2">
      <c r="A263" s="4">
        <v>50</v>
      </c>
      <c r="B263" s="4">
        <v>0</v>
      </c>
      <c r="C263" s="4">
        <v>0</v>
      </c>
      <c r="D263" s="4">
        <v>1</v>
      </c>
      <c r="E263" s="4">
        <v>209</v>
      </c>
      <c r="F263" s="4">
        <f>ROUND(Source!W239,O263)</f>
        <v>0</v>
      </c>
      <c r="G263" s="4" t="s">
        <v>134</v>
      </c>
      <c r="H263" s="4" t="s">
        <v>135</v>
      </c>
      <c r="I263" s="4"/>
      <c r="J263" s="4"/>
      <c r="K263" s="4">
        <v>209</v>
      </c>
      <c r="L263" s="4">
        <v>23</v>
      </c>
      <c r="M263" s="4">
        <v>3</v>
      </c>
      <c r="N263" s="4" t="s">
        <v>3</v>
      </c>
      <c r="O263" s="4">
        <v>2</v>
      </c>
      <c r="P263" s="4"/>
      <c r="Q263" s="4"/>
      <c r="R263" s="4"/>
      <c r="S263" s="4"/>
      <c r="T263" s="4"/>
      <c r="U263" s="4"/>
      <c r="V263" s="4"/>
      <c r="W263" s="4">
        <v>0</v>
      </c>
      <c r="X263" s="4">
        <v>1</v>
      </c>
      <c r="Y263" s="4">
        <v>0</v>
      </c>
      <c r="Z263" s="4"/>
      <c r="AA263" s="4"/>
      <c r="AB263" s="4"/>
    </row>
    <row r="264" spans="1:206" x14ac:dyDescent="0.2">
      <c r="A264" s="4">
        <v>50</v>
      </c>
      <c r="B264" s="4">
        <v>0</v>
      </c>
      <c r="C264" s="4">
        <v>0</v>
      </c>
      <c r="D264" s="4">
        <v>1</v>
      </c>
      <c r="E264" s="4">
        <v>233</v>
      </c>
      <c r="F264" s="4">
        <f>ROUND(Source!BD239,O264)</f>
        <v>0</v>
      </c>
      <c r="G264" s="4" t="s">
        <v>136</v>
      </c>
      <c r="H264" s="4" t="s">
        <v>137</v>
      </c>
      <c r="I264" s="4"/>
      <c r="J264" s="4"/>
      <c r="K264" s="4">
        <v>233</v>
      </c>
      <c r="L264" s="4">
        <v>24</v>
      </c>
      <c r="M264" s="4">
        <v>3</v>
      </c>
      <c r="N264" s="4" t="s">
        <v>3</v>
      </c>
      <c r="O264" s="4">
        <v>2</v>
      </c>
      <c r="P264" s="4"/>
      <c r="Q264" s="4"/>
      <c r="R264" s="4"/>
      <c r="S264" s="4"/>
      <c r="T264" s="4"/>
      <c r="U264" s="4"/>
      <c r="V264" s="4"/>
      <c r="W264" s="4">
        <v>0</v>
      </c>
      <c r="X264" s="4">
        <v>1</v>
      </c>
      <c r="Y264" s="4">
        <v>0</v>
      </c>
      <c r="Z264" s="4"/>
      <c r="AA264" s="4"/>
      <c r="AB264" s="4"/>
    </row>
    <row r="265" spans="1:206" x14ac:dyDescent="0.2">
      <c r="A265" s="4">
        <v>50</v>
      </c>
      <c r="B265" s="4">
        <v>0</v>
      </c>
      <c r="C265" s="4">
        <v>0</v>
      </c>
      <c r="D265" s="4">
        <v>1</v>
      </c>
      <c r="E265" s="4">
        <v>210</v>
      </c>
      <c r="F265" s="4">
        <f>ROUND(Source!X239,O265)</f>
        <v>110459.85</v>
      </c>
      <c r="G265" s="4" t="s">
        <v>138</v>
      </c>
      <c r="H265" s="4" t="s">
        <v>139</v>
      </c>
      <c r="I265" s="4"/>
      <c r="J265" s="4"/>
      <c r="K265" s="4">
        <v>210</v>
      </c>
      <c r="L265" s="4">
        <v>25</v>
      </c>
      <c r="M265" s="4">
        <v>3</v>
      </c>
      <c r="N265" s="4" t="s">
        <v>3</v>
      </c>
      <c r="O265" s="4">
        <v>2</v>
      </c>
      <c r="P265" s="4"/>
      <c r="Q265" s="4"/>
      <c r="R265" s="4"/>
      <c r="S265" s="4"/>
      <c r="T265" s="4"/>
      <c r="U265" s="4"/>
      <c r="V265" s="4"/>
      <c r="W265" s="4">
        <v>110459.85</v>
      </c>
      <c r="X265" s="4">
        <v>1</v>
      </c>
      <c r="Y265" s="4">
        <v>110459.85</v>
      </c>
      <c r="Z265" s="4"/>
      <c r="AA265" s="4"/>
      <c r="AB265" s="4"/>
    </row>
    <row r="266" spans="1:206" x14ac:dyDescent="0.2">
      <c r="A266" s="4">
        <v>50</v>
      </c>
      <c r="B266" s="4">
        <v>0</v>
      </c>
      <c r="C266" s="4">
        <v>0</v>
      </c>
      <c r="D266" s="4">
        <v>1</v>
      </c>
      <c r="E266" s="4">
        <v>211</v>
      </c>
      <c r="F266" s="4">
        <f>ROUND(Source!Y239,O266)</f>
        <v>64845.34</v>
      </c>
      <c r="G266" s="4" t="s">
        <v>140</v>
      </c>
      <c r="H266" s="4" t="s">
        <v>141</v>
      </c>
      <c r="I266" s="4"/>
      <c r="J266" s="4"/>
      <c r="K266" s="4">
        <v>211</v>
      </c>
      <c r="L266" s="4">
        <v>26</v>
      </c>
      <c r="M266" s="4">
        <v>3</v>
      </c>
      <c r="N266" s="4" t="s">
        <v>3</v>
      </c>
      <c r="O266" s="4">
        <v>2</v>
      </c>
      <c r="P266" s="4"/>
      <c r="Q266" s="4"/>
      <c r="R266" s="4"/>
      <c r="S266" s="4"/>
      <c r="T266" s="4"/>
      <c r="U266" s="4"/>
      <c r="V266" s="4"/>
      <c r="W266" s="4">
        <v>64845.34</v>
      </c>
      <c r="X266" s="4">
        <v>1</v>
      </c>
      <c r="Y266" s="4">
        <v>64845.34</v>
      </c>
      <c r="Z266" s="4"/>
      <c r="AA266" s="4"/>
      <c r="AB266" s="4"/>
    </row>
    <row r="267" spans="1:206" x14ac:dyDescent="0.2">
      <c r="A267" s="4">
        <v>50</v>
      </c>
      <c r="B267" s="4">
        <v>0</v>
      </c>
      <c r="C267" s="4">
        <v>0</v>
      </c>
      <c r="D267" s="4">
        <v>1</v>
      </c>
      <c r="E267" s="4">
        <v>224</v>
      </c>
      <c r="F267" s="4">
        <f>ROUND(Source!AR239,O267)</f>
        <v>644817.25</v>
      </c>
      <c r="G267" s="4" t="s">
        <v>142</v>
      </c>
      <c r="H267" s="4" t="s">
        <v>143</v>
      </c>
      <c r="I267" s="4"/>
      <c r="J267" s="4"/>
      <c r="K267" s="4">
        <v>224</v>
      </c>
      <c r="L267" s="4">
        <v>27</v>
      </c>
      <c r="M267" s="4">
        <v>3</v>
      </c>
      <c r="N267" s="4" t="s">
        <v>3</v>
      </c>
      <c r="O267" s="4">
        <v>2</v>
      </c>
      <c r="P267" s="4"/>
      <c r="Q267" s="4"/>
      <c r="R267" s="4"/>
      <c r="S267" s="4"/>
      <c r="T267" s="4"/>
      <c r="U267" s="4"/>
      <c r="V267" s="4"/>
      <c r="W267" s="4">
        <v>644817.25</v>
      </c>
      <c r="X267" s="4">
        <v>1</v>
      </c>
      <c r="Y267" s="4">
        <v>644817.25</v>
      </c>
      <c r="Z267" s="4"/>
      <c r="AA267" s="4"/>
      <c r="AB267" s="4"/>
    </row>
    <row r="269" spans="1:206" x14ac:dyDescent="0.2">
      <c r="A269" s="1">
        <v>4</v>
      </c>
      <c r="B269" s="1">
        <v>1</v>
      </c>
      <c r="C269" s="1"/>
      <c r="D269" s="1">
        <f>ROW(A312)</f>
        <v>312</v>
      </c>
      <c r="E269" s="1"/>
      <c r="F269" s="1" t="s">
        <v>3</v>
      </c>
      <c r="G269" s="1" t="s">
        <v>352</v>
      </c>
      <c r="H269" s="1" t="s">
        <v>3</v>
      </c>
      <c r="I269" s="1">
        <v>0</v>
      </c>
      <c r="J269" s="1"/>
      <c r="K269" s="1">
        <v>-1</v>
      </c>
      <c r="L269" s="1"/>
      <c r="M269" s="1" t="s">
        <v>3</v>
      </c>
      <c r="N269" s="1"/>
      <c r="O269" s="1"/>
      <c r="P269" s="1"/>
      <c r="Q269" s="1"/>
      <c r="R269" s="1"/>
      <c r="S269" s="1">
        <v>0</v>
      </c>
      <c r="T269" s="1"/>
      <c r="U269" s="1" t="s">
        <v>3</v>
      </c>
      <c r="V269" s="1">
        <v>0</v>
      </c>
      <c r="W269" s="1"/>
      <c r="X269" s="1"/>
      <c r="Y269" s="1"/>
      <c r="Z269" s="1"/>
      <c r="AA269" s="1"/>
      <c r="AB269" s="1" t="s">
        <v>3</v>
      </c>
      <c r="AC269" s="1" t="s">
        <v>3</v>
      </c>
      <c r="AD269" s="1" t="s">
        <v>3</v>
      </c>
      <c r="AE269" s="1" t="s">
        <v>3</v>
      </c>
      <c r="AF269" s="1" t="s">
        <v>3</v>
      </c>
      <c r="AG269" s="1" t="s">
        <v>3</v>
      </c>
      <c r="AH269" s="1"/>
      <c r="AI269" s="1"/>
      <c r="AJ269" s="1"/>
      <c r="AK269" s="1"/>
      <c r="AL269" s="1"/>
      <c r="AM269" s="1"/>
      <c r="AN269" s="1"/>
      <c r="AO269" s="1"/>
      <c r="AP269" s="1" t="s">
        <v>3</v>
      </c>
      <c r="AQ269" s="1" t="s">
        <v>3</v>
      </c>
      <c r="AR269" s="1" t="s">
        <v>3</v>
      </c>
      <c r="AS269" s="1"/>
      <c r="AT269" s="1"/>
      <c r="AU269" s="1"/>
      <c r="AV269" s="1"/>
      <c r="AW269" s="1"/>
      <c r="AX269" s="1"/>
      <c r="AY269" s="1"/>
      <c r="AZ269" s="1" t="s">
        <v>3</v>
      </c>
      <c r="BA269" s="1"/>
      <c r="BB269" s="1" t="s">
        <v>3</v>
      </c>
      <c r="BC269" s="1" t="s">
        <v>3</v>
      </c>
      <c r="BD269" s="1" t="s">
        <v>3</v>
      </c>
      <c r="BE269" s="1" t="s">
        <v>3</v>
      </c>
      <c r="BF269" s="1" t="s">
        <v>3</v>
      </c>
      <c r="BG269" s="1" t="s">
        <v>3</v>
      </c>
      <c r="BH269" s="1" t="s">
        <v>3</v>
      </c>
      <c r="BI269" s="1" t="s">
        <v>3</v>
      </c>
      <c r="BJ269" s="1" t="s">
        <v>3</v>
      </c>
      <c r="BK269" s="1" t="s">
        <v>3</v>
      </c>
      <c r="BL269" s="1" t="s">
        <v>3</v>
      </c>
      <c r="BM269" s="1" t="s">
        <v>3</v>
      </c>
      <c r="BN269" s="1" t="s">
        <v>3</v>
      </c>
      <c r="BO269" s="1" t="s">
        <v>3</v>
      </c>
      <c r="BP269" s="1" t="s">
        <v>3</v>
      </c>
      <c r="BQ269" s="1"/>
      <c r="BR269" s="1"/>
      <c r="BS269" s="1"/>
      <c r="BT269" s="1"/>
      <c r="BU269" s="1"/>
      <c r="BV269" s="1"/>
      <c r="BW269" s="1"/>
      <c r="BX269" s="1">
        <v>0</v>
      </c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>
        <v>0</v>
      </c>
    </row>
    <row r="271" spans="1:206" x14ac:dyDescent="0.2">
      <c r="A271" s="2">
        <v>52</v>
      </c>
      <c r="B271" s="2">
        <f t="shared" ref="B271:G271" si="221">B312</f>
        <v>1</v>
      </c>
      <c r="C271" s="2">
        <f t="shared" si="221"/>
        <v>4</v>
      </c>
      <c r="D271" s="2">
        <f t="shared" si="221"/>
        <v>269</v>
      </c>
      <c r="E271" s="2">
        <f t="shared" si="221"/>
        <v>0</v>
      </c>
      <c r="F271" s="2" t="str">
        <f t="shared" si="221"/>
        <v/>
      </c>
      <c r="G271" s="2" t="str">
        <f t="shared" si="221"/>
        <v>Система В34</v>
      </c>
      <c r="H271" s="2"/>
      <c r="I271" s="2"/>
      <c r="J271" s="2"/>
      <c r="K271" s="2"/>
      <c r="L271" s="2"/>
      <c r="M271" s="2"/>
      <c r="N271" s="2"/>
      <c r="O271" s="2">
        <f t="shared" ref="O271:AT271" si="222">O312</f>
        <v>491517.65</v>
      </c>
      <c r="P271" s="2">
        <f t="shared" si="222"/>
        <v>384374.13</v>
      </c>
      <c r="Q271" s="2">
        <f t="shared" si="222"/>
        <v>8649.73</v>
      </c>
      <c r="R271" s="2">
        <f t="shared" si="222"/>
        <v>3324.48</v>
      </c>
      <c r="S271" s="2">
        <f t="shared" si="222"/>
        <v>98493.79</v>
      </c>
      <c r="T271" s="2">
        <f t="shared" si="222"/>
        <v>0</v>
      </c>
      <c r="U271" s="2">
        <f t="shared" si="222"/>
        <v>326.03856500000001</v>
      </c>
      <c r="V271" s="2">
        <f t="shared" si="222"/>
        <v>8.4546291</v>
      </c>
      <c r="W271" s="2">
        <f t="shared" si="222"/>
        <v>0</v>
      </c>
      <c r="X271" s="2">
        <f t="shared" si="222"/>
        <v>116206.9</v>
      </c>
      <c r="Y271" s="2">
        <f t="shared" si="222"/>
        <v>68225.41</v>
      </c>
      <c r="Z271" s="2">
        <f t="shared" si="222"/>
        <v>0</v>
      </c>
      <c r="AA271" s="2">
        <f t="shared" si="222"/>
        <v>0</v>
      </c>
      <c r="AB271" s="2">
        <f t="shared" si="222"/>
        <v>491517.65</v>
      </c>
      <c r="AC271" s="2">
        <f t="shared" si="222"/>
        <v>384374.13</v>
      </c>
      <c r="AD271" s="2">
        <f t="shared" si="222"/>
        <v>8649.73</v>
      </c>
      <c r="AE271" s="2">
        <f t="shared" si="222"/>
        <v>3324.48</v>
      </c>
      <c r="AF271" s="2">
        <f t="shared" si="222"/>
        <v>98493.79</v>
      </c>
      <c r="AG271" s="2">
        <f t="shared" si="222"/>
        <v>0</v>
      </c>
      <c r="AH271" s="2">
        <f t="shared" si="222"/>
        <v>326.03856500000001</v>
      </c>
      <c r="AI271" s="2">
        <f t="shared" si="222"/>
        <v>8.4546291</v>
      </c>
      <c r="AJ271" s="2">
        <f t="shared" si="222"/>
        <v>0</v>
      </c>
      <c r="AK271" s="2">
        <f t="shared" si="222"/>
        <v>116206.9</v>
      </c>
      <c r="AL271" s="2">
        <f t="shared" si="222"/>
        <v>68225.41</v>
      </c>
      <c r="AM271" s="2">
        <f t="shared" si="222"/>
        <v>0</v>
      </c>
      <c r="AN271" s="2">
        <f t="shared" si="222"/>
        <v>0</v>
      </c>
      <c r="AO271" s="2">
        <f t="shared" si="222"/>
        <v>0</v>
      </c>
      <c r="AP271" s="2">
        <f t="shared" si="222"/>
        <v>67657.77</v>
      </c>
      <c r="AQ271" s="2">
        <f t="shared" si="222"/>
        <v>0</v>
      </c>
      <c r="AR271" s="2">
        <f t="shared" si="222"/>
        <v>675949.96</v>
      </c>
      <c r="AS271" s="2">
        <f t="shared" si="222"/>
        <v>594997.57999999996</v>
      </c>
      <c r="AT271" s="2">
        <f t="shared" si="222"/>
        <v>13294.61</v>
      </c>
      <c r="AU271" s="2">
        <f t="shared" ref="AU271:BZ271" si="223">AU312</f>
        <v>0</v>
      </c>
      <c r="AV271" s="2">
        <f t="shared" si="223"/>
        <v>384374.13</v>
      </c>
      <c r="AW271" s="2">
        <f t="shared" si="223"/>
        <v>316716.36</v>
      </c>
      <c r="AX271" s="2">
        <f t="shared" si="223"/>
        <v>0</v>
      </c>
      <c r="AY271" s="2">
        <f t="shared" si="223"/>
        <v>316716.36</v>
      </c>
      <c r="AZ271" s="2">
        <f t="shared" si="223"/>
        <v>67657.77</v>
      </c>
      <c r="BA271" s="2">
        <f t="shared" si="223"/>
        <v>0</v>
      </c>
      <c r="BB271" s="2">
        <f t="shared" si="223"/>
        <v>0</v>
      </c>
      <c r="BC271" s="2">
        <f t="shared" si="223"/>
        <v>0</v>
      </c>
      <c r="BD271" s="2">
        <f t="shared" si="223"/>
        <v>0</v>
      </c>
      <c r="BE271" s="2">
        <f t="shared" si="223"/>
        <v>0</v>
      </c>
      <c r="BF271" s="2">
        <f t="shared" si="223"/>
        <v>0</v>
      </c>
      <c r="BG271" s="2">
        <f t="shared" si="223"/>
        <v>0</v>
      </c>
      <c r="BH271" s="2">
        <f t="shared" si="223"/>
        <v>0</v>
      </c>
      <c r="BI271" s="2">
        <f t="shared" si="223"/>
        <v>0</v>
      </c>
      <c r="BJ271" s="2">
        <f t="shared" si="223"/>
        <v>0</v>
      </c>
      <c r="BK271" s="2">
        <f t="shared" si="223"/>
        <v>0</v>
      </c>
      <c r="BL271" s="2">
        <f t="shared" si="223"/>
        <v>0</v>
      </c>
      <c r="BM271" s="2">
        <f t="shared" si="223"/>
        <v>0</v>
      </c>
      <c r="BN271" s="2">
        <f t="shared" si="223"/>
        <v>0</v>
      </c>
      <c r="BO271" s="2">
        <f t="shared" si="223"/>
        <v>0</v>
      </c>
      <c r="BP271" s="2">
        <f t="shared" si="223"/>
        <v>0</v>
      </c>
      <c r="BQ271" s="2">
        <f t="shared" si="223"/>
        <v>0</v>
      </c>
      <c r="BR271" s="2">
        <f t="shared" si="223"/>
        <v>0</v>
      </c>
      <c r="BS271" s="2">
        <f t="shared" si="223"/>
        <v>0</v>
      </c>
      <c r="BT271" s="2">
        <f t="shared" si="223"/>
        <v>0</v>
      </c>
      <c r="BU271" s="2">
        <f t="shared" si="223"/>
        <v>0</v>
      </c>
      <c r="BV271" s="2">
        <f t="shared" si="223"/>
        <v>0</v>
      </c>
      <c r="BW271" s="2">
        <f t="shared" si="223"/>
        <v>0</v>
      </c>
      <c r="BX271" s="2">
        <f t="shared" si="223"/>
        <v>0</v>
      </c>
      <c r="BY271" s="2">
        <f t="shared" si="223"/>
        <v>67657.77</v>
      </c>
      <c r="BZ271" s="2">
        <f t="shared" si="223"/>
        <v>0</v>
      </c>
      <c r="CA271" s="2">
        <f t="shared" ref="CA271:DF271" si="224">CA312</f>
        <v>675949.96</v>
      </c>
      <c r="CB271" s="2">
        <f t="shared" si="224"/>
        <v>594997.57999999996</v>
      </c>
      <c r="CC271" s="2">
        <f t="shared" si="224"/>
        <v>13294.61</v>
      </c>
      <c r="CD271" s="2">
        <f t="shared" si="224"/>
        <v>0</v>
      </c>
      <c r="CE271" s="2">
        <f t="shared" si="224"/>
        <v>384374.13</v>
      </c>
      <c r="CF271" s="2">
        <f t="shared" si="224"/>
        <v>316716.36</v>
      </c>
      <c r="CG271" s="2">
        <f t="shared" si="224"/>
        <v>0</v>
      </c>
      <c r="CH271" s="2">
        <f t="shared" si="224"/>
        <v>316716.36</v>
      </c>
      <c r="CI271" s="2">
        <f t="shared" si="224"/>
        <v>67657.77</v>
      </c>
      <c r="CJ271" s="2">
        <f t="shared" si="224"/>
        <v>0</v>
      </c>
      <c r="CK271" s="2">
        <f t="shared" si="224"/>
        <v>0</v>
      </c>
      <c r="CL271" s="2">
        <f t="shared" si="224"/>
        <v>0</v>
      </c>
      <c r="CM271" s="2">
        <f t="shared" si="224"/>
        <v>0</v>
      </c>
      <c r="CN271" s="2">
        <f t="shared" si="224"/>
        <v>0</v>
      </c>
      <c r="CO271" s="2">
        <f t="shared" si="224"/>
        <v>0</v>
      </c>
      <c r="CP271" s="2">
        <f t="shared" si="224"/>
        <v>0</v>
      </c>
      <c r="CQ271" s="2">
        <f t="shared" si="224"/>
        <v>0</v>
      </c>
      <c r="CR271" s="2">
        <f t="shared" si="224"/>
        <v>0</v>
      </c>
      <c r="CS271" s="2">
        <f t="shared" si="224"/>
        <v>0</v>
      </c>
      <c r="CT271" s="2">
        <f t="shared" si="224"/>
        <v>0</v>
      </c>
      <c r="CU271" s="2">
        <f t="shared" si="224"/>
        <v>0</v>
      </c>
      <c r="CV271" s="2">
        <f t="shared" si="224"/>
        <v>0</v>
      </c>
      <c r="CW271" s="2">
        <f t="shared" si="224"/>
        <v>0</v>
      </c>
      <c r="CX271" s="2">
        <f t="shared" si="224"/>
        <v>0</v>
      </c>
      <c r="CY271" s="2">
        <f t="shared" si="224"/>
        <v>0</v>
      </c>
      <c r="CZ271" s="2">
        <f t="shared" si="224"/>
        <v>0</v>
      </c>
      <c r="DA271" s="2">
        <f t="shared" si="224"/>
        <v>0</v>
      </c>
      <c r="DB271" s="2">
        <f t="shared" si="224"/>
        <v>0</v>
      </c>
      <c r="DC271" s="2">
        <f t="shared" si="224"/>
        <v>0</v>
      </c>
      <c r="DD271" s="2">
        <f t="shared" si="224"/>
        <v>0</v>
      </c>
      <c r="DE271" s="2">
        <f t="shared" si="224"/>
        <v>0</v>
      </c>
      <c r="DF271" s="2">
        <f t="shared" si="224"/>
        <v>0</v>
      </c>
      <c r="DG271" s="3">
        <f t="shared" ref="DG271:EL271" si="225">DG312</f>
        <v>0</v>
      </c>
      <c r="DH271" s="3">
        <f t="shared" si="225"/>
        <v>0</v>
      </c>
      <c r="DI271" s="3">
        <f t="shared" si="225"/>
        <v>0</v>
      </c>
      <c r="DJ271" s="3">
        <f t="shared" si="225"/>
        <v>0</v>
      </c>
      <c r="DK271" s="3">
        <f t="shared" si="225"/>
        <v>0</v>
      </c>
      <c r="DL271" s="3">
        <f t="shared" si="225"/>
        <v>0</v>
      </c>
      <c r="DM271" s="3">
        <f t="shared" si="225"/>
        <v>0</v>
      </c>
      <c r="DN271" s="3">
        <f t="shared" si="225"/>
        <v>0</v>
      </c>
      <c r="DO271" s="3">
        <f t="shared" si="225"/>
        <v>0</v>
      </c>
      <c r="DP271" s="3">
        <f t="shared" si="225"/>
        <v>0</v>
      </c>
      <c r="DQ271" s="3">
        <f t="shared" si="225"/>
        <v>0</v>
      </c>
      <c r="DR271" s="3">
        <f t="shared" si="225"/>
        <v>0</v>
      </c>
      <c r="DS271" s="3">
        <f t="shared" si="225"/>
        <v>0</v>
      </c>
      <c r="DT271" s="3">
        <f t="shared" si="225"/>
        <v>0</v>
      </c>
      <c r="DU271" s="3">
        <f t="shared" si="225"/>
        <v>0</v>
      </c>
      <c r="DV271" s="3">
        <f t="shared" si="225"/>
        <v>0</v>
      </c>
      <c r="DW271" s="3">
        <f t="shared" si="225"/>
        <v>0</v>
      </c>
      <c r="DX271" s="3">
        <f t="shared" si="225"/>
        <v>0</v>
      </c>
      <c r="DY271" s="3">
        <f t="shared" si="225"/>
        <v>0</v>
      </c>
      <c r="DZ271" s="3">
        <f t="shared" si="225"/>
        <v>0</v>
      </c>
      <c r="EA271" s="3">
        <f t="shared" si="225"/>
        <v>0</v>
      </c>
      <c r="EB271" s="3">
        <f t="shared" si="225"/>
        <v>0</v>
      </c>
      <c r="EC271" s="3">
        <f t="shared" si="225"/>
        <v>0</v>
      </c>
      <c r="ED271" s="3">
        <f t="shared" si="225"/>
        <v>0</v>
      </c>
      <c r="EE271" s="3">
        <f t="shared" si="225"/>
        <v>0</v>
      </c>
      <c r="EF271" s="3">
        <f t="shared" si="225"/>
        <v>0</v>
      </c>
      <c r="EG271" s="3">
        <f t="shared" si="225"/>
        <v>0</v>
      </c>
      <c r="EH271" s="3">
        <f t="shared" si="225"/>
        <v>0</v>
      </c>
      <c r="EI271" s="3">
        <f t="shared" si="225"/>
        <v>0</v>
      </c>
      <c r="EJ271" s="3">
        <f t="shared" si="225"/>
        <v>0</v>
      </c>
      <c r="EK271" s="3">
        <f t="shared" si="225"/>
        <v>0</v>
      </c>
      <c r="EL271" s="3">
        <f t="shared" si="225"/>
        <v>0</v>
      </c>
      <c r="EM271" s="3">
        <f t="shared" ref="EM271:FR271" si="226">EM312</f>
        <v>0</v>
      </c>
      <c r="EN271" s="3">
        <f t="shared" si="226"/>
        <v>0</v>
      </c>
      <c r="EO271" s="3">
        <f t="shared" si="226"/>
        <v>0</v>
      </c>
      <c r="EP271" s="3">
        <f t="shared" si="226"/>
        <v>0</v>
      </c>
      <c r="EQ271" s="3">
        <f t="shared" si="226"/>
        <v>0</v>
      </c>
      <c r="ER271" s="3">
        <f t="shared" si="226"/>
        <v>0</v>
      </c>
      <c r="ES271" s="3">
        <f t="shared" si="226"/>
        <v>0</v>
      </c>
      <c r="ET271" s="3">
        <f t="shared" si="226"/>
        <v>0</v>
      </c>
      <c r="EU271" s="3">
        <f t="shared" si="226"/>
        <v>0</v>
      </c>
      <c r="EV271" s="3">
        <f t="shared" si="226"/>
        <v>0</v>
      </c>
      <c r="EW271" s="3">
        <f t="shared" si="226"/>
        <v>0</v>
      </c>
      <c r="EX271" s="3">
        <f t="shared" si="226"/>
        <v>0</v>
      </c>
      <c r="EY271" s="3">
        <f t="shared" si="226"/>
        <v>0</v>
      </c>
      <c r="EZ271" s="3">
        <f t="shared" si="226"/>
        <v>0</v>
      </c>
      <c r="FA271" s="3">
        <f t="shared" si="226"/>
        <v>0</v>
      </c>
      <c r="FB271" s="3">
        <f t="shared" si="226"/>
        <v>0</v>
      </c>
      <c r="FC271" s="3">
        <f t="shared" si="226"/>
        <v>0</v>
      </c>
      <c r="FD271" s="3">
        <f t="shared" si="226"/>
        <v>0</v>
      </c>
      <c r="FE271" s="3">
        <f t="shared" si="226"/>
        <v>0</v>
      </c>
      <c r="FF271" s="3">
        <f t="shared" si="226"/>
        <v>0</v>
      </c>
      <c r="FG271" s="3">
        <f t="shared" si="226"/>
        <v>0</v>
      </c>
      <c r="FH271" s="3">
        <f t="shared" si="226"/>
        <v>0</v>
      </c>
      <c r="FI271" s="3">
        <f t="shared" si="226"/>
        <v>0</v>
      </c>
      <c r="FJ271" s="3">
        <f t="shared" si="226"/>
        <v>0</v>
      </c>
      <c r="FK271" s="3">
        <f t="shared" si="226"/>
        <v>0</v>
      </c>
      <c r="FL271" s="3">
        <f t="shared" si="226"/>
        <v>0</v>
      </c>
      <c r="FM271" s="3">
        <f t="shared" si="226"/>
        <v>0</v>
      </c>
      <c r="FN271" s="3">
        <f t="shared" si="226"/>
        <v>0</v>
      </c>
      <c r="FO271" s="3">
        <f t="shared" si="226"/>
        <v>0</v>
      </c>
      <c r="FP271" s="3">
        <f t="shared" si="226"/>
        <v>0</v>
      </c>
      <c r="FQ271" s="3">
        <f t="shared" si="226"/>
        <v>0</v>
      </c>
      <c r="FR271" s="3">
        <f t="shared" si="226"/>
        <v>0</v>
      </c>
      <c r="FS271" s="3">
        <f t="shared" ref="FS271:GX271" si="227">FS312</f>
        <v>0</v>
      </c>
      <c r="FT271" s="3">
        <f t="shared" si="227"/>
        <v>0</v>
      </c>
      <c r="FU271" s="3">
        <f t="shared" si="227"/>
        <v>0</v>
      </c>
      <c r="FV271" s="3">
        <f t="shared" si="227"/>
        <v>0</v>
      </c>
      <c r="FW271" s="3">
        <f t="shared" si="227"/>
        <v>0</v>
      </c>
      <c r="FX271" s="3">
        <f t="shared" si="227"/>
        <v>0</v>
      </c>
      <c r="FY271" s="3">
        <f t="shared" si="227"/>
        <v>0</v>
      </c>
      <c r="FZ271" s="3">
        <f t="shared" si="227"/>
        <v>0</v>
      </c>
      <c r="GA271" s="3">
        <f t="shared" si="227"/>
        <v>0</v>
      </c>
      <c r="GB271" s="3">
        <f t="shared" si="227"/>
        <v>0</v>
      </c>
      <c r="GC271" s="3">
        <f t="shared" si="227"/>
        <v>0</v>
      </c>
      <c r="GD271" s="3">
        <f t="shared" si="227"/>
        <v>0</v>
      </c>
      <c r="GE271" s="3">
        <f t="shared" si="227"/>
        <v>0</v>
      </c>
      <c r="GF271" s="3">
        <f t="shared" si="227"/>
        <v>0</v>
      </c>
      <c r="GG271" s="3">
        <f t="shared" si="227"/>
        <v>0</v>
      </c>
      <c r="GH271" s="3">
        <f t="shared" si="227"/>
        <v>0</v>
      </c>
      <c r="GI271" s="3">
        <f t="shared" si="227"/>
        <v>0</v>
      </c>
      <c r="GJ271" s="3">
        <f t="shared" si="227"/>
        <v>0</v>
      </c>
      <c r="GK271" s="3">
        <f t="shared" si="227"/>
        <v>0</v>
      </c>
      <c r="GL271" s="3">
        <f t="shared" si="227"/>
        <v>0</v>
      </c>
      <c r="GM271" s="3">
        <f t="shared" si="227"/>
        <v>0</v>
      </c>
      <c r="GN271" s="3">
        <f t="shared" si="227"/>
        <v>0</v>
      </c>
      <c r="GO271" s="3">
        <f t="shared" si="227"/>
        <v>0</v>
      </c>
      <c r="GP271" s="3">
        <f t="shared" si="227"/>
        <v>0</v>
      </c>
      <c r="GQ271" s="3">
        <f t="shared" si="227"/>
        <v>0</v>
      </c>
      <c r="GR271" s="3">
        <f t="shared" si="227"/>
        <v>0</v>
      </c>
      <c r="GS271" s="3">
        <f t="shared" si="227"/>
        <v>0</v>
      </c>
      <c r="GT271" s="3">
        <f t="shared" si="227"/>
        <v>0</v>
      </c>
      <c r="GU271" s="3">
        <f t="shared" si="227"/>
        <v>0</v>
      </c>
      <c r="GV271" s="3">
        <f t="shared" si="227"/>
        <v>0</v>
      </c>
      <c r="GW271" s="3">
        <f t="shared" si="227"/>
        <v>0</v>
      </c>
      <c r="GX271" s="3">
        <f t="shared" si="227"/>
        <v>0</v>
      </c>
    </row>
    <row r="273" spans="1:245" x14ac:dyDescent="0.2">
      <c r="A273">
        <v>17</v>
      </c>
      <c r="B273">
        <v>1</v>
      </c>
      <c r="C273">
        <f>ROW(SmtRes!A366)</f>
        <v>366</v>
      </c>
      <c r="D273">
        <f>ROW(EtalonRes!A411)</f>
        <v>411</v>
      </c>
      <c r="E273" t="s">
        <v>353</v>
      </c>
      <c r="F273" t="s">
        <v>264</v>
      </c>
      <c r="G273" t="s">
        <v>265</v>
      </c>
      <c r="H273" t="s">
        <v>17</v>
      </c>
      <c r="I273">
        <v>1</v>
      </c>
      <c r="J273">
        <v>0</v>
      </c>
      <c r="K273">
        <v>1</v>
      </c>
      <c r="O273">
        <f t="shared" ref="O273:O310" si="228">ROUND(CP273,2)</f>
        <v>2013.13</v>
      </c>
      <c r="P273">
        <f t="shared" ref="P273:P310" si="229">ROUND(CQ273*I273,2)</f>
        <v>128.44999999999999</v>
      </c>
      <c r="Q273">
        <f t="shared" ref="Q273:Q310" si="230">ROUND(CR273*I273,2)</f>
        <v>90.3</v>
      </c>
      <c r="R273">
        <f t="shared" ref="R273:R310" si="231">ROUND(CS273*I273,2)</f>
        <v>9.02</v>
      </c>
      <c r="S273">
        <f t="shared" ref="S273:S310" si="232">ROUND(CT273*I273,2)</f>
        <v>1794.38</v>
      </c>
      <c r="T273">
        <f t="shared" ref="T273:T310" si="233">ROUND(CU273*I273,2)</f>
        <v>0</v>
      </c>
      <c r="U273">
        <f t="shared" ref="U273:U310" si="234">CV273*I273</f>
        <v>6.3000000000000007</v>
      </c>
      <c r="V273">
        <f t="shared" ref="V273:V310" si="235">CW273*I273</f>
        <v>2.1000000000000001E-2</v>
      </c>
      <c r="W273">
        <f t="shared" ref="W273:W310" si="236">ROUND(CX273*I273,2)</f>
        <v>0</v>
      </c>
      <c r="X273">
        <f t="shared" ref="X273:X310" si="237">ROUND(CY273,2)</f>
        <v>2182.11</v>
      </c>
      <c r="Y273">
        <f t="shared" ref="Y273:Y310" si="238">ROUND(CZ273,2)</f>
        <v>1298.45</v>
      </c>
      <c r="AA273">
        <v>51661419</v>
      </c>
      <c r="AB273">
        <f t="shared" ref="AB273:AB310" si="239">ROUND((AC273+AD273+AF273),2)</f>
        <v>74.650000000000006</v>
      </c>
      <c r="AC273">
        <f t="shared" ref="AC273:AC310" si="240">ROUND((ES273),2)</f>
        <v>14.1</v>
      </c>
      <c r="AD273">
        <f>ROUND(((((ET273*ROUND(1.05,7)))-((EU273*ROUND(1.05,7))))+AE273),2)</f>
        <v>6.81</v>
      </c>
      <c r="AE273">
        <f>ROUND(((EU273*ROUND(1.05,7))),2)</f>
        <v>0.27</v>
      </c>
      <c r="AF273">
        <f>ROUND(((EV273*ROUND(1.05,7))),2)</f>
        <v>53.74</v>
      </c>
      <c r="AG273">
        <f t="shared" ref="AG273:AG310" si="241">ROUND((AP273),2)</f>
        <v>0</v>
      </c>
      <c r="AH273">
        <f>((EW273*ROUND(1.05,7)))</f>
        <v>6.3000000000000007</v>
      </c>
      <c r="AI273">
        <f>((EX273*ROUND(1.05,7)))</f>
        <v>2.1000000000000001E-2</v>
      </c>
      <c r="AJ273">
        <f t="shared" ref="AJ273:AJ310" si="242">(AS273)</f>
        <v>0</v>
      </c>
      <c r="AK273">
        <v>71.77</v>
      </c>
      <c r="AL273">
        <v>14.1</v>
      </c>
      <c r="AM273">
        <v>6.49</v>
      </c>
      <c r="AN273">
        <v>0.26</v>
      </c>
      <c r="AO273">
        <v>51.18</v>
      </c>
      <c r="AP273">
        <v>0</v>
      </c>
      <c r="AQ273">
        <v>6</v>
      </c>
      <c r="AR273">
        <v>0.02</v>
      </c>
      <c r="AS273">
        <v>0</v>
      </c>
      <c r="AT273">
        <v>121</v>
      </c>
      <c r="AU273">
        <v>72</v>
      </c>
      <c r="AV273">
        <v>1</v>
      </c>
      <c r="AW273">
        <v>1</v>
      </c>
      <c r="AZ273">
        <v>1</v>
      </c>
      <c r="BA273">
        <v>33.39</v>
      </c>
      <c r="BB273">
        <v>13.26</v>
      </c>
      <c r="BC273">
        <v>9.11</v>
      </c>
      <c r="BD273" t="s">
        <v>3</v>
      </c>
      <c r="BE273" t="s">
        <v>3</v>
      </c>
      <c r="BF273" t="s">
        <v>3</v>
      </c>
      <c r="BG273" t="s">
        <v>3</v>
      </c>
      <c r="BH273">
        <v>0</v>
      </c>
      <c r="BI273">
        <v>1</v>
      </c>
      <c r="BJ273" t="s">
        <v>266</v>
      </c>
      <c r="BM273">
        <v>20001</v>
      </c>
      <c r="BN273">
        <v>0</v>
      </c>
      <c r="BO273" t="s">
        <v>3</v>
      </c>
      <c r="BP273">
        <v>0</v>
      </c>
      <c r="BQ273">
        <v>22</v>
      </c>
      <c r="BR273">
        <v>0</v>
      </c>
      <c r="BS273">
        <v>33.39</v>
      </c>
      <c r="BT273">
        <v>1</v>
      </c>
      <c r="BU273">
        <v>1</v>
      </c>
      <c r="BV273">
        <v>1</v>
      </c>
      <c r="BW273">
        <v>1</v>
      </c>
      <c r="BX273">
        <v>1</v>
      </c>
      <c r="BY273" t="s">
        <v>3</v>
      </c>
      <c r="BZ273">
        <v>121</v>
      </c>
      <c r="CA273">
        <v>72</v>
      </c>
      <c r="CB273" t="s">
        <v>3</v>
      </c>
      <c r="CE273">
        <v>0</v>
      </c>
      <c r="CF273">
        <v>0</v>
      </c>
      <c r="CG273">
        <v>0</v>
      </c>
      <c r="CM273">
        <v>0</v>
      </c>
      <c r="CN273" t="s">
        <v>19</v>
      </c>
      <c r="CO273">
        <v>0</v>
      </c>
      <c r="CP273">
        <f t="shared" ref="CP273:CP310" si="243">(P273+Q273+S273)</f>
        <v>2013.13</v>
      </c>
      <c r="CQ273">
        <f>AC273*BC273</f>
        <v>128.45099999999999</v>
      </c>
      <c r="CR273">
        <f>AD273*BB273</f>
        <v>90.300599999999989</v>
      </c>
      <c r="CS273">
        <f t="shared" ref="CS273:CS310" si="244">AE273*BS273</f>
        <v>9.0152999999999999</v>
      </c>
      <c r="CT273">
        <f t="shared" ref="CT273:CT310" si="245">AF273*BA273</f>
        <v>1794.3786</v>
      </c>
      <c r="CU273">
        <f t="shared" ref="CU273:CU310" si="246">AG273</f>
        <v>0</v>
      </c>
      <c r="CV273">
        <f t="shared" ref="CV273:CV310" si="247">AH273</f>
        <v>6.3000000000000007</v>
      </c>
      <c r="CW273">
        <f t="shared" ref="CW273:CW310" si="248">AI273</f>
        <v>2.1000000000000001E-2</v>
      </c>
      <c r="CX273">
        <f t="shared" ref="CX273:CX310" si="249">AJ273</f>
        <v>0</v>
      </c>
      <c r="CY273">
        <f>(((S273+R273)*AT273)/100)</f>
        <v>2182.114</v>
      </c>
      <c r="CZ273">
        <f>(((S273+R273)*AU273)/100)</f>
        <v>1298.4480000000001</v>
      </c>
      <c r="DC273" t="s">
        <v>3</v>
      </c>
      <c r="DD273" t="s">
        <v>3</v>
      </c>
      <c r="DE273" t="s">
        <v>20</v>
      </c>
      <c r="DF273" t="s">
        <v>20</v>
      </c>
      <c r="DG273" t="s">
        <v>20</v>
      </c>
      <c r="DH273" t="s">
        <v>3</v>
      </c>
      <c r="DI273" t="s">
        <v>20</v>
      </c>
      <c r="DJ273" t="s">
        <v>20</v>
      </c>
      <c r="DK273" t="s">
        <v>3</v>
      </c>
      <c r="DL273" t="s">
        <v>3</v>
      </c>
      <c r="DM273" t="s">
        <v>3</v>
      </c>
      <c r="DN273">
        <v>0</v>
      </c>
      <c r="DO273">
        <v>0</v>
      </c>
      <c r="DP273">
        <v>1</v>
      </c>
      <c r="DQ273">
        <v>1</v>
      </c>
      <c r="DU273">
        <v>1013</v>
      </c>
      <c r="DV273" t="s">
        <v>17</v>
      </c>
      <c r="DW273" t="s">
        <v>17</v>
      </c>
      <c r="DX273">
        <v>1</v>
      </c>
      <c r="DZ273" t="s">
        <v>3</v>
      </c>
      <c r="EA273" t="s">
        <v>3</v>
      </c>
      <c r="EB273" t="s">
        <v>3</v>
      </c>
      <c r="EC273" t="s">
        <v>3</v>
      </c>
      <c r="EE273">
        <v>50757454</v>
      </c>
      <c r="EF273">
        <v>22</v>
      </c>
      <c r="EG273" t="s">
        <v>21</v>
      </c>
      <c r="EH273">
        <v>16</v>
      </c>
      <c r="EI273" t="s">
        <v>22</v>
      </c>
      <c r="EJ273">
        <v>1</v>
      </c>
      <c r="EK273">
        <v>20001</v>
      </c>
      <c r="EL273" t="s">
        <v>23</v>
      </c>
      <c r="EM273" t="s">
        <v>24</v>
      </c>
      <c r="EO273" t="s">
        <v>25</v>
      </c>
      <c r="EQ273">
        <v>131072</v>
      </c>
      <c r="ER273">
        <v>71.77</v>
      </c>
      <c r="ES273">
        <v>14.1</v>
      </c>
      <c r="ET273">
        <v>6.49</v>
      </c>
      <c r="EU273">
        <v>0.26</v>
      </c>
      <c r="EV273">
        <v>51.18</v>
      </c>
      <c r="EW273">
        <v>6</v>
      </c>
      <c r="EX273">
        <v>0.02</v>
      </c>
      <c r="EY273">
        <v>0</v>
      </c>
      <c r="FQ273">
        <v>0</v>
      </c>
      <c r="FR273">
        <f t="shared" ref="FR273:FR310" si="250">ROUND(IF(BI273=3,GM273,0),2)</f>
        <v>0</v>
      </c>
      <c r="FS273">
        <v>0</v>
      </c>
      <c r="FX273">
        <v>121</v>
      </c>
      <c r="FY273">
        <v>72</v>
      </c>
      <c r="GA273" t="s">
        <v>3</v>
      </c>
      <c r="GD273">
        <v>1</v>
      </c>
      <c r="GF273">
        <v>392481691</v>
      </c>
      <c r="GG273">
        <v>2</v>
      </c>
      <c r="GH273">
        <v>1</v>
      </c>
      <c r="GI273">
        <v>4</v>
      </c>
      <c r="GJ273">
        <v>0</v>
      </c>
      <c r="GK273">
        <v>0</v>
      </c>
      <c r="GL273">
        <f t="shared" ref="GL273:GL310" si="251">ROUND(IF(AND(BH273=3,BI273=3,FS273&lt;&gt;0),P273,0),2)</f>
        <v>0</v>
      </c>
      <c r="GM273">
        <f t="shared" ref="GM273:GM310" si="252">ROUND(O273+X273+Y273,2)+GX273</f>
        <v>5493.69</v>
      </c>
      <c r="GN273">
        <f t="shared" ref="GN273:GN310" si="253">IF(OR(BI273=0,BI273=1),GM273,0)</f>
        <v>5493.69</v>
      </c>
      <c r="GO273">
        <f t="shared" ref="GO273:GO310" si="254">IF(BI273=2,GM273,0)</f>
        <v>0</v>
      </c>
      <c r="GP273">
        <f t="shared" ref="GP273:GP310" si="255">IF(BI273=4,GM273+GX273,0)</f>
        <v>0</v>
      </c>
      <c r="GR273">
        <v>0</v>
      </c>
      <c r="GS273">
        <v>3</v>
      </c>
      <c r="GT273">
        <v>0</v>
      </c>
      <c r="GU273" t="s">
        <v>3</v>
      </c>
      <c r="GV273">
        <f t="shared" ref="GV273:GV310" si="256">ROUND((GT273),2)</f>
        <v>0</v>
      </c>
      <c r="GW273">
        <v>1</v>
      </c>
      <c r="GX273">
        <f t="shared" ref="GX273:GX310" si="257">ROUND(HC273*I273,2)</f>
        <v>0</v>
      </c>
      <c r="HA273">
        <v>0</v>
      </c>
      <c r="HB273">
        <v>0</v>
      </c>
      <c r="HC273">
        <f t="shared" ref="HC273:HC310" si="258">GV273*GW273</f>
        <v>0</v>
      </c>
      <c r="HE273" t="s">
        <v>3</v>
      </c>
      <c r="HF273" t="s">
        <v>3</v>
      </c>
      <c r="HM273" t="s">
        <v>3</v>
      </c>
      <c r="HN273" t="s">
        <v>26</v>
      </c>
      <c r="HO273" t="s">
        <v>27</v>
      </c>
      <c r="HP273" t="s">
        <v>22</v>
      </c>
      <c r="HQ273" t="s">
        <v>22</v>
      </c>
      <c r="IK273">
        <v>0</v>
      </c>
    </row>
    <row r="274" spans="1:245" x14ac:dyDescent="0.2">
      <c r="A274">
        <v>18</v>
      </c>
      <c r="B274">
        <v>1</v>
      </c>
      <c r="C274">
        <v>366</v>
      </c>
      <c r="E274" t="s">
        <v>354</v>
      </c>
      <c r="F274" t="s">
        <v>29</v>
      </c>
      <c r="G274" t="s">
        <v>268</v>
      </c>
      <c r="H274" t="str">
        <f>'1.Ведомость'!C104</f>
        <v>КОМПЛ</v>
      </c>
      <c r="I274">
        <f>I273*J274</f>
        <v>1</v>
      </c>
      <c r="J274">
        <v>1</v>
      </c>
      <c r="K274">
        <v>1</v>
      </c>
      <c r="O274">
        <f t="shared" si="228"/>
        <v>32864.65</v>
      </c>
      <c r="P274">
        <f t="shared" si="229"/>
        <v>32864.65</v>
      </c>
      <c r="Q274">
        <f t="shared" si="230"/>
        <v>0</v>
      </c>
      <c r="R274">
        <f t="shared" si="231"/>
        <v>0</v>
      </c>
      <c r="S274">
        <f t="shared" si="232"/>
        <v>0</v>
      </c>
      <c r="T274">
        <f t="shared" si="233"/>
        <v>0</v>
      </c>
      <c r="U274">
        <f t="shared" si="234"/>
        <v>0</v>
      </c>
      <c r="V274">
        <f t="shared" si="235"/>
        <v>0</v>
      </c>
      <c r="W274">
        <f t="shared" si="236"/>
        <v>0</v>
      </c>
      <c r="X274">
        <f t="shared" si="237"/>
        <v>0</v>
      </c>
      <c r="Y274">
        <f t="shared" si="238"/>
        <v>0</v>
      </c>
      <c r="AA274">
        <v>51661419</v>
      </c>
      <c r="AB274">
        <f t="shared" si="239"/>
        <v>32864.65</v>
      </c>
      <c r="AC274">
        <f t="shared" si="240"/>
        <v>32864.65</v>
      </c>
      <c r="AD274">
        <f>ROUND((ET274),2)</f>
        <v>0</v>
      </c>
      <c r="AE274">
        <f>ROUND((EU274),2)</f>
        <v>0</v>
      </c>
      <c r="AF274">
        <f>ROUND((EV274),2)</f>
        <v>0</v>
      </c>
      <c r="AG274">
        <f t="shared" si="241"/>
        <v>0</v>
      </c>
      <c r="AH274">
        <f>(EW274)</f>
        <v>0</v>
      </c>
      <c r="AI274">
        <f>(EX274)</f>
        <v>0</v>
      </c>
      <c r="AJ274">
        <f t="shared" si="242"/>
        <v>0</v>
      </c>
      <c r="AK274">
        <v>32864.65</v>
      </c>
      <c r="AL274">
        <v>32864.65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1</v>
      </c>
      <c r="AW274">
        <v>1</v>
      </c>
      <c r="AZ274">
        <v>1</v>
      </c>
      <c r="BA274">
        <v>1</v>
      </c>
      <c r="BB274">
        <v>1</v>
      </c>
      <c r="BC274">
        <v>6.13</v>
      </c>
      <c r="BD274" t="s">
        <v>3</v>
      </c>
      <c r="BE274" t="s">
        <v>3</v>
      </c>
      <c r="BF274" t="s">
        <v>3</v>
      </c>
      <c r="BG274" t="s">
        <v>3</v>
      </c>
      <c r="BH274">
        <v>3</v>
      </c>
      <c r="BI274">
        <v>3</v>
      </c>
      <c r="BJ274" t="s">
        <v>3</v>
      </c>
      <c r="BM274">
        <v>902</v>
      </c>
      <c r="BN274">
        <v>0</v>
      </c>
      <c r="BO274" t="s">
        <v>3</v>
      </c>
      <c r="BP274">
        <v>0</v>
      </c>
      <c r="BQ274">
        <v>92</v>
      </c>
      <c r="BR274">
        <v>0</v>
      </c>
      <c r="BS274">
        <v>1</v>
      </c>
      <c r="BT274">
        <v>1</v>
      </c>
      <c r="BU274">
        <v>1</v>
      </c>
      <c r="BV274">
        <v>1</v>
      </c>
      <c r="BW274">
        <v>1</v>
      </c>
      <c r="BX274">
        <v>1</v>
      </c>
      <c r="BY274" t="s">
        <v>3</v>
      </c>
      <c r="BZ274">
        <v>0</v>
      </c>
      <c r="CA274">
        <v>0</v>
      </c>
      <c r="CB274" t="s">
        <v>3</v>
      </c>
      <c r="CE274">
        <v>0</v>
      </c>
      <c r="CF274">
        <v>0</v>
      </c>
      <c r="CG274">
        <v>0</v>
      </c>
      <c r="CM274">
        <v>0</v>
      </c>
      <c r="CN274" t="s">
        <v>3</v>
      </c>
      <c r="CO274">
        <v>0</v>
      </c>
      <c r="CP274">
        <f t="shared" si="243"/>
        <v>32864.65</v>
      </c>
      <c r="CQ274">
        <f>AC274</f>
        <v>32864.65</v>
      </c>
      <c r="CR274">
        <f>AD274</f>
        <v>0</v>
      </c>
      <c r="CS274">
        <f t="shared" si="244"/>
        <v>0</v>
      </c>
      <c r="CT274">
        <f t="shared" si="245"/>
        <v>0</v>
      </c>
      <c r="CU274">
        <f t="shared" si="246"/>
        <v>0</v>
      </c>
      <c r="CV274">
        <f t="shared" si="247"/>
        <v>0</v>
      </c>
      <c r="CW274">
        <f t="shared" si="248"/>
        <v>0</v>
      </c>
      <c r="CX274">
        <f t="shared" si="249"/>
        <v>0</v>
      </c>
      <c r="CY274">
        <f>0</f>
        <v>0</v>
      </c>
      <c r="CZ274">
        <f>0</f>
        <v>0</v>
      </c>
      <c r="DC274" t="s">
        <v>3</v>
      </c>
      <c r="DD274" t="s">
        <v>3</v>
      </c>
      <c r="DE274" t="s">
        <v>3</v>
      </c>
      <c r="DF274" t="s">
        <v>3</v>
      </c>
      <c r="DG274" t="s">
        <v>3</v>
      </c>
      <c r="DH274" t="s">
        <v>3</v>
      </c>
      <c r="DI274" t="s">
        <v>3</v>
      </c>
      <c r="DJ274" t="s">
        <v>3</v>
      </c>
      <c r="DK274" t="s">
        <v>3</v>
      </c>
      <c r="DL274" t="s">
        <v>3</v>
      </c>
      <c r="DM274" t="s">
        <v>3</v>
      </c>
      <c r="DN274">
        <v>0</v>
      </c>
      <c r="DO274">
        <v>0</v>
      </c>
      <c r="DP274">
        <v>1</v>
      </c>
      <c r="DQ274">
        <v>1</v>
      </c>
      <c r="DU274">
        <v>1013</v>
      </c>
      <c r="DV274" t="s">
        <v>31</v>
      </c>
      <c r="DW274" t="s">
        <v>31</v>
      </c>
      <c r="DX274">
        <v>1</v>
      </c>
      <c r="DZ274" t="s">
        <v>3</v>
      </c>
      <c r="EA274" t="s">
        <v>3</v>
      </c>
      <c r="EB274" t="s">
        <v>3</v>
      </c>
      <c r="EC274" t="s">
        <v>3</v>
      </c>
      <c r="EE274">
        <v>50757270</v>
      </c>
      <c r="EF274">
        <v>92</v>
      </c>
      <c r="EG274" t="s">
        <v>32</v>
      </c>
      <c r="EH274">
        <v>0</v>
      </c>
      <c r="EI274" t="s">
        <v>3</v>
      </c>
      <c r="EJ274">
        <v>3</v>
      </c>
      <c r="EK274">
        <v>902</v>
      </c>
      <c r="EL274" t="s">
        <v>32</v>
      </c>
      <c r="EM274" t="s">
        <v>33</v>
      </c>
      <c r="EO274" t="s">
        <v>3</v>
      </c>
      <c r="EQ274">
        <v>0</v>
      </c>
      <c r="ER274">
        <v>33124.449999999997</v>
      </c>
      <c r="ES274">
        <v>32864.65</v>
      </c>
      <c r="ET274">
        <v>0</v>
      </c>
      <c r="EU274">
        <v>0</v>
      </c>
      <c r="EV274">
        <v>0</v>
      </c>
      <c r="EW274">
        <v>0</v>
      </c>
      <c r="EX274">
        <v>0</v>
      </c>
      <c r="EZ274">
        <v>5</v>
      </c>
      <c r="FC274">
        <v>0</v>
      </c>
      <c r="FD274">
        <v>18</v>
      </c>
      <c r="FF274">
        <v>31498.5</v>
      </c>
      <c r="FQ274">
        <v>0</v>
      </c>
      <c r="FR274">
        <f t="shared" si="250"/>
        <v>32864.65</v>
      </c>
      <c r="FS274">
        <v>0</v>
      </c>
      <c r="FX274">
        <v>0</v>
      </c>
      <c r="FY274">
        <v>0</v>
      </c>
      <c r="GA274" t="s">
        <v>269</v>
      </c>
      <c r="GD274">
        <v>1</v>
      </c>
      <c r="GF274">
        <v>-832388593</v>
      </c>
      <c r="GG274">
        <v>2</v>
      </c>
      <c r="GH274">
        <v>3</v>
      </c>
      <c r="GI274">
        <v>4</v>
      </c>
      <c r="GJ274">
        <v>0</v>
      </c>
      <c r="GK274">
        <v>0</v>
      </c>
      <c r="GL274">
        <f t="shared" si="251"/>
        <v>0</v>
      </c>
      <c r="GM274">
        <f t="shared" si="252"/>
        <v>32864.65</v>
      </c>
      <c r="GN274">
        <f t="shared" si="253"/>
        <v>0</v>
      </c>
      <c r="GO274">
        <f t="shared" si="254"/>
        <v>0</v>
      </c>
      <c r="GP274">
        <f t="shared" si="255"/>
        <v>0</v>
      </c>
      <c r="GR274">
        <v>1</v>
      </c>
      <c r="GS274">
        <v>1</v>
      </c>
      <c r="GT274">
        <v>0</v>
      </c>
      <c r="GU274" t="s">
        <v>3</v>
      </c>
      <c r="GV274">
        <f t="shared" si="256"/>
        <v>0</v>
      </c>
      <c r="GW274">
        <v>1</v>
      </c>
      <c r="GX274">
        <f t="shared" si="257"/>
        <v>0</v>
      </c>
      <c r="HA274">
        <v>0</v>
      </c>
      <c r="HB274">
        <v>0</v>
      </c>
      <c r="HC274">
        <f t="shared" si="258"/>
        <v>0</v>
      </c>
      <c r="HE274" t="s">
        <v>35</v>
      </c>
      <c r="HF274" t="s">
        <v>36</v>
      </c>
      <c r="HH274">
        <f>ROUND(AC274*I274,2)</f>
        <v>32864.65</v>
      </c>
      <c r="HM274" t="s">
        <v>3</v>
      </c>
      <c r="HN274" t="s">
        <v>3</v>
      </c>
      <c r="HO274" t="s">
        <v>3</v>
      </c>
      <c r="HP274" t="s">
        <v>3</v>
      </c>
      <c r="HQ274" t="s">
        <v>3</v>
      </c>
      <c r="IK274">
        <v>0</v>
      </c>
    </row>
    <row r="275" spans="1:245" x14ac:dyDescent="0.2">
      <c r="A275">
        <v>17</v>
      </c>
      <c r="B275">
        <v>1</v>
      </c>
      <c r="C275">
        <f>ROW(SmtRes!A372)</f>
        <v>372</v>
      </c>
      <c r="D275">
        <f>ROW(EtalonRes!A417)</f>
        <v>417</v>
      </c>
      <c r="E275" t="s">
        <v>355</v>
      </c>
      <c r="F275" t="s">
        <v>271</v>
      </c>
      <c r="G275" t="s">
        <v>272</v>
      </c>
      <c r="H275" t="s">
        <v>63</v>
      </c>
      <c r="I275">
        <v>0.16</v>
      </c>
      <c r="J275">
        <v>0</v>
      </c>
      <c r="K275">
        <v>0.16</v>
      </c>
      <c r="O275">
        <f t="shared" si="228"/>
        <v>286.89</v>
      </c>
      <c r="P275">
        <f t="shared" si="229"/>
        <v>3.48</v>
      </c>
      <c r="Q275">
        <f t="shared" si="230"/>
        <v>1.49</v>
      </c>
      <c r="R275">
        <f t="shared" si="231"/>
        <v>0.69</v>
      </c>
      <c r="S275">
        <f t="shared" si="232"/>
        <v>281.92</v>
      </c>
      <c r="T275">
        <f t="shared" si="233"/>
        <v>0</v>
      </c>
      <c r="U275">
        <f t="shared" si="234"/>
        <v>0.96600000000000008</v>
      </c>
      <c r="V275">
        <f t="shared" si="235"/>
        <v>1.6800000000000001E-3</v>
      </c>
      <c r="W275">
        <f t="shared" si="236"/>
        <v>0</v>
      </c>
      <c r="X275">
        <f t="shared" si="237"/>
        <v>341.96</v>
      </c>
      <c r="Y275">
        <f t="shared" si="238"/>
        <v>203.48</v>
      </c>
      <c r="AA275">
        <v>51661419</v>
      </c>
      <c r="AB275">
        <f t="shared" si="239"/>
        <v>55.86</v>
      </c>
      <c r="AC275">
        <f t="shared" si="240"/>
        <v>2.39</v>
      </c>
      <c r="AD275">
        <f>ROUND(((((ET275*ROUND(1.05,7)))-((EU275*ROUND(1.05,7))))+AE275),2)</f>
        <v>0.7</v>
      </c>
      <c r="AE275">
        <f>ROUND(((EU275*ROUND(1.05,7))),2)</f>
        <v>0.13</v>
      </c>
      <c r="AF275">
        <f>ROUND(((EV275*ROUND(1.05,7))),2)</f>
        <v>52.77</v>
      </c>
      <c r="AG275">
        <f t="shared" si="241"/>
        <v>0</v>
      </c>
      <c r="AH275">
        <f>((EW275*ROUND(1.05,7)))</f>
        <v>6.0375000000000005</v>
      </c>
      <c r="AI275">
        <f>((EX275*ROUND(1.05,7)))</f>
        <v>1.0500000000000001E-2</v>
      </c>
      <c r="AJ275">
        <f t="shared" si="242"/>
        <v>0</v>
      </c>
      <c r="AK275">
        <v>53.31</v>
      </c>
      <c r="AL275">
        <v>2.39</v>
      </c>
      <c r="AM275">
        <v>0.66</v>
      </c>
      <c r="AN275">
        <v>0.12</v>
      </c>
      <c r="AO275">
        <v>50.26</v>
      </c>
      <c r="AP275">
        <v>0</v>
      </c>
      <c r="AQ275">
        <v>5.75</v>
      </c>
      <c r="AR275">
        <v>0.01</v>
      </c>
      <c r="AS275">
        <v>0</v>
      </c>
      <c r="AT275">
        <v>121</v>
      </c>
      <c r="AU275">
        <v>72</v>
      </c>
      <c r="AV275">
        <v>1</v>
      </c>
      <c r="AW275">
        <v>1</v>
      </c>
      <c r="AZ275">
        <v>1</v>
      </c>
      <c r="BA275">
        <v>33.39</v>
      </c>
      <c r="BB275">
        <v>13.26</v>
      </c>
      <c r="BC275">
        <v>9.11</v>
      </c>
      <c r="BD275" t="s">
        <v>3</v>
      </c>
      <c r="BE275" t="s">
        <v>3</v>
      </c>
      <c r="BF275" t="s">
        <v>3</v>
      </c>
      <c r="BG275" t="s">
        <v>3</v>
      </c>
      <c r="BH275">
        <v>0</v>
      </c>
      <c r="BI275">
        <v>1</v>
      </c>
      <c r="BJ275" t="s">
        <v>273</v>
      </c>
      <c r="BM275">
        <v>20001</v>
      </c>
      <c r="BN275">
        <v>0</v>
      </c>
      <c r="BO275" t="s">
        <v>3</v>
      </c>
      <c r="BP275">
        <v>0</v>
      </c>
      <c r="BQ275">
        <v>22</v>
      </c>
      <c r="BR275">
        <v>0</v>
      </c>
      <c r="BS275">
        <v>33.39</v>
      </c>
      <c r="BT275">
        <v>1</v>
      </c>
      <c r="BU275">
        <v>1</v>
      </c>
      <c r="BV275">
        <v>1</v>
      </c>
      <c r="BW275">
        <v>1</v>
      </c>
      <c r="BX275">
        <v>1</v>
      </c>
      <c r="BY275" t="s">
        <v>3</v>
      </c>
      <c r="BZ275">
        <v>121</v>
      </c>
      <c r="CA275">
        <v>72</v>
      </c>
      <c r="CB275" t="s">
        <v>3</v>
      </c>
      <c r="CE275">
        <v>0</v>
      </c>
      <c r="CF275">
        <v>0</v>
      </c>
      <c r="CG275">
        <v>0</v>
      </c>
      <c r="CM275">
        <v>0</v>
      </c>
      <c r="CN275" t="s">
        <v>19</v>
      </c>
      <c r="CO275">
        <v>0</v>
      </c>
      <c r="CP275">
        <f t="shared" si="243"/>
        <v>286.89000000000004</v>
      </c>
      <c r="CQ275">
        <f>AC275*BC275</f>
        <v>21.7729</v>
      </c>
      <c r="CR275">
        <f>AD275*BB275</f>
        <v>9.282</v>
      </c>
      <c r="CS275">
        <f t="shared" si="244"/>
        <v>4.3407</v>
      </c>
      <c r="CT275">
        <f t="shared" si="245"/>
        <v>1761.9903000000002</v>
      </c>
      <c r="CU275">
        <f t="shared" si="246"/>
        <v>0</v>
      </c>
      <c r="CV275">
        <f t="shared" si="247"/>
        <v>6.0375000000000005</v>
      </c>
      <c r="CW275">
        <f t="shared" si="248"/>
        <v>1.0500000000000001E-2</v>
      </c>
      <c r="CX275">
        <f t="shared" si="249"/>
        <v>0</v>
      </c>
      <c r="CY275">
        <f t="shared" ref="CY275:CY281" si="259">(((S275+R275)*AT275)/100)</f>
        <v>341.95810000000006</v>
      </c>
      <c r="CZ275">
        <f t="shared" ref="CZ275:CZ281" si="260">(((S275+R275)*AU275)/100)</f>
        <v>203.47920000000002</v>
      </c>
      <c r="DC275" t="s">
        <v>3</v>
      </c>
      <c r="DD275" t="s">
        <v>3</v>
      </c>
      <c r="DE275" t="s">
        <v>20</v>
      </c>
      <c r="DF275" t="s">
        <v>20</v>
      </c>
      <c r="DG275" t="s">
        <v>20</v>
      </c>
      <c r="DH275" t="s">
        <v>3</v>
      </c>
      <c r="DI275" t="s">
        <v>20</v>
      </c>
      <c r="DJ275" t="s">
        <v>20</v>
      </c>
      <c r="DK275" t="s">
        <v>3</v>
      </c>
      <c r="DL275" t="s">
        <v>3</v>
      </c>
      <c r="DM275" t="s">
        <v>3</v>
      </c>
      <c r="DN275">
        <v>0</v>
      </c>
      <c r="DO275">
        <v>0</v>
      </c>
      <c r="DP275">
        <v>1</v>
      </c>
      <c r="DQ275">
        <v>1</v>
      </c>
      <c r="DU275">
        <v>1005</v>
      </c>
      <c r="DV275" t="s">
        <v>63</v>
      </c>
      <c r="DW275" t="s">
        <v>63</v>
      </c>
      <c r="DX275">
        <v>1</v>
      </c>
      <c r="DZ275" t="s">
        <v>3</v>
      </c>
      <c r="EA275" t="s">
        <v>3</v>
      </c>
      <c r="EB275" t="s">
        <v>3</v>
      </c>
      <c r="EC275" t="s">
        <v>3</v>
      </c>
      <c r="EE275">
        <v>50757454</v>
      </c>
      <c r="EF275">
        <v>22</v>
      </c>
      <c r="EG275" t="s">
        <v>21</v>
      </c>
      <c r="EH275">
        <v>16</v>
      </c>
      <c r="EI275" t="s">
        <v>22</v>
      </c>
      <c r="EJ275">
        <v>1</v>
      </c>
      <c r="EK275">
        <v>20001</v>
      </c>
      <c r="EL275" t="s">
        <v>23</v>
      </c>
      <c r="EM275" t="s">
        <v>24</v>
      </c>
      <c r="EO275" t="s">
        <v>25</v>
      </c>
      <c r="EQ275">
        <v>131072</v>
      </c>
      <c r="ER275">
        <v>53.31</v>
      </c>
      <c r="ES275">
        <v>2.39</v>
      </c>
      <c r="ET275">
        <v>0.66</v>
      </c>
      <c r="EU275">
        <v>0.12</v>
      </c>
      <c r="EV275">
        <v>50.26</v>
      </c>
      <c r="EW275">
        <v>5.75</v>
      </c>
      <c r="EX275">
        <v>0.01</v>
      </c>
      <c r="EY275">
        <v>0</v>
      </c>
      <c r="FQ275">
        <v>0</v>
      </c>
      <c r="FR275">
        <f t="shared" si="250"/>
        <v>0</v>
      </c>
      <c r="FS275">
        <v>0</v>
      </c>
      <c r="FX275">
        <v>121</v>
      </c>
      <c r="FY275">
        <v>72</v>
      </c>
      <c r="GA275" t="s">
        <v>3</v>
      </c>
      <c r="GD275">
        <v>1</v>
      </c>
      <c r="GF275">
        <v>-1520975047</v>
      </c>
      <c r="GG275">
        <v>2</v>
      </c>
      <c r="GH275">
        <v>1</v>
      </c>
      <c r="GI275">
        <v>4</v>
      </c>
      <c r="GJ275">
        <v>0</v>
      </c>
      <c r="GK275">
        <v>0</v>
      </c>
      <c r="GL275">
        <f t="shared" si="251"/>
        <v>0</v>
      </c>
      <c r="GM275">
        <f t="shared" si="252"/>
        <v>832.33</v>
      </c>
      <c r="GN275">
        <f t="shared" si="253"/>
        <v>832.33</v>
      </c>
      <c r="GO275">
        <f t="shared" si="254"/>
        <v>0</v>
      </c>
      <c r="GP275">
        <f t="shared" si="255"/>
        <v>0</v>
      </c>
      <c r="GR275">
        <v>0</v>
      </c>
      <c r="GS275">
        <v>3</v>
      </c>
      <c r="GT275">
        <v>0</v>
      </c>
      <c r="GU275" t="s">
        <v>3</v>
      </c>
      <c r="GV275">
        <f t="shared" si="256"/>
        <v>0</v>
      </c>
      <c r="GW275">
        <v>1</v>
      </c>
      <c r="GX275">
        <f t="shared" si="257"/>
        <v>0</v>
      </c>
      <c r="HA275">
        <v>0</v>
      </c>
      <c r="HB275">
        <v>0</v>
      </c>
      <c r="HC275">
        <f t="shared" si="258"/>
        <v>0</v>
      </c>
      <c r="HE275" t="s">
        <v>3</v>
      </c>
      <c r="HF275" t="s">
        <v>3</v>
      </c>
      <c r="HM275" t="s">
        <v>3</v>
      </c>
      <c r="HN275" t="s">
        <v>26</v>
      </c>
      <c r="HO275" t="s">
        <v>27</v>
      </c>
      <c r="HP275" t="s">
        <v>22</v>
      </c>
      <c r="HQ275" t="s">
        <v>22</v>
      </c>
      <c r="IK275">
        <v>0</v>
      </c>
    </row>
    <row r="276" spans="1:245" x14ac:dyDescent="0.2">
      <c r="A276">
        <v>18</v>
      </c>
      <c r="B276">
        <v>1</v>
      </c>
      <c r="C276">
        <v>372</v>
      </c>
      <c r="E276" t="s">
        <v>356</v>
      </c>
      <c r="F276" t="s">
        <v>29</v>
      </c>
      <c r="G276" t="s">
        <v>275</v>
      </c>
      <c r="H276" t="str">
        <f>'1.Ведомость'!C106</f>
        <v>ШТ</v>
      </c>
      <c r="I276">
        <f>I275*J276</f>
        <v>1</v>
      </c>
      <c r="J276">
        <v>6.25</v>
      </c>
      <c r="K276">
        <v>6.25</v>
      </c>
      <c r="O276">
        <f t="shared" si="228"/>
        <v>2299.1</v>
      </c>
      <c r="P276">
        <f t="shared" si="229"/>
        <v>2299.1</v>
      </c>
      <c r="Q276">
        <f t="shared" si="230"/>
        <v>0</v>
      </c>
      <c r="R276">
        <f t="shared" si="231"/>
        <v>0</v>
      </c>
      <c r="S276">
        <f t="shared" si="232"/>
        <v>0</v>
      </c>
      <c r="T276">
        <f t="shared" si="233"/>
        <v>0</v>
      </c>
      <c r="U276">
        <f t="shared" si="234"/>
        <v>0</v>
      </c>
      <c r="V276">
        <f t="shared" si="235"/>
        <v>0</v>
      </c>
      <c r="W276">
        <f t="shared" si="236"/>
        <v>0</v>
      </c>
      <c r="X276">
        <f t="shared" si="237"/>
        <v>0</v>
      </c>
      <c r="Y276">
        <f t="shared" si="238"/>
        <v>0</v>
      </c>
      <c r="AA276">
        <v>51661419</v>
      </c>
      <c r="AB276">
        <f t="shared" si="239"/>
        <v>2299.1</v>
      </c>
      <c r="AC276">
        <f t="shared" si="240"/>
        <v>2299.1</v>
      </c>
      <c r="AD276">
        <f>ROUND((((ET276)-(EU276))+AE276),2)</f>
        <v>0</v>
      </c>
      <c r="AE276">
        <f>ROUND((EU276),2)</f>
        <v>0</v>
      </c>
      <c r="AF276">
        <f>ROUND((EV276),2)</f>
        <v>0</v>
      </c>
      <c r="AG276">
        <f t="shared" si="241"/>
        <v>0</v>
      </c>
      <c r="AH276">
        <f>(EW276)</f>
        <v>0</v>
      </c>
      <c r="AI276">
        <f>(EX276)</f>
        <v>0</v>
      </c>
      <c r="AJ276">
        <f t="shared" si="242"/>
        <v>0</v>
      </c>
      <c r="AK276">
        <v>2299.1</v>
      </c>
      <c r="AL276">
        <v>2299.1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125</v>
      </c>
      <c r="AU276">
        <v>65</v>
      </c>
      <c r="AV276">
        <v>1</v>
      </c>
      <c r="AW276">
        <v>1</v>
      </c>
      <c r="AZ276">
        <v>1</v>
      </c>
      <c r="BA276">
        <v>1</v>
      </c>
      <c r="BB276">
        <v>1</v>
      </c>
      <c r="BC276">
        <v>9.11</v>
      </c>
      <c r="BD276" t="s">
        <v>3</v>
      </c>
      <c r="BE276" t="s">
        <v>3</v>
      </c>
      <c r="BF276" t="s">
        <v>3</v>
      </c>
      <c r="BG276" t="s">
        <v>3</v>
      </c>
      <c r="BH276">
        <v>3</v>
      </c>
      <c r="BI276">
        <v>1</v>
      </c>
      <c r="BJ276" t="s">
        <v>3</v>
      </c>
      <c r="BM276">
        <v>0</v>
      </c>
      <c r="BN276">
        <v>0</v>
      </c>
      <c r="BO276" t="s">
        <v>3</v>
      </c>
      <c r="BP276">
        <v>0</v>
      </c>
      <c r="BQ276">
        <v>13</v>
      </c>
      <c r="BR276">
        <v>0</v>
      </c>
      <c r="BS276">
        <v>1</v>
      </c>
      <c r="BT276">
        <v>1</v>
      </c>
      <c r="BU276">
        <v>1</v>
      </c>
      <c r="BV276">
        <v>1</v>
      </c>
      <c r="BW276">
        <v>1</v>
      </c>
      <c r="BX276">
        <v>1</v>
      </c>
      <c r="BY276" t="s">
        <v>3</v>
      </c>
      <c r="BZ276">
        <v>125</v>
      </c>
      <c r="CA276">
        <v>65</v>
      </c>
      <c r="CB276" t="s">
        <v>3</v>
      </c>
      <c r="CE276">
        <v>0</v>
      </c>
      <c r="CF276">
        <v>0</v>
      </c>
      <c r="CG276">
        <v>0</v>
      </c>
      <c r="CM276">
        <v>0</v>
      </c>
      <c r="CN276" t="s">
        <v>3</v>
      </c>
      <c r="CO276">
        <v>0</v>
      </c>
      <c r="CP276">
        <f t="shared" si="243"/>
        <v>2299.1</v>
      </c>
      <c r="CQ276">
        <f>AC276</f>
        <v>2299.1</v>
      </c>
      <c r="CR276">
        <f>AD276</f>
        <v>0</v>
      </c>
      <c r="CS276">
        <f t="shared" si="244"/>
        <v>0</v>
      </c>
      <c r="CT276">
        <f t="shared" si="245"/>
        <v>0</v>
      </c>
      <c r="CU276">
        <f t="shared" si="246"/>
        <v>0</v>
      </c>
      <c r="CV276">
        <f t="shared" si="247"/>
        <v>0</v>
      </c>
      <c r="CW276">
        <f t="shared" si="248"/>
        <v>0</v>
      </c>
      <c r="CX276">
        <f t="shared" si="249"/>
        <v>0</v>
      </c>
      <c r="CY276">
        <f t="shared" si="259"/>
        <v>0</v>
      </c>
      <c r="CZ276">
        <f t="shared" si="260"/>
        <v>0</v>
      </c>
      <c r="DC276" t="s">
        <v>3</v>
      </c>
      <c r="DD276" t="s">
        <v>3</v>
      </c>
      <c r="DE276" t="s">
        <v>3</v>
      </c>
      <c r="DF276" t="s">
        <v>3</v>
      </c>
      <c r="DG276" t="s">
        <v>3</v>
      </c>
      <c r="DH276" t="s">
        <v>3</v>
      </c>
      <c r="DI276" t="s">
        <v>3</v>
      </c>
      <c r="DJ276" t="s">
        <v>3</v>
      </c>
      <c r="DK276" t="s">
        <v>3</v>
      </c>
      <c r="DL276" t="s">
        <v>3</v>
      </c>
      <c r="DM276" t="s">
        <v>3</v>
      </c>
      <c r="DN276">
        <v>0</v>
      </c>
      <c r="DO276">
        <v>0</v>
      </c>
      <c r="DP276">
        <v>1</v>
      </c>
      <c r="DQ276">
        <v>1</v>
      </c>
      <c r="DU276">
        <v>1013</v>
      </c>
      <c r="DV276" t="s">
        <v>17</v>
      </c>
      <c r="DW276" t="s">
        <v>17</v>
      </c>
      <c r="DX276">
        <v>1</v>
      </c>
      <c r="DZ276" t="s">
        <v>3</v>
      </c>
      <c r="EA276" t="s">
        <v>3</v>
      </c>
      <c r="EB276" t="s">
        <v>3</v>
      </c>
      <c r="EC276" t="s">
        <v>3</v>
      </c>
      <c r="EE276">
        <v>50757123</v>
      </c>
      <c r="EF276">
        <v>13</v>
      </c>
      <c r="EG276" t="s">
        <v>38</v>
      </c>
      <c r="EH276">
        <v>0</v>
      </c>
      <c r="EI276" t="s">
        <v>3</v>
      </c>
      <c r="EJ276">
        <v>1</v>
      </c>
      <c r="EK276">
        <v>0</v>
      </c>
      <c r="EL276" t="s">
        <v>39</v>
      </c>
      <c r="EM276" t="s">
        <v>40</v>
      </c>
      <c r="EO276" t="s">
        <v>3</v>
      </c>
      <c r="EQ276">
        <v>0</v>
      </c>
      <c r="ER276">
        <v>2299.1</v>
      </c>
      <c r="ES276">
        <v>2299.1</v>
      </c>
      <c r="ET276">
        <v>0</v>
      </c>
      <c r="EU276">
        <v>0</v>
      </c>
      <c r="EV276">
        <v>0</v>
      </c>
      <c r="EW276">
        <v>0</v>
      </c>
      <c r="EX276">
        <v>0</v>
      </c>
      <c r="EZ276">
        <v>5</v>
      </c>
      <c r="FC276">
        <v>0</v>
      </c>
      <c r="FD276">
        <v>18</v>
      </c>
      <c r="FF276">
        <v>2186.25</v>
      </c>
      <c r="FQ276">
        <v>0</v>
      </c>
      <c r="FR276">
        <f t="shared" si="250"/>
        <v>0</v>
      </c>
      <c r="FS276">
        <v>0</v>
      </c>
      <c r="FX276">
        <v>125</v>
      </c>
      <c r="FY276">
        <v>65</v>
      </c>
      <c r="GA276" t="s">
        <v>276</v>
      </c>
      <c r="GD276">
        <v>1</v>
      </c>
      <c r="GF276">
        <v>-599500238</v>
      </c>
      <c r="GG276">
        <v>2</v>
      </c>
      <c r="GH276">
        <v>3</v>
      </c>
      <c r="GI276">
        <v>4</v>
      </c>
      <c r="GJ276">
        <v>0</v>
      </c>
      <c r="GK276">
        <v>0</v>
      </c>
      <c r="GL276">
        <f t="shared" si="251"/>
        <v>0</v>
      </c>
      <c r="GM276">
        <f t="shared" si="252"/>
        <v>2299.1</v>
      </c>
      <c r="GN276">
        <f t="shared" si="253"/>
        <v>2299.1</v>
      </c>
      <c r="GO276">
        <f t="shared" si="254"/>
        <v>0</v>
      </c>
      <c r="GP276">
        <f t="shared" si="255"/>
        <v>0</v>
      </c>
      <c r="GR276">
        <v>1</v>
      </c>
      <c r="GS276">
        <v>1</v>
      </c>
      <c r="GT276">
        <v>0</v>
      </c>
      <c r="GU276" t="s">
        <v>3</v>
      </c>
      <c r="GV276">
        <f t="shared" si="256"/>
        <v>0</v>
      </c>
      <c r="GW276">
        <v>1</v>
      </c>
      <c r="GX276">
        <f t="shared" si="257"/>
        <v>0</v>
      </c>
      <c r="HA276">
        <v>0</v>
      </c>
      <c r="HB276">
        <v>0</v>
      </c>
      <c r="HC276">
        <f t="shared" si="258"/>
        <v>0</v>
      </c>
      <c r="HE276" t="s">
        <v>35</v>
      </c>
      <c r="HF276" t="s">
        <v>42</v>
      </c>
      <c r="HG276">
        <f>ROUND(AC276*I276,2)</f>
        <v>2299.1</v>
      </c>
      <c r="HM276" t="s">
        <v>3</v>
      </c>
      <c r="HN276" t="s">
        <v>3</v>
      </c>
      <c r="HO276" t="s">
        <v>3</v>
      </c>
      <c r="HP276" t="s">
        <v>3</v>
      </c>
      <c r="HQ276" t="s">
        <v>3</v>
      </c>
      <c r="IK276">
        <v>0</v>
      </c>
    </row>
    <row r="277" spans="1:245" x14ac:dyDescent="0.2">
      <c r="A277">
        <v>17</v>
      </c>
      <c r="B277">
        <v>1</v>
      </c>
      <c r="C277">
        <f>ROW(SmtRes!A378)</f>
        <v>378</v>
      </c>
      <c r="D277">
        <f>ROW(EtalonRes!A423)</f>
        <v>423</v>
      </c>
      <c r="E277" t="s">
        <v>357</v>
      </c>
      <c r="F277" t="s">
        <v>278</v>
      </c>
      <c r="G277" t="s">
        <v>279</v>
      </c>
      <c r="H277" t="s">
        <v>280</v>
      </c>
      <c r="I277">
        <v>0.4</v>
      </c>
      <c r="J277">
        <v>0</v>
      </c>
      <c r="K277">
        <v>0.4</v>
      </c>
      <c r="O277">
        <f t="shared" si="228"/>
        <v>986.85</v>
      </c>
      <c r="P277">
        <f t="shared" si="229"/>
        <v>228.3</v>
      </c>
      <c r="Q277">
        <f t="shared" si="230"/>
        <v>7.27</v>
      </c>
      <c r="R277">
        <f t="shared" si="231"/>
        <v>3.21</v>
      </c>
      <c r="S277">
        <f t="shared" si="232"/>
        <v>751.28</v>
      </c>
      <c r="T277">
        <f t="shared" si="233"/>
        <v>0</v>
      </c>
      <c r="U277">
        <f t="shared" si="234"/>
        <v>2.2680000000000002</v>
      </c>
      <c r="V277">
        <f t="shared" si="235"/>
        <v>8.4000000000000012E-3</v>
      </c>
      <c r="W277">
        <f t="shared" si="236"/>
        <v>0</v>
      </c>
      <c r="X277">
        <f t="shared" si="237"/>
        <v>912.93</v>
      </c>
      <c r="Y277">
        <f t="shared" si="238"/>
        <v>543.23</v>
      </c>
      <c r="AA277">
        <v>51661419</v>
      </c>
      <c r="AB277">
        <f t="shared" si="239"/>
        <v>120.27</v>
      </c>
      <c r="AC277">
        <f t="shared" si="240"/>
        <v>62.65</v>
      </c>
      <c r="AD277">
        <f>ROUND(((((ET277*ROUND(1.05,7)))-((EU277*ROUND(1.05,7))))+AE277),2)</f>
        <v>1.37</v>
      </c>
      <c r="AE277">
        <f>ROUND(((EU277*ROUND(1.05,7))),2)</f>
        <v>0.24</v>
      </c>
      <c r="AF277">
        <f>ROUND(((EV277*ROUND(1.05,7))),2)</f>
        <v>56.25</v>
      </c>
      <c r="AG277">
        <f t="shared" si="241"/>
        <v>0</v>
      </c>
      <c r="AH277">
        <f>((EW277*ROUND(1.05,7)))</f>
        <v>5.6700000000000008</v>
      </c>
      <c r="AI277">
        <f>((EX277*ROUND(1.05,7)))</f>
        <v>2.1000000000000001E-2</v>
      </c>
      <c r="AJ277">
        <f t="shared" si="242"/>
        <v>0</v>
      </c>
      <c r="AK277">
        <v>117.53</v>
      </c>
      <c r="AL277">
        <v>62.65</v>
      </c>
      <c r="AM277">
        <v>1.31</v>
      </c>
      <c r="AN277">
        <v>0.23</v>
      </c>
      <c r="AO277">
        <v>53.57</v>
      </c>
      <c r="AP277">
        <v>0</v>
      </c>
      <c r="AQ277">
        <v>5.4</v>
      </c>
      <c r="AR277">
        <v>0.02</v>
      </c>
      <c r="AS277">
        <v>0</v>
      </c>
      <c r="AT277">
        <v>121</v>
      </c>
      <c r="AU277">
        <v>72</v>
      </c>
      <c r="AV277">
        <v>1</v>
      </c>
      <c r="AW277">
        <v>1</v>
      </c>
      <c r="AZ277">
        <v>1</v>
      </c>
      <c r="BA277">
        <v>33.39</v>
      </c>
      <c r="BB277">
        <v>13.26</v>
      </c>
      <c r="BC277">
        <v>9.11</v>
      </c>
      <c r="BD277" t="s">
        <v>3</v>
      </c>
      <c r="BE277" t="s">
        <v>3</v>
      </c>
      <c r="BF277" t="s">
        <v>3</v>
      </c>
      <c r="BG277" t="s">
        <v>3</v>
      </c>
      <c r="BH277">
        <v>0</v>
      </c>
      <c r="BI277">
        <v>1</v>
      </c>
      <c r="BJ277" t="s">
        <v>281</v>
      </c>
      <c r="BM277">
        <v>20001</v>
      </c>
      <c r="BN277">
        <v>0</v>
      </c>
      <c r="BO277" t="s">
        <v>3</v>
      </c>
      <c r="BP277">
        <v>0</v>
      </c>
      <c r="BQ277">
        <v>22</v>
      </c>
      <c r="BR277">
        <v>0</v>
      </c>
      <c r="BS277">
        <v>33.39</v>
      </c>
      <c r="BT277">
        <v>1</v>
      </c>
      <c r="BU277">
        <v>1</v>
      </c>
      <c r="BV277">
        <v>1</v>
      </c>
      <c r="BW277">
        <v>1</v>
      </c>
      <c r="BX277">
        <v>1</v>
      </c>
      <c r="BY277" t="s">
        <v>3</v>
      </c>
      <c r="BZ277">
        <v>121</v>
      </c>
      <c r="CA277">
        <v>72</v>
      </c>
      <c r="CB277" t="s">
        <v>3</v>
      </c>
      <c r="CE277">
        <v>0</v>
      </c>
      <c r="CF277">
        <v>0</v>
      </c>
      <c r="CG277">
        <v>0</v>
      </c>
      <c r="CM277">
        <v>0</v>
      </c>
      <c r="CN277" t="s">
        <v>19</v>
      </c>
      <c r="CO277">
        <v>0</v>
      </c>
      <c r="CP277">
        <f t="shared" si="243"/>
        <v>986.85</v>
      </c>
      <c r="CQ277">
        <f>AC277*BC277</f>
        <v>570.74149999999997</v>
      </c>
      <c r="CR277">
        <f>AD277*BB277</f>
        <v>18.1662</v>
      </c>
      <c r="CS277">
        <f t="shared" si="244"/>
        <v>8.0136000000000003</v>
      </c>
      <c r="CT277">
        <f t="shared" si="245"/>
        <v>1878.1875</v>
      </c>
      <c r="CU277">
        <f t="shared" si="246"/>
        <v>0</v>
      </c>
      <c r="CV277">
        <f t="shared" si="247"/>
        <v>5.6700000000000008</v>
      </c>
      <c r="CW277">
        <f t="shared" si="248"/>
        <v>2.1000000000000001E-2</v>
      </c>
      <c r="CX277">
        <f t="shared" si="249"/>
        <v>0</v>
      </c>
      <c r="CY277">
        <f t="shared" si="259"/>
        <v>912.93290000000013</v>
      </c>
      <c r="CZ277">
        <f t="shared" si="260"/>
        <v>543.2328</v>
      </c>
      <c r="DC277" t="s">
        <v>3</v>
      </c>
      <c r="DD277" t="s">
        <v>3</v>
      </c>
      <c r="DE277" t="s">
        <v>20</v>
      </c>
      <c r="DF277" t="s">
        <v>20</v>
      </c>
      <c r="DG277" t="s">
        <v>20</v>
      </c>
      <c r="DH277" t="s">
        <v>3</v>
      </c>
      <c r="DI277" t="s">
        <v>20</v>
      </c>
      <c r="DJ277" t="s">
        <v>20</v>
      </c>
      <c r="DK277" t="s">
        <v>3</v>
      </c>
      <c r="DL277" t="s">
        <v>3</v>
      </c>
      <c r="DM277" t="s">
        <v>3</v>
      </c>
      <c r="DN277">
        <v>0</v>
      </c>
      <c r="DO277">
        <v>0</v>
      </c>
      <c r="DP277">
        <v>1</v>
      </c>
      <c r="DQ277">
        <v>1</v>
      </c>
      <c r="DU277">
        <v>1013</v>
      </c>
      <c r="DV277" t="s">
        <v>280</v>
      </c>
      <c r="DW277" t="s">
        <v>280</v>
      </c>
      <c r="DX277">
        <v>1</v>
      </c>
      <c r="DZ277" t="s">
        <v>3</v>
      </c>
      <c r="EA277" t="s">
        <v>3</v>
      </c>
      <c r="EB277" t="s">
        <v>3</v>
      </c>
      <c r="EC277" t="s">
        <v>3</v>
      </c>
      <c r="EE277">
        <v>50757454</v>
      </c>
      <c r="EF277">
        <v>22</v>
      </c>
      <c r="EG277" t="s">
        <v>21</v>
      </c>
      <c r="EH277">
        <v>16</v>
      </c>
      <c r="EI277" t="s">
        <v>22</v>
      </c>
      <c r="EJ277">
        <v>1</v>
      </c>
      <c r="EK277">
        <v>20001</v>
      </c>
      <c r="EL277" t="s">
        <v>23</v>
      </c>
      <c r="EM277" t="s">
        <v>24</v>
      </c>
      <c r="EO277" t="s">
        <v>25</v>
      </c>
      <c r="EQ277">
        <v>131072</v>
      </c>
      <c r="ER277">
        <v>117.53</v>
      </c>
      <c r="ES277">
        <v>62.65</v>
      </c>
      <c r="ET277">
        <v>1.31</v>
      </c>
      <c r="EU277">
        <v>0.23</v>
      </c>
      <c r="EV277">
        <v>53.57</v>
      </c>
      <c r="EW277">
        <v>5.4</v>
      </c>
      <c r="EX277">
        <v>0.02</v>
      </c>
      <c r="EY277">
        <v>0</v>
      </c>
      <c r="FQ277">
        <v>0</v>
      </c>
      <c r="FR277">
        <f t="shared" si="250"/>
        <v>0</v>
      </c>
      <c r="FS277">
        <v>0</v>
      </c>
      <c r="FX277">
        <v>121</v>
      </c>
      <c r="FY277">
        <v>72</v>
      </c>
      <c r="GA277" t="s">
        <v>3</v>
      </c>
      <c r="GD277">
        <v>1</v>
      </c>
      <c r="GF277">
        <v>-1575174274</v>
      </c>
      <c r="GG277">
        <v>2</v>
      </c>
      <c r="GH277">
        <v>1</v>
      </c>
      <c r="GI277">
        <v>4</v>
      </c>
      <c r="GJ277">
        <v>0</v>
      </c>
      <c r="GK277">
        <v>0</v>
      </c>
      <c r="GL277">
        <f t="shared" si="251"/>
        <v>0</v>
      </c>
      <c r="GM277">
        <f t="shared" si="252"/>
        <v>2443.0100000000002</v>
      </c>
      <c r="GN277">
        <f t="shared" si="253"/>
        <v>2443.0100000000002</v>
      </c>
      <c r="GO277">
        <f t="shared" si="254"/>
        <v>0</v>
      </c>
      <c r="GP277">
        <f t="shared" si="255"/>
        <v>0</v>
      </c>
      <c r="GR277">
        <v>0</v>
      </c>
      <c r="GS277">
        <v>3</v>
      </c>
      <c r="GT277">
        <v>0</v>
      </c>
      <c r="GU277" t="s">
        <v>3</v>
      </c>
      <c r="GV277">
        <f t="shared" si="256"/>
        <v>0</v>
      </c>
      <c r="GW277">
        <v>1</v>
      </c>
      <c r="GX277">
        <f t="shared" si="257"/>
        <v>0</v>
      </c>
      <c r="HA277">
        <v>0</v>
      </c>
      <c r="HB277">
        <v>0</v>
      </c>
      <c r="HC277">
        <f t="shared" si="258"/>
        <v>0</v>
      </c>
      <c r="HE277" t="s">
        <v>3</v>
      </c>
      <c r="HF277" t="s">
        <v>3</v>
      </c>
      <c r="HM277" t="s">
        <v>3</v>
      </c>
      <c r="HN277" t="s">
        <v>26</v>
      </c>
      <c r="HO277" t="s">
        <v>27</v>
      </c>
      <c r="HP277" t="s">
        <v>22</v>
      </c>
      <c r="HQ277" t="s">
        <v>22</v>
      </c>
      <c r="IK277">
        <v>0</v>
      </c>
    </row>
    <row r="278" spans="1:245" x14ac:dyDescent="0.2">
      <c r="A278">
        <v>18</v>
      </c>
      <c r="B278">
        <v>1</v>
      </c>
      <c r="C278">
        <v>378</v>
      </c>
      <c r="E278" t="s">
        <v>358</v>
      </c>
      <c r="F278" t="s">
        <v>29</v>
      </c>
      <c r="G278" t="s">
        <v>283</v>
      </c>
      <c r="H278" t="str">
        <f>'1.Ведомость'!C108</f>
        <v>КОМПЛ</v>
      </c>
      <c r="I278">
        <f>I277*J278</f>
        <v>1</v>
      </c>
      <c r="J278">
        <v>2.5</v>
      </c>
      <c r="K278">
        <v>2.5</v>
      </c>
      <c r="O278">
        <f t="shared" si="228"/>
        <v>923.99</v>
      </c>
      <c r="P278">
        <f t="shared" si="229"/>
        <v>923.99</v>
      </c>
      <c r="Q278">
        <f t="shared" si="230"/>
        <v>0</v>
      </c>
      <c r="R278">
        <f t="shared" si="231"/>
        <v>0</v>
      </c>
      <c r="S278">
        <f t="shared" si="232"/>
        <v>0</v>
      </c>
      <c r="T278">
        <f t="shared" si="233"/>
        <v>0</v>
      </c>
      <c r="U278">
        <f t="shared" si="234"/>
        <v>0</v>
      </c>
      <c r="V278">
        <f t="shared" si="235"/>
        <v>0</v>
      </c>
      <c r="W278">
        <f t="shared" si="236"/>
        <v>0</v>
      </c>
      <c r="X278">
        <f t="shared" si="237"/>
        <v>0</v>
      </c>
      <c r="Y278">
        <f t="shared" si="238"/>
        <v>0</v>
      </c>
      <c r="AA278">
        <v>51661419</v>
      </c>
      <c r="AB278">
        <f t="shared" si="239"/>
        <v>923.99</v>
      </c>
      <c r="AC278">
        <f t="shared" si="240"/>
        <v>923.99</v>
      </c>
      <c r="AD278">
        <f>ROUND((((ET278)-(EU278))+AE278),2)</f>
        <v>0</v>
      </c>
      <c r="AE278">
        <f>ROUND((EU278),2)</f>
        <v>0</v>
      </c>
      <c r="AF278">
        <f>ROUND((EV278),2)</f>
        <v>0</v>
      </c>
      <c r="AG278">
        <f t="shared" si="241"/>
        <v>0</v>
      </c>
      <c r="AH278">
        <f>(EW278)</f>
        <v>0</v>
      </c>
      <c r="AI278">
        <f>(EX278)</f>
        <v>0</v>
      </c>
      <c r="AJ278">
        <f t="shared" si="242"/>
        <v>0</v>
      </c>
      <c r="AK278">
        <v>923.99</v>
      </c>
      <c r="AL278">
        <v>923.99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125</v>
      </c>
      <c r="AU278">
        <v>65</v>
      </c>
      <c r="AV278">
        <v>1</v>
      </c>
      <c r="AW278">
        <v>1</v>
      </c>
      <c r="AZ278">
        <v>1</v>
      </c>
      <c r="BA278">
        <v>1</v>
      </c>
      <c r="BB278">
        <v>1</v>
      </c>
      <c r="BC278">
        <v>9.11</v>
      </c>
      <c r="BD278" t="s">
        <v>3</v>
      </c>
      <c r="BE278" t="s">
        <v>3</v>
      </c>
      <c r="BF278" t="s">
        <v>3</v>
      </c>
      <c r="BG278" t="s">
        <v>3</v>
      </c>
      <c r="BH278">
        <v>3</v>
      </c>
      <c r="BI278">
        <v>1</v>
      </c>
      <c r="BJ278" t="s">
        <v>3</v>
      </c>
      <c r="BM278">
        <v>0</v>
      </c>
      <c r="BN278">
        <v>0</v>
      </c>
      <c r="BO278" t="s">
        <v>3</v>
      </c>
      <c r="BP278">
        <v>0</v>
      </c>
      <c r="BQ278">
        <v>13</v>
      </c>
      <c r="BR278">
        <v>0</v>
      </c>
      <c r="BS278">
        <v>1</v>
      </c>
      <c r="BT278">
        <v>1</v>
      </c>
      <c r="BU278">
        <v>1</v>
      </c>
      <c r="BV278">
        <v>1</v>
      </c>
      <c r="BW278">
        <v>1</v>
      </c>
      <c r="BX278">
        <v>1</v>
      </c>
      <c r="BY278" t="s">
        <v>3</v>
      </c>
      <c r="BZ278">
        <v>125</v>
      </c>
      <c r="CA278">
        <v>65</v>
      </c>
      <c r="CB278" t="s">
        <v>3</v>
      </c>
      <c r="CE278">
        <v>0</v>
      </c>
      <c r="CF278">
        <v>0</v>
      </c>
      <c r="CG278">
        <v>0</v>
      </c>
      <c r="CM278">
        <v>0</v>
      </c>
      <c r="CN278" t="s">
        <v>3</v>
      </c>
      <c r="CO278">
        <v>0</v>
      </c>
      <c r="CP278">
        <f t="shared" si="243"/>
        <v>923.99</v>
      </c>
      <c r="CQ278">
        <f>AC278</f>
        <v>923.99</v>
      </c>
      <c r="CR278">
        <f>AD278</f>
        <v>0</v>
      </c>
      <c r="CS278">
        <f t="shared" si="244"/>
        <v>0</v>
      </c>
      <c r="CT278">
        <f t="shared" si="245"/>
        <v>0</v>
      </c>
      <c r="CU278">
        <f t="shared" si="246"/>
        <v>0</v>
      </c>
      <c r="CV278">
        <f t="shared" si="247"/>
        <v>0</v>
      </c>
      <c r="CW278">
        <f t="shared" si="248"/>
        <v>0</v>
      </c>
      <c r="CX278">
        <f t="shared" si="249"/>
        <v>0</v>
      </c>
      <c r="CY278">
        <f t="shared" si="259"/>
        <v>0</v>
      </c>
      <c r="CZ278">
        <f t="shared" si="260"/>
        <v>0</v>
      </c>
      <c r="DC278" t="s">
        <v>3</v>
      </c>
      <c r="DD278" t="s">
        <v>3</v>
      </c>
      <c r="DE278" t="s">
        <v>3</v>
      </c>
      <c r="DF278" t="s">
        <v>3</v>
      </c>
      <c r="DG278" t="s">
        <v>3</v>
      </c>
      <c r="DH278" t="s">
        <v>3</v>
      </c>
      <c r="DI278" t="s">
        <v>3</v>
      </c>
      <c r="DJ278" t="s">
        <v>3</v>
      </c>
      <c r="DK278" t="s">
        <v>3</v>
      </c>
      <c r="DL278" t="s">
        <v>3</v>
      </c>
      <c r="DM278" t="s">
        <v>3</v>
      </c>
      <c r="DN278">
        <v>0</v>
      </c>
      <c r="DO278">
        <v>0</v>
      </c>
      <c r="DP278">
        <v>1</v>
      </c>
      <c r="DQ278">
        <v>1</v>
      </c>
      <c r="DU278">
        <v>1013</v>
      </c>
      <c r="DV278" t="s">
        <v>31</v>
      </c>
      <c r="DW278" t="s">
        <v>31</v>
      </c>
      <c r="DX278">
        <v>1</v>
      </c>
      <c r="DZ278" t="s">
        <v>3</v>
      </c>
      <c r="EA278" t="s">
        <v>3</v>
      </c>
      <c r="EB278" t="s">
        <v>3</v>
      </c>
      <c r="EC278" t="s">
        <v>3</v>
      </c>
      <c r="EE278">
        <v>50757123</v>
      </c>
      <c r="EF278">
        <v>13</v>
      </c>
      <c r="EG278" t="s">
        <v>38</v>
      </c>
      <c r="EH278">
        <v>0</v>
      </c>
      <c r="EI278" t="s">
        <v>3</v>
      </c>
      <c r="EJ278">
        <v>1</v>
      </c>
      <c r="EK278">
        <v>0</v>
      </c>
      <c r="EL278" t="s">
        <v>39</v>
      </c>
      <c r="EM278" t="s">
        <v>40</v>
      </c>
      <c r="EO278" t="s">
        <v>3</v>
      </c>
      <c r="EQ278">
        <v>0</v>
      </c>
      <c r="ER278">
        <v>923.99</v>
      </c>
      <c r="ES278">
        <v>923.99</v>
      </c>
      <c r="ET278">
        <v>0</v>
      </c>
      <c r="EU278">
        <v>0</v>
      </c>
      <c r="EV278">
        <v>0</v>
      </c>
      <c r="EW278">
        <v>0</v>
      </c>
      <c r="EX278">
        <v>0</v>
      </c>
      <c r="EZ278">
        <v>5</v>
      </c>
      <c r="FC278">
        <v>0</v>
      </c>
      <c r="FD278">
        <v>18</v>
      </c>
      <c r="FF278">
        <v>878.63</v>
      </c>
      <c r="FQ278">
        <v>0</v>
      </c>
      <c r="FR278">
        <f t="shared" si="250"/>
        <v>0</v>
      </c>
      <c r="FS278">
        <v>0</v>
      </c>
      <c r="FX278">
        <v>125</v>
      </c>
      <c r="FY278">
        <v>65</v>
      </c>
      <c r="GA278" t="s">
        <v>284</v>
      </c>
      <c r="GD278">
        <v>1</v>
      </c>
      <c r="GF278">
        <v>-346865361</v>
      </c>
      <c r="GG278">
        <v>2</v>
      </c>
      <c r="GH278">
        <v>3</v>
      </c>
      <c r="GI278">
        <v>4</v>
      </c>
      <c r="GJ278">
        <v>0</v>
      </c>
      <c r="GK278">
        <v>0</v>
      </c>
      <c r="GL278">
        <f t="shared" si="251"/>
        <v>0</v>
      </c>
      <c r="GM278">
        <f t="shared" si="252"/>
        <v>923.99</v>
      </c>
      <c r="GN278">
        <f t="shared" si="253"/>
        <v>923.99</v>
      </c>
      <c r="GO278">
        <f t="shared" si="254"/>
        <v>0</v>
      </c>
      <c r="GP278">
        <f t="shared" si="255"/>
        <v>0</v>
      </c>
      <c r="GR278">
        <v>1</v>
      </c>
      <c r="GS278">
        <v>1</v>
      </c>
      <c r="GT278">
        <v>0</v>
      </c>
      <c r="GU278" t="s">
        <v>3</v>
      </c>
      <c r="GV278">
        <f t="shared" si="256"/>
        <v>0</v>
      </c>
      <c r="GW278">
        <v>1</v>
      </c>
      <c r="GX278">
        <f t="shared" si="257"/>
        <v>0</v>
      </c>
      <c r="HA278">
        <v>0</v>
      </c>
      <c r="HB278">
        <v>0</v>
      </c>
      <c r="HC278">
        <f t="shared" si="258"/>
        <v>0</v>
      </c>
      <c r="HE278" t="s">
        <v>35</v>
      </c>
      <c r="HF278" t="s">
        <v>42</v>
      </c>
      <c r="HG278">
        <f>ROUND(AC278*I278,2)</f>
        <v>923.99</v>
      </c>
      <c r="HM278" t="s">
        <v>3</v>
      </c>
      <c r="HN278" t="s">
        <v>3</v>
      </c>
      <c r="HO278" t="s">
        <v>3</v>
      </c>
      <c r="HP278" t="s">
        <v>3</v>
      </c>
      <c r="HQ278" t="s">
        <v>3</v>
      </c>
      <c r="IK278">
        <v>0</v>
      </c>
    </row>
    <row r="279" spans="1:245" x14ac:dyDescent="0.2">
      <c r="A279">
        <v>17</v>
      </c>
      <c r="B279">
        <v>1</v>
      </c>
      <c r="C279">
        <f>ROW(SmtRes!A386)</f>
        <v>386</v>
      </c>
      <c r="D279">
        <f>ROW(EtalonRes!A432)</f>
        <v>432</v>
      </c>
      <c r="E279" t="s">
        <v>359</v>
      </c>
      <c r="F279" t="s">
        <v>286</v>
      </c>
      <c r="G279" t="s">
        <v>287</v>
      </c>
      <c r="H279" t="s">
        <v>17</v>
      </c>
      <c r="I279">
        <v>1</v>
      </c>
      <c r="J279">
        <v>0</v>
      </c>
      <c r="K279">
        <v>1</v>
      </c>
      <c r="O279">
        <f t="shared" si="228"/>
        <v>153.27000000000001</v>
      </c>
      <c r="P279">
        <f t="shared" si="229"/>
        <v>18.579999999999998</v>
      </c>
      <c r="Q279">
        <f t="shared" si="230"/>
        <v>18.829999999999998</v>
      </c>
      <c r="R279">
        <f t="shared" si="231"/>
        <v>4.34</v>
      </c>
      <c r="S279">
        <f t="shared" si="232"/>
        <v>115.86</v>
      </c>
      <c r="T279">
        <f t="shared" si="233"/>
        <v>0</v>
      </c>
      <c r="U279">
        <f t="shared" si="234"/>
        <v>0.378</v>
      </c>
      <c r="V279">
        <f t="shared" si="235"/>
        <v>1.0500000000000001E-2</v>
      </c>
      <c r="W279">
        <f t="shared" si="236"/>
        <v>0</v>
      </c>
      <c r="X279">
        <f t="shared" si="237"/>
        <v>145.44</v>
      </c>
      <c r="Y279">
        <f t="shared" si="238"/>
        <v>86.54</v>
      </c>
      <c r="AA279">
        <v>51661419</v>
      </c>
      <c r="AB279">
        <f t="shared" si="239"/>
        <v>6.93</v>
      </c>
      <c r="AC279">
        <f t="shared" si="240"/>
        <v>2.04</v>
      </c>
      <c r="AD279">
        <f>ROUND(((((ET279*ROUND(1.05,7)))-((EU279*ROUND(1.05,7))))+AE279),2)</f>
        <v>1.42</v>
      </c>
      <c r="AE279">
        <f>ROUND(((EU279*ROUND(1.05,7))),2)</f>
        <v>0.13</v>
      </c>
      <c r="AF279">
        <f>ROUND(((EV279*ROUND(1.05,7))),2)</f>
        <v>3.47</v>
      </c>
      <c r="AG279">
        <f t="shared" si="241"/>
        <v>0</v>
      </c>
      <c r="AH279">
        <f>((EW279*ROUND(1.05,7)))</f>
        <v>0.378</v>
      </c>
      <c r="AI279">
        <f>((EX279*ROUND(1.05,7)))</f>
        <v>1.0500000000000001E-2</v>
      </c>
      <c r="AJ279">
        <f t="shared" si="242"/>
        <v>0</v>
      </c>
      <c r="AK279">
        <v>6.69</v>
      </c>
      <c r="AL279">
        <v>2.04</v>
      </c>
      <c r="AM279">
        <v>1.35</v>
      </c>
      <c r="AN279">
        <v>0.12</v>
      </c>
      <c r="AO279">
        <v>3.3</v>
      </c>
      <c r="AP279">
        <v>0</v>
      </c>
      <c r="AQ279">
        <v>0.36</v>
      </c>
      <c r="AR279">
        <v>0.01</v>
      </c>
      <c r="AS279">
        <v>0</v>
      </c>
      <c r="AT279">
        <v>121</v>
      </c>
      <c r="AU279">
        <v>72</v>
      </c>
      <c r="AV279">
        <v>1</v>
      </c>
      <c r="AW279">
        <v>1</v>
      </c>
      <c r="AZ279">
        <v>1</v>
      </c>
      <c r="BA279">
        <v>33.39</v>
      </c>
      <c r="BB279">
        <v>13.26</v>
      </c>
      <c r="BC279">
        <v>9.11</v>
      </c>
      <c r="BD279" t="s">
        <v>3</v>
      </c>
      <c r="BE279" t="s">
        <v>3</v>
      </c>
      <c r="BF279" t="s">
        <v>3</v>
      </c>
      <c r="BG279" t="s">
        <v>3</v>
      </c>
      <c r="BH279">
        <v>0</v>
      </c>
      <c r="BI279">
        <v>1</v>
      </c>
      <c r="BJ279" t="s">
        <v>288</v>
      </c>
      <c r="BM279">
        <v>20001</v>
      </c>
      <c r="BN279">
        <v>0</v>
      </c>
      <c r="BO279" t="s">
        <v>3</v>
      </c>
      <c r="BP279">
        <v>0</v>
      </c>
      <c r="BQ279">
        <v>22</v>
      </c>
      <c r="BR279">
        <v>0</v>
      </c>
      <c r="BS279">
        <v>33.39</v>
      </c>
      <c r="BT279">
        <v>1</v>
      </c>
      <c r="BU279">
        <v>1</v>
      </c>
      <c r="BV279">
        <v>1</v>
      </c>
      <c r="BW279">
        <v>1</v>
      </c>
      <c r="BX279">
        <v>1</v>
      </c>
      <c r="BY279" t="s">
        <v>3</v>
      </c>
      <c r="BZ279">
        <v>121</v>
      </c>
      <c r="CA279">
        <v>72</v>
      </c>
      <c r="CB279" t="s">
        <v>3</v>
      </c>
      <c r="CE279">
        <v>0</v>
      </c>
      <c r="CF279">
        <v>0</v>
      </c>
      <c r="CG279">
        <v>0</v>
      </c>
      <c r="CM279">
        <v>0</v>
      </c>
      <c r="CN279" t="s">
        <v>19</v>
      </c>
      <c r="CO279">
        <v>0</v>
      </c>
      <c r="CP279">
        <f t="shared" si="243"/>
        <v>153.26999999999998</v>
      </c>
      <c r="CQ279">
        <f>AC279*BC279</f>
        <v>18.584399999999999</v>
      </c>
      <c r="CR279">
        <f>AD279*BB279</f>
        <v>18.8292</v>
      </c>
      <c r="CS279">
        <f t="shared" si="244"/>
        <v>4.3407</v>
      </c>
      <c r="CT279">
        <f t="shared" si="245"/>
        <v>115.86330000000001</v>
      </c>
      <c r="CU279">
        <f t="shared" si="246"/>
        <v>0</v>
      </c>
      <c r="CV279">
        <f t="shared" si="247"/>
        <v>0.378</v>
      </c>
      <c r="CW279">
        <f t="shared" si="248"/>
        <v>1.0500000000000001E-2</v>
      </c>
      <c r="CX279">
        <f t="shared" si="249"/>
        <v>0</v>
      </c>
      <c r="CY279">
        <f t="shared" si="259"/>
        <v>145.44200000000001</v>
      </c>
      <c r="CZ279">
        <f t="shared" si="260"/>
        <v>86.543999999999997</v>
      </c>
      <c r="DC279" t="s">
        <v>3</v>
      </c>
      <c r="DD279" t="s">
        <v>3</v>
      </c>
      <c r="DE279" t="s">
        <v>20</v>
      </c>
      <c r="DF279" t="s">
        <v>20</v>
      </c>
      <c r="DG279" t="s">
        <v>20</v>
      </c>
      <c r="DH279" t="s">
        <v>3</v>
      </c>
      <c r="DI279" t="s">
        <v>20</v>
      </c>
      <c r="DJ279" t="s">
        <v>20</v>
      </c>
      <c r="DK279" t="s">
        <v>3</v>
      </c>
      <c r="DL279" t="s">
        <v>3</v>
      </c>
      <c r="DM279" t="s">
        <v>3</v>
      </c>
      <c r="DN279">
        <v>0</v>
      </c>
      <c r="DO279">
        <v>0</v>
      </c>
      <c r="DP279">
        <v>1</v>
      </c>
      <c r="DQ279">
        <v>1</v>
      </c>
      <c r="DU279">
        <v>1013</v>
      </c>
      <c r="DV279" t="s">
        <v>17</v>
      </c>
      <c r="DW279" t="s">
        <v>17</v>
      </c>
      <c r="DX279">
        <v>1</v>
      </c>
      <c r="DZ279" t="s">
        <v>3</v>
      </c>
      <c r="EA279" t="s">
        <v>3</v>
      </c>
      <c r="EB279" t="s">
        <v>3</v>
      </c>
      <c r="EC279" t="s">
        <v>3</v>
      </c>
      <c r="EE279">
        <v>50757454</v>
      </c>
      <c r="EF279">
        <v>22</v>
      </c>
      <c r="EG279" t="s">
        <v>21</v>
      </c>
      <c r="EH279">
        <v>16</v>
      </c>
      <c r="EI279" t="s">
        <v>22</v>
      </c>
      <c r="EJ279">
        <v>1</v>
      </c>
      <c r="EK279">
        <v>20001</v>
      </c>
      <c r="EL279" t="s">
        <v>23</v>
      </c>
      <c r="EM279" t="s">
        <v>24</v>
      </c>
      <c r="EO279" t="s">
        <v>25</v>
      </c>
      <c r="EQ279">
        <v>131072</v>
      </c>
      <c r="ER279">
        <v>6.69</v>
      </c>
      <c r="ES279">
        <v>2.04</v>
      </c>
      <c r="ET279">
        <v>1.35</v>
      </c>
      <c r="EU279">
        <v>0.12</v>
      </c>
      <c r="EV279">
        <v>3.3</v>
      </c>
      <c r="EW279">
        <v>0.36</v>
      </c>
      <c r="EX279">
        <v>0.01</v>
      </c>
      <c r="EY279">
        <v>0</v>
      </c>
      <c r="FQ279">
        <v>0</v>
      </c>
      <c r="FR279">
        <f t="shared" si="250"/>
        <v>0</v>
      </c>
      <c r="FS279">
        <v>0</v>
      </c>
      <c r="FX279">
        <v>121</v>
      </c>
      <c r="FY279">
        <v>72</v>
      </c>
      <c r="GA279" t="s">
        <v>3</v>
      </c>
      <c r="GD279">
        <v>1</v>
      </c>
      <c r="GF279">
        <v>80479470</v>
      </c>
      <c r="GG279">
        <v>2</v>
      </c>
      <c r="GH279">
        <v>1</v>
      </c>
      <c r="GI279">
        <v>4</v>
      </c>
      <c r="GJ279">
        <v>0</v>
      </c>
      <c r="GK279">
        <v>0</v>
      </c>
      <c r="GL279">
        <f t="shared" si="251"/>
        <v>0</v>
      </c>
      <c r="GM279">
        <f t="shared" si="252"/>
        <v>385.25</v>
      </c>
      <c r="GN279">
        <f t="shared" si="253"/>
        <v>385.25</v>
      </c>
      <c r="GO279">
        <f t="shared" si="254"/>
        <v>0</v>
      </c>
      <c r="GP279">
        <f t="shared" si="255"/>
        <v>0</v>
      </c>
      <c r="GR279">
        <v>0</v>
      </c>
      <c r="GS279">
        <v>3</v>
      </c>
      <c r="GT279">
        <v>0</v>
      </c>
      <c r="GU279" t="s">
        <v>3</v>
      </c>
      <c r="GV279">
        <f t="shared" si="256"/>
        <v>0</v>
      </c>
      <c r="GW279">
        <v>1</v>
      </c>
      <c r="GX279">
        <f t="shared" si="257"/>
        <v>0</v>
      </c>
      <c r="HA279">
        <v>0</v>
      </c>
      <c r="HB279">
        <v>0</v>
      </c>
      <c r="HC279">
        <f t="shared" si="258"/>
        <v>0</v>
      </c>
      <c r="HE279" t="s">
        <v>3</v>
      </c>
      <c r="HF279" t="s">
        <v>3</v>
      </c>
      <c r="HM279" t="s">
        <v>3</v>
      </c>
      <c r="HN279" t="s">
        <v>26</v>
      </c>
      <c r="HO279" t="s">
        <v>27</v>
      </c>
      <c r="HP279" t="s">
        <v>22</v>
      </c>
      <c r="HQ279" t="s">
        <v>22</v>
      </c>
      <c r="IK279">
        <v>0</v>
      </c>
    </row>
    <row r="280" spans="1:245" x14ac:dyDescent="0.2">
      <c r="A280">
        <v>18</v>
      </c>
      <c r="B280">
        <v>1</v>
      </c>
      <c r="C280">
        <v>386</v>
      </c>
      <c r="E280" t="s">
        <v>360</v>
      </c>
      <c r="F280" t="s">
        <v>29</v>
      </c>
      <c r="G280" t="s">
        <v>290</v>
      </c>
      <c r="H280" t="str">
        <f>'1.Ведомость'!C110</f>
        <v>ШТ</v>
      </c>
      <c r="I280">
        <f>I279*J280</f>
        <v>1</v>
      </c>
      <c r="J280">
        <v>1</v>
      </c>
      <c r="K280">
        <v>1</v>
      </c>
      <c r="O280">
        <f t="shared" si="228"/>
        <v>4836.8</v>
      </c>
      <c r="P280">
        <f t="shared" si="229"/>
        <v>4836.8</v>
      </c>
      <c r="Q280">
        <f t="shared" si="230"/>
        <v>0</v>
      </c>
      <c r="R280">
        <f t="shared" si="231"/>
        <v>0</v>
      </c>
      <c r="S280">
        <f t="shared" si="232"/>
        <v>0</v>
      </c>
      <c r="T280">
        <f t="shared" si="233"/>
        <v>0</v>
      </c>
      <c r="U280">
        <f t="shared" si="234"/>
        <v>0</v>
      </c>
      <c r="V280">
        <f t="shared" si="235"/>
        <v>0</v>
      </c>
      <c r="W280">
        <f t="shared" si="236"/>
        <v>0</v>
      </c>
      <c r="X280">
        <f t="shared" si="237"/>
        <v>0</v>
      </c>
      <c r="Y280">
        <f t="shared" si="238"/>
        <v>0</v>
      </c>
      <c r="AA280">
        <v>51661419</v>
      </c>
      <c r="AB280">
        <f t="shared" si="239"/>
        <v>4836.8</v>
      </c>
      <c r="AC280">
        <f t="shared" si="240"/>
        <v>4836.8</v>
      </c>
      <c r="AD280">
        <f>ROUND((((ET280)-(EU280))+AE280),2)</f>
        <v>0</v>
      </c>
      <c r="AE280">
        <f t="shared" ref="AE280:AF284" si="261">ROUND((EU280),2)</f>
        <v>0</v>
      </c>
      <c r="AF280">
        <f t="shared" si="261"/>
        <v>0</v>
      </c>
      <c r="AG280">
        <f t="shared" si="241"/>
        <v>0</v>
      </c>
      <c r="AH280">
        <f t="shared" ref="AH280:AI284" si="262">(EW280)</f>
        <v>0</v>
      </c>
      <c r="AI280">
        <f t="shared" si="262"/>
        <v>0</v>
      </c>
      <c r="AJ280">
        <f t="shared" si="242"/>
        <v>0</v>
      </c>
      <c r="AK280">
        <v>4836.8</v>
      </c>
      <c r="AL280">
        <v>4836.8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125</v>
      </c>
      <c r="AU280">
        <v>65</v>
      </c>
      <c r="AV280">
        <v>1</v>
      </c>
      <c r="AW280">
        <v>1</v>
      </c>
      <c r="AZ280">
        <v>1</v>
      </c>
      <c r="BA280">
        <v>1</v>
      </c>
      <c r="BB280">
        <v>1</v>
      </c>
      <c r="BC280">
        <v>9.11</v>
      </c>
      <c r="BD280" t="s">
        <v>3</v>
      </c>
      <c r="BE280" t="s">
        <v>3</v>
      </c>
      <c r="BF280" t="s">
        <v>3</v>
      </c>
      <c r="BG280" t="s">
        <v>3</v>
      </c>
      <c r="BH280">
        <v>3</v>
      </c>
      <c r="BI280">
        <v>1</v>
      </c>
      <c r="BJ280" t="s">
        <v>3</v>
      </c>
      <c r="BM280">
        <v>0</v>
      </c>
      <c r="BN280">
        <v>0</v>
      </c>
      <c r="BO280" t="s">
        <v>3</v>
      </c>
      <c r="BP280">
        <v>0</v>
      </c>
      <c r="BQ280">
        <v>13</v>
      </c>
      <c r="BR280">
        <v>0</v>
      </c>
      <c r="BS280">
        <v>1</v>
      </c>
      <c r="BT280">
        <v>1</v>
      </c>
      <c r="BU280">
        <v>1</v>
      </c>
      <c r="BV280">
        <v>1</v>
      </c>
      <c r="BW280">
        <v>1</v>
      </c>
      <c r="BX280">
        <v>1</v>
      </c>
      <c r="BY280" t="s">
        <v>3</v>
      </c>
      <c r="BZ280">
        <v>125</v>
      </c>
      <c r="CA280">
        <v>65</v>
      </c>
      <c r="CB280" t="s">
        <v>3</v>
      </c>
      <c r="CE280">
        <v>0</v>
      </c>
      <c r="CF280">
        <v>0</v>
      </c>
      <c r="CG280">
        <v>0</v>
      </c>
      <c r="CM280">
        <v>0</v>
      </c>
      <c r="CN280" t="s">
        <v>3</v>
      </c>
      <c r="CO280">
        <v>0</v>
      </c>
      <c r="CP280">
        <f t="shared" si="243"/>
        <v>4836.8</v>
      </c>
      <c r="CQ280">
        <f>AC280</f>
        <v>4836.8</v>
      </c>
      <c r="CR280">
        <f>AD280</f>
        <v>0</v>
      </c>
      <c r="CS280">
        <f t="shared" si="244"/>
        <v>0</v>
      </c>
      <c r="CT280">
        <f t="shared" si="245"/>
        <v>0</v>
      </c>
      <c r="CU280">
        <f t="shared" si="246"/>
        <v>0</v>
      </c>
      <c r="CV280">
        <f t="shared" si="247"/>
        <v>0</v>
      </c>
      <c r="CW280">
        <f t="shared" si="248"/>
        <v>0</v>
      </c>
      <c r="CX280">
        <f t="shared" si="249"/>
        <v>0</v>
      </c>
      <c r="CY280">
        <f t="shared" si="259"/>
        <v>0</v>
      </c>
      <c r="CZ280">
        <f t="shared" si="260"/>
        <v>0</v>
      </c>
      <c r="DC280" t="s">
        <v>3</v>
      </c>
      <c r="DD280" t="s">
        <v>3</v>
      </c>
      <c r="DE280" t="s">
        <v>3</v>
      </c>
      <c r="DF280" t="s">
        <v>3</v>
      </c>
      <c r="DG280" t="s">
        <v>3</v>
      </c>
      <c r="DH280" t="s">
        <v>3</v>
      </c>
      <c r="DI280" t="s">
        <v>3</v>
      </c>
      <c r="DJ280" t="s">
        <v>3</v>
      </c>
      <c r="DK280" t="s">
        <v>3</v>
      </c>
      <c r="DL280" t="s">
        <v>3</v>
      </c>
      <c r="DM280" t="s">
        <v>3</v>
      </c>
      <c r="DN280">
        <v>0</v>
      </c>
      <c r="DO280">
        <v>0</v>
      </c>
      <c r="DP280">
        <v>1</v>
      </c>
      <c r="DQ280">
        <v>1</v>
      </c>
      <c r="DU280">
        <v>1013</v>
      </c>
      <c r="DV280" t="s">
        <v>17</v>
      </c>
      <c r="DW280" t="s">
        <v>17</v>
      </c>
      <c r="DX280">
        <v>1</v>
      </c>
      <c r="DZ280" t="s">
        <v>3</v>
      </c>
      <c r="EA280" t="s">
        <v>3</v>
      </c>
      <c r="EB280" t="s">
        <v>3</v>
      </c>
      <c r="EC280" t="s">
        <v>3</v>
      </c>
      <c r="EE280">
        <v>50757123</v>
      </c>
      <c r="EF280">
        <v>13</v>
      </c>
      <c r="EG280" t="s">
        <v>38</v>
      </c>
      <c r="EH280">
        <v>0</v>
      </c>
      <c r="EI280" t="s">
        <v>3</v>
      </c>
      <c r="EJ280">
        <v>1</v>
      </c>
      <c r="EK280">
        <v>0</v>
      </c>
      <c r="EL280" t="s">
        <v>39</v>
      </c>
      <c r="EM280" t="s">
        <v>40</v>
      </c>
      <c r="EO280" t="s">
        <v>3</v>
      </c>
      <c r="EQ280">
        <v>0</v>
      </c>
      <c r="ER280">
        <v>4836.8</v>
      </c>
      <c r="ES280">
        <v>4836.8</v>
      </c>
      <c r="ET280">
        <v>0</v>
      </c>
      <c r="EU280">
        <v>0</v>
      </c>
      <c r="EV280">
        <v>0</v>
      </c>
      <c r="EW280">
        <v>0</v>
      </c>
      <c r="EX280">
        <v>0</v>
      </c>
      <c r="EZ280">
        <v>5</v>
      </c>
      <c r="FC280">
        <v>0</v>
      </c>
      <c r="FD280">
        <v>18</v>
      </c>
      <c r="FF280">
        <v>4599.38</v>
      </c>
      <c r="FQ280">
        <v>0</v>
      </c>
      <c r="FR280">
        <f t="shared" si="250"/>
        <v>0</v>
      </c>
      <c r="FS280">
        <v>0</v>
      </c>
      <c r="FX280">
        <v>125</v>
      </c>
      <c r="FY280">
        <v>65</v>
      </c>
      <c r="GA280" t="s">
        <v>291</v>
      </c>
      <c r="GD280">
        <v>1</v>
      </c>
      <c r="GF280">
        <v>-1513390769</v>
      </c>
      <c r="GG280">
        <v>2</v>
      </c>
      <c r="GH280">
        <v>3</v>
      </c>
      <c r="GI280">
        <v>4</v>
      </c>
      <c r="GJ280">
        <v>0</v>
      </c>
      <c r="GK280">
        <v>0</v>
      </c>
      <c r="GL280">
        <f t="shared" si="251"/>
        <v>0</v>
      </c>
      <c r="GM280">
        <f t="shared" si="252"/>
        <v>4836.8</v>
      </c>
      <c r="GN280">
        <f t="shared" si="253"/>
        <v>4836.8</v>
      </c>
      <c r="GO280">
        <f t="shared" si="254"/>
        <v>0</v>
      </c>
      <c r="GP280">
        <f t="shared" si="255"/>
        <v>0</v>
      </c>
      <c r="GR280">
        <v>1</v>
      </c>
      <c r="GS280">
        <v>1</v>
      </c>
      <c r="GT280">
        <v>0</v>
      </c>
      <c r="GU280" t="s">
        <v>3</v>
      </c>
      <c r="GV280">
        <f t="shared" si="256"/>
        <v>0</v>
      </c>
      <c r="GW280">
        <v>1</v>
      </c>
      <c r="GX280">
        <f t="shared" si="257"/>
        <v>0</v>
      </c>
      <c r="HA280">
        <v>0</v>
      </c>
      <c r="HB280">
        <v>0</v>
      </c>
      <c r="HC280">
        <f t="shared" si="258"/>
        <v>0</v>
      </c>
      <c r="HE280" t="s">
        <v>35</v>
      </c>
      <c r="HF280" t="s">
        <v>42</v>
      </c>
      <c r="HG280">
        <f>ROUND(AC280*I280,2)</f>
        <v>4836.8</v>
      </c>
      <c r="HM280" t="s">
        <v>3</v>
      </c>
      <c r="HN280" t="s">
        <v>3</v>
      </c>
      <c r="HO280" t="s">
        <v>3</v>
      </c>
      <c r="HP280" t="s">
        <v>3</v>
      </c>
      <c r="HQ280" t="s">
        <v>3</v>
      </c>
      <c r="IK280">
        <v>0</v>
      </c>
    </row>
    <row r="281" spans="1:245" x14ac:dyDescent="0.2">
      <c r="A281">
        <v>17</v>
      </c>
      <c r="B281">
        <v>1</v>
      </c>
      <c r="C281">
        <f>ROW(SmtRes!A397)</f>
        <v>397</v>
      </c>
      <c r="D281">
        <f>ROW(EtalonRes!A442)</f>
        <v>442</v>
      </c>
      <c r="E281" t="s">
        <v>361</v>
      </c>
      <c r="F281" t="s">
        <v>293</v>
      </c>
      <c r="G281" t="s">
        <v>294</v>
      </c>
      <c r="H281" t="s">
        <v>295</v>
      </c>
      <c r="I281">
        <v>1</v>
      </c>
      <c r="J281">
        <v>0</v>
      </c>
      <c r="K281">
        <v>1</v>
      </c>
      <c r="O281">
        <f t="shared" si="228"/>
        <v>7323.85</v>
      </c>
      <c r="P281">
        <f t="shared" si="229"/>
        <v>4599.6400000000003</v>
      </c>
      <c r="Q281">
        <f t="shared" si="230"/>
        <v>408.28</v>
      </c>
      <c r="R281">
        <f t="shared" si="231"/>
        <v>142.58000000000001</v>
      </c>
      <c r="S281">
        <f t="shared" si="232"/>
        <v>2315.9299999999998</v>
      </c>
      <c r="T281">
        <f t="shared" si="233"/>
        <v>0</v>
      </c>
      <c r="U281">
        <f t="shared" si="234"/>
        <v>7.21</v>
      </c>
      <c r="V281">
        <f t="shared" si="235"/>
        <v>0.34</v>
      </c>
      <c r="W281">
        <f t="shared" si="236"/>
        <v>0</v>
      </c>
      <c r="X281">
        <f t="shared" si="237"/>
        <v>2384.75</v>
      </c>
      <c r="Y281">
        <f t="shared" si="238"/>
        <v>1253.8399999999999</v>
      </c>
      <c r="AA281">
        <v>51661419</v>
      </c>
      <c r="AB281">
        <f t="shared" si="239"/>
        <v>605.04999999999995</v>
      </c>
      <c r="AC281">
        <f t="shared" si="240"/>
        <v>504.9</v>
      </c>
      <c r="AD281">
        <f>ROUND((((ET281)-(EU281))+AE281),2)</f>
        <v>30.79</v>
      </c>
      <c r="AE281">
        <f t="shared" si="261"/>
        <v>4.2699999999999996</v>
      </c>
      <c r="AF281">
        <f t="shared" si="261"/>
        <v>69.36</v>
      </c>
      <c r="AG281">
        <f t="shared" si="241"/>
        <v>0</v>
      </c>
      <c r="AH281">
        <f t="shared" si="262"/>
        <v>7.21</v>
      </c>
      <c r="AI281">
        <f t="shared" si="262"/>
        <v>0.34</v>
      </c>
      <c r="AJ281">
        <f t="shared" si="242"/>
        <v>0</v>
      </c>
      <c r="AK281">
        <v>605.04999999999995</v>
      </c>
      <c r="AL281">
        <v>504.9</v>
      </c>
      <c r="AM281">
        <v>30.79</v>
      </c>
      <c r="AN281">
        <v>4.2699999999999996</v>
      </c>
      <c r="AO281">
        <v>69.36</v>
      </c>
      <c r="AP281">
        <v>0</v>
      </c>
      <c r="AQ281">
        <v>7.21</v>
      </c>
      <c r="AR281">
        <v>0.34</v>
      </c>
      <c r="AS281">
        <v>0</v>
      </c>
      <c r="AT281">
        <v>97</v>
      </c>
      <c r="AU281">
        <v>51</v>
      </c>
      <c r="AV281">
        <v>1</v>
      </c>
      <c r="AW281">
        <v>1</v>
      </c>
      <c r="AZ281">
        <v>1</v>
      </c>
      <c r="BA281">
        <v>33.39</v>
      </c>
      <c r="BB281">
        <v>13.26</v>
      </c>
      <c r="BC281">
        <v>9.11</v>
      </c>
      <c r="BD281" t="s">
        <v>3</v>
      </c>
      <c r="BE281" t="s">
        <v>3</v>
      </c>
      <c r="BF281" t="s">
        <v>3</v>
      </c>
      <c r="BG281" t="s">
        <v>3</v>
      </c>
      <c r="BH281">
        <v>0</v>
      </c>
      <c r="BI281">
        <v>2</v>
      </c>
      <c r="BJ281" t="s">
        <v>296</v>
      </c>
      <c r="BM281">
        <v>108001</v>
      </c>
      <c r="BN281">
        <v>0</v>
      </c>
      <c r="BO281" t="s">
        <v>3</v>
      </c>
      <c r="BP281">
        <v>0</v>
      </c>
      <c r="BQ281">
        <v>3</v>
      </c>
      <c r="BR281">
        <v>0</v>
      </c>
      <c r="BS281">
        <v>33.39</v>
      </c>
      <c r="BT281">
        <v>1</v>
      </c>
      <c r="BU281">
        <v>1</v>
      </c>
      <c r="BV281">
        <v>1</v>
      </c>
      <c r="BW281">
        <v>1</v>
      </c>
      <c r="BX281">
        <v>1</v>
      </c>
      <c r="BY281" t="s">
        <v>3</v>
      </c>
      <c r="BZ281">
        <v>97</v>
      </c>
      <c r="CA281">
        <v>51</v>
      </c>
      <c r="CB281" t="s">
        <v>3</v>
      </c>
      <c r="CE281">
        <v>0</v>
      </c>
      <c r="CF281">
        <v>0</v>
      </c>
      <c r="CG281">
        <v>0</v>
      </c>
      <c r="CM281">
        <v>0</v>
      </c>
      <c r="CN281" t="s">
        <v>3</v>
      </c>
      <c r="CO281">
        <v>0</v>
      </c>
      <c r="CP281">
        <f t="shared" si="243"/>
        <v>7323.85</v>
      </c>
      <c r="CQ281">
        <f>AC281*BC281</f>
        <v>4599.6389999999992</v>
      </c>
      <c r="CR281">
        <f>AD281*BB281</f>
        <v>408.27539999999999</v>
      </c>
      <c r="CS281">
        <f t="shared" si="244"/>
        <v>142.5753</v>
      </c>
      <c r="CT281">
        <f t="shared" si="245"/>
        <v>2315.9304000000002</v>
      </c>
      <c r="CU281">
        <f t="shared" si="246"/>
        <v>0</v>
      </c>
      <c r="CV281">
        <f t="shared" si="247"/>
        <v>7.21</v>
      </c>
      <c r="CW281">
        <f t="shared" si="248"/>
        <v>0.34</v>
      </c>
      <c r="CX281">
        <f t="shared" si="249"/>
        <v>0</v>
      </c>
      <c r="CY281">
        <f t="shared" si="259"/>
        <v>2384.7546999999995</v>
      </c>
      <c r="CZ281">
        <f t="shared" si="260"/>
        <v>1253.8400999999999</v>
      </c>
      <c r="DC281" t="s">
        <v>3</v>
      </c>
      <c r="DD281" t="s">
        <v>3</v>
      </c>
      <c r="DE281" t="s">
        <v>3</v>
      </c>
      <c r="DF281" t="s">
        <v>3</v>
      </c>
      <c r="DG281" t="s">
        <v>3</v>
      </c>
      <c r="DH281" t="s">
        <v>3</v>
      </c>
      <c r="DI281" t="s">
        <v>3</v>
      </c>
      <c r="DJ281" t="s">
        <v>3</v>
      </c>
      <c r="DK281" t="s">
        <v>3</v>
      </c>
      <c r="DL281" t="s">
        <v>3</v>
      </c>
      <c r="DM281" t="s">
        <v>3</v>
      </c>
      <c r="DN281">
        <v>0</v>
      </c>
      <c r="DO281">
        <v>0</v>
      </c>
      <c r="DP281">
        <v>1</v>
      </c>
      <c r="DQ281">
        <v>1</v>
      </c>
      <c r="DU281">
        <v>1013</v>
      </c>
      <c r="DV281" t="s">
        <v>295</v>
      </c>
      <c r="DW281" t="s">
        <v>295</v>
      </c>
      <c r="DX281">
        <v>1</v>
      </c>
      <c r="DZ281" t="s">
        <v>3</v>
      </c>
      <c r="EA281" t="s">
        <v>3</v>
      </c>
      <c r="EB281" t="s">
        <v>3</v>
      </c>
      <c r="EC281" t="s">
        <v>3</v>
      </c>
      <c r="EE281">
        <v>50757570</v>
      </c>
      <c r="EF281">
        <v>3</v>
      </c>
      <c r="EG281" t="s">
        <v>297</v>
      </c>
      <c r="EH281">
        <v>0</v>
      </c>
      <c r="EI281" t="s">
        <v>3</v>
      </c>
      <c r="EJ281">
        <v>2</v>
      </c>
      <c r="EK281">
        <v>108001</v>
      </c>
      <c r="EL281" t="s">
        <v>298</v>
      </c>
      <c r="EM281" t="s">
        <v>299</v>
      </c>
      <c r="EO281" t="s">
        <v>3</v>
      </c>
      <c r="EQ281">
        <v>131072</v>
      </c>
      <c r="ER281">
        <v>605.04999999999995</v>
      </c>
      <c r="ES281">
        <v>504.9</v>
      </c>
      <c r="ET281">
        <v>30.79</v>
      </c>
      <c r="EU281">
        <v>4.2699999999999996</v>
      </c>
      <c r="EV281">
        <v>69.36</v>
      </c>
      <c r="EW281">
        <v>7.21</v>
      </c>
      <c r="EX281">
        <v>0.34</v>
      </c>
      <c r="EY281">
        <v>0</v>
      </c>
      <c r="FQ281">
        <v>0</v>
      </c>
      <c r="FR281">
        <f t="shared" si="250"/>
        <v>0</v>
      </c>
      <c r="FS281">
        <v>0</v>
      </c>
      <c r="FX281">
        <v>97</v>
      </c>
      <c r="FY281">
        <v>51</v>
      </c>
      <c r="GA281" t="s">
        <v>3</v>
      </c>
      <c r="GD281">
        <v>1</v>
      </c>
      <c r="GF281">
        <v>748134006</v>
      </c>
      <c r="GG281">
        <v>2</v>
      </c>
      <c r="GH281">
        <v>1</v>
      </c>
      <c r="GI281">
        <v>4</v>
      </c>
      <c r="GJ281">
        <v>0</v>
      </c>
      <c r="GK281">
        <v>0</v>
      </c>
      <c r="GL281">
        <f t="shared" si="251"/>
        <v>0</v>
      </c>
      <c r="GM281">
        <f t="shared" si="252"/>
        <v>10962.44</v>
      </c>
      <c r="GN281">
        <f t="shared" si="253"/>
        <v>0</v>
      </c>
      <c r="GO281">
        <f t="shared" si="254"/>
        <v>10962.44</v>
      </c>
      <c r="GP281">
        <f t="shared" si="255"/>
        <v>0</v>
      </c>
      <c r="GR281">
        <v>0</v>
      </c>
      <c r="GS281">
        <v>3</v>
      </c>
      <c r="GT281">
        <v>0</v>
      </c>
      <c r="GU281" t="s">
        <v>3</v>
      </c>
      <c r="GV281">
        <f t="shared" si="256"/>
        <v>0</v>
      </c>
      <c r="GW281">
        <v>1</v>
      </c>
      <c r="GX281">
        <f t="shared" si="257"/>
        <v>0</v>
      </c>
      <c r="HA281">
        <v>0</v>
      </c>
      <c r="HB281">
        <v>0</v>
      </c>
      <c r="HC281">
        <f t="shared" si="258"/>
        <v>0</v>
      </c>
      <c r="HE281" t="s">
        <v>3</v>
      </c>
      <c r="HF281" t="s">
        <v>3</v>
      </c>
      <c r="HM281" t="s">
        <v>3</v>
      </c>
      <c r="HN281" t="s">
        <v>300</v>
      </c>
      <c r="HO281" t="s">
        <v>301</v>
      </c>
      <c r="HP281" t="s">
        <v>298</v>
      </c>
      <c r="HQ281" t="s">
        <v>298</v>
      </c>
      <c r="IK281">
        <v>0</v>
      </c>
    </row>
    <row r="282" spans="1:245" x14ac:dyDescent="0.2">
      <c r="A282">
        <v>18</v>
      </c>
      <c r="B282">
        <v>1</v>
      </c>
      <c r="C282">
        <v>397</v>
      </c>
      <c r="E282" t="s">
        <v>362</v>
      </c>
      <c r="F282" t="s">
        <v>29</v>
      </c>
      <c r="G282" t="s">
        <v>303</v>
      </c>
      <c r="H282" t="str">
        <f>'1.Ведомость'!C112</f>
        <v>ШТ</v>
      </c>
      <c r="I282">
        <f>I281*J282</f>
        <v>1</v>
      </c>
      <c r="J282">
        <v>1</v>
      </c>
      <c r="K282">
        <v>1</v>
      </c>
      <c r="O282">
        <f t="shared" si="228"/>
        <v>14599.18</v>
      </c>
      <c r="P282">
        <f t="shared" si="229"/>
        <v>14599.18</v>
      </c>
      <c r="Q282">
        <f t="shared" si="230"/>
        <v>0</v>
      </c>
      <c r="R282">
        <f t="shared" si="231"/>
        <v>0</v>
      </c>
      <c r="S282">
        <f t="shared" si="232"/>
        <v>0</v>
      </c>
      <c r="T282">
        <f t="shared" si="233"/>
        <v>0</v>
      </c>
      <c r="U282">
        <f t="shared" si="234"/>
        <v>0</v>
      </c>
      <c r="V282">
        <f t="shared" si="235"/>
        <v>0</v>
      </c>
      <c r="W282">
        <f t="shared" si="236"/>
        <v>0</v>
      </c>
      <c r="X282">
        <f t="shared" si="237"/>
        <v>0</v>
      </c>
      <c r="Y282">
        <f t="shared" si="238"/>
        <v>0</v>
      </c>
      <c r="AA282">
        <v>51661419</v>
      </c>
      <c r="AB282">
        <f t="shared" si="239"/>
        <v>14599.18</v>
      </c>
      <c r="AC282">
        <f t="shared" si="240"/>
        <v>14599.18</v>
      </c>
      <c r="AD282">
        <f>ROUND((ET282),2)</f>
        <v>0</v>
      </c>
      <c r="AE282">
        <f t="shared" si="261"/>
        <v>0</v>
      </c>
      <c r="AF282">
        <f t="shared" si="261"/>
        <v>0</v>
      </c>
      <c r="AG282">
        <f t="shared" si="241"/>
        <v>0</v>
      </c>
      <c r="AH282">
        <f t="shared" si="262"/>
        <v>0</v>
      </c>
      <c r="AI282">
        <f t="shared" si="262"/>
        <v>0</v>
      </c>
      <c r="AJ282">
        <f t="shared" si="242"/>
        <v>0</v>
      </c>
      <c r="AK282">
        <v>14599.18</v>
      </c>
      <c r="AL282">
        <v>14599.18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1</v>
      </c>
      <c r="AW282">
        <v>1</v>
      </c>
      <c r="AZ282">
        <v>1</v>
      </c>
      <c r="BA282">
        <v>1</v>
      </c>
      <c r="BB282">
        <v>1</v>
      </c>
      <c r="BC282">
        <v>6.13</v>
      </c>
      <c r="BD282" t="s">
        <v>3</v>
      </c>
      <c r="BE282" t="s">
        <v>3</v>
      </c>
      <c r="BF282" t="s">
        <v>3</v>
      </c>
      <c r="BG282" t="s">
        <v>3</v>
      </c>
      <c r="BH282">
        <v>3</v>
      </c>
      <c r="BI282">
        <v>3</v>
      </c>
      <c r="BJ282" t="s">
        <v>3</v>
      </c>
      <c r="BM282">
        <v>902</v>
      </c>
      <c r="BN282">
        <v>0</v>
      </c>
      <c r="BO282" t="s">
        <v>3</v>
      </c>
      <c r="BP282">
        <v>0</v>
      </c>
      <c r="BQ282">
        <v>92</v>
      </c>
      <c r="BR282">
        <v>0</v>
      </c>
      <c r="BS282">
        <v>1</v>
      </c>
      <c r="BT282">
        <v>1</v>
      </c>
      <c r="BU282">
        <v>1</v>
      </c>
      <c r="BV282">
        <v>1</v>
      </c>
      <c r="BW282">
        <v>1</v>
      </c>
      <c r="BX282">
        <v>1</v>
      </c>
      <c r="BY282" t="s">
        <v>3</v>
      </c>
      <c r="BZ282">
        <v>0</v>
      </c>
      <c r="CA282">
        <v>0</v>
      </c>
      <c r="CB282" t="s">
        <v>3</v>
      </c>
      <c r="CE282">
        <v>0</v>
      </c>
      <c r="CF282">
        <v>0</v>
      </c>
      <c r="CG282">
        <v>0</v>
      </c>
      <c r="CM282">
        <v>0</v>
      </c>
      <c r="CN282" t="s">
        <v>3</v>
      </c>
      <c r="CO282">
        <v>0</v>
      </c>
      <c r="CP282">
        <f t="shared" si="243"/>
        <v>14599.18</v>
      </c>
      <c r="CQ282">
        <f>AC282</f>
        <v>14599.18</v>
      </c>
      <c r="CR282">
        <f>AD282</f>
        <v>0</v>
      </c>
      <c r="CS282">
        <f t="shared" si="244"/>
        <v>0</v>
      </c>
      <c r="CT282">
        <f t="shared" si="245"/>
        <v>0</v>
      </c>
      <c r="CU282">
        <f t="shared" si="246"/>
        <v>0</v>
      </c>
      <c r="CV282">
        <f t="shared" si="247"/>
        <v>0</v>
      </c>
      <c r="CW282">
        <f t="shared" si="248"/>
        <v>0</v>
      </c>
      <c r="CX282">
        <f t="shared" si="249"/>
        <v>0</v>
      </c>
      <c r="CY282">
        <f>0</f>
        <v>0</v>
      </c>
      <c r="CZ282">
        <f>0</f>
        <v>0</v>
      </c>
      <c r="DC282" t="s">
        <v>3</v>
      </c>
      <c r="DD282" t="s">
        <v>3</v>
      </c>
      <c r="DE282" t="s">
        <v>3</v>
      </c>
      <c r="DF282" t="s">
        <v>3</v>
      </c>
      <c r="DG282" t="s">
        <v>3</v>
      </c>
      <c r="DH282" t="s">
        <v>3</v>
      </c>
      <c r="DI282" t="s">
        <v>3</v>
      </c>
      <c r="DJ282" t="s">
        <v>3</v>
      </c>
      <c r="DK282" t="s">
        <v>3</v>
      </c>
      <c r="DL282" t="s">
        <v>3</v>
      </c>
      <c r="DM282" t="s">
        <v>3</v>
      </c>
      <c r="DN282">
        <v>0</v>
      </c>
      <c r="DO282">
        <v>0</v>
      </c>
      <c r="DP282">
        <v>1</v>
      </c>
      <c r="DQ282">
        <v>1</v>
      </c>
      <c r="DU282">
        <v>1013</v>
      </c>
      <c r="DV282" t="s">
        <v>17</v>
      </c>
      <c r="DW282" t="s">
        <v>17</v>
      </c>
      <c r="DX282">
        <v>1</v>
      </c>
      <c r="DZ282" t="s">
        <v>3</v>
      </c>
      <c r="EA282" t="s">
        <v>3</v>
      </c>
      <c r="EB282" t="s">
        <v>3</v>
      </c>
      <c r="EC282" t="s">
        <v>3</v>
      </c>
      <c r="EE282">
        <v>50757270</v>
      </c>
      <c r="EF282">
        <v>92</v>
      </c>
      <c r="EG282" t="s">
        <v>32</v>
      </c>
      <c r="EH282">
        <v>0</v>
      </c>
      <c r="EI282" t="s">
        <v>3</v>
      </c>
      <c r="EJ282">
        <v>3</v>
      </c>
      <c r="EK282">
        <v>902</v>
      </c>
      <c r="EL282" t="s">
        <v>32</v>
      </c>
      <c r="EM282" t="s">
        <v>33</v>
      </c>
      <c r="EO282" t="s">
        <v>3</v>
      </c>
      <c r="EQ282">
        <v>0</v>
      </c>
      <c r="ER282">
        <v>14599.18</v>
      </c>
      <c r="ES282">
        <v>14599.18</v>
      </c>
      <c r="ET282">
        <v>0</v>
      </c>
      <c r="EU282">
        <v>0</v>
      </c>
      <c r="EV282">
        <v>0</v>
      </c>
      <c r="EW282">
        <v>0</v>
      </c>
      <c r="EX282">
        <v>0</v>
      </c>
      <c r="EZ282">
        <v>5</v>
      </c>
      <c r="FC282">
        <v>0</v>
      </c>
      <c r="FD282">
        <v>18</v>
      </c>
      <c r="FF282">
        <v>13992.31</v>
      </c>
      <c r="FQ282">
        <v>0</v>
      </c>
      <c r="FR282">
        <f t="shared" si="250"/>
        <v>14599.18</v>
      </c>
      <c r="FS282">
        <v>0</v>
      </c>
      <c r="FX282">
        <v>0</v>
      </c>
      <c r="FY282">
        <v>0</v>
      </c>
      <c r="GA282" t="s">
        <v>304</v>
      </c>
      <c r="GD282">
        <v>1</v>
      </c>
      <c r="GF282">
        <v>-1585475657</v>
      </c>
      <c r="GG282">
        <v>2</v>
      </c>
      <c r="GH282">
        <v>3</v>
      </c>
      <c r="GI282">
        <v>4</v>
      </c>
      <c r="GJ282">
        <v>0</v>
      </c>
      <c r="GK282">
        <v>0</v>
      </c>
      <c r="GL282">
        <f t="shared" si="251"/>
        <v>0</v>
      </c>
      <c r="GM282">
        <f t="shared" si="252"/>
        <v>14599.18</v>
      </c>
      <c r="GN282">
        <f t="shared" si="253"/>
        <v>0</v>
      </c>
      <c r="GO282">
        <f t="shared" si="254"/>
        <v>0</v>
      </c>
      <c r="GP282">
        <f t="shared" si="255"/>
        <v>0</v>
      </c>
      <c r="GR282">
        <v>1</v>
      </c>
      <c r="GS282">
        <v>1</v>
      </c>
      <c r="GT282">
        <v>0</v>
      </c>
      <c r="GU282" t="s">
        <v>3</v>
      </c>
      <c r="GV282">
        <f t="shared" si="256"/>
        <v>0</v>
      </c>
      <c r="GW282">
        <v>1</v>
      </c>
      <c r="GX282">
        <f t="shared" si="257"/>
        <v>0</v>
      </c>
      <c r="HA282">
        <v>0</v>
      </c>
      <c r="HB282">
        <v>0</v>
      </c>
      <c r="HC282">
        <f t="shared" si="258"/>
        <v>0</v>
      </c>
      <c r="HE282" t="s">
        <v>35</v>
      </c>
      <c r="HF282" t="s">
        <v>36</v>
      </c>
      <c r="HH282">
        <f>ROUND(AC282*I282,2)</f>
        <v>14599.18</v>
      </c>
      <c r="HM282" t="s">
        <v>3</v>
      </c>
      <c r="HN282" t="s">
        <v>3</v>
      </c>
      <c r="HO282" t="s">
        <v>3</v>
      </c>
      <c r="HP282" t="s">
        <v>3</v>
      </c>
      <c r="HQ282" t="s">
        <v>3</v>
      </c>
      <c r="IK282">
        <v>0</v>
      </c>
    </row>
    <row r="283" spans="1:245" x14ac:dyDescent="0.2">
      <c r="A283">
        <v>17</v>
      </c>
      <c r="B283">
        <v>1</v>
      </c>
      <c r="C283">
        <f>ROW(SmtRes!A409)</f>
        <v>409</v>
      </c>
      <c r="D283">
        <f>ROW(EtalonRes!A453)</f>
        <v>453</v>
      </c>
      <c r="E283" t="s">
        <v>363</v>
      </c>
      <c r="F283" t="s">
        <v>306</v>
      </c>
      <c r="G283" t="s">
        <v>307</v>
      </c>
      <c r="H283" t="s">
        <v>17</v>
      </c>
      <c r="I283">
        <v>1</v>
      </c>
      <c r="J283">
        <v>0</v>
      </c>
      <c r="K283">
        <v>1</v>
      </c>
      <c r="O283">
        <f t="shared" si="228"/>
        <v>1153.08</v>
      </c>
      <c r="P283">
        <f t="shared" si="229"/>
        <v>26.78</v>
      </c>
      <c r="Q283">
        <f t="shared" si="230"/>
        <v>443.81</v>
      </c>
      <c r="R283">
        <f t="shared" si="231"/>
        <v>114.19</v>
      </c>
      <c r="S283">
        <f t="shared" si="232"/>
        <v>682.49</v>
      </c>
      <c r="T283">
        <f t="shared" si="233"/>
        <v>0</v>
      </c>
      <c r="U283">
        <f t="shared" si="234"/>
        <v>2.06</v>
      </c>
      <c r="V283">
        <f t="shared" si="235"/>
        <v>0.31</v>
      </c>
      <c r="W283">
        <f t="shared" si="236"/>
        <v>0</v>
      </c>
      <c r="X283">
        <f t="shared" si="237"/>
        <v>772.78</v>
      </c>
      <c r="Y283">
        <f t="shared" si="238"/>
        <v>406.31</v>
      </c>
      <c r="AA283">
        <v>51661419</v>
      </c>
      <c r="AB283">
        <f t="shared" si="239"/>
        <v>56.85</v>
      </c>
      <c r="AC283">
        <f t="shared" si="240"/>
        <v>2.94</v>
      </c>
      <c r="AD283">
        <f>ROUND((((ET283)-(EU283))+AE283),2)</f>
        <v>33.47</v>
      </c>
      <c r="AE283">
        <f t="shared" si="261"/>
        <v>3.42</v>
      </c>
      <c r="AF283">
        <f t="shared" si="261"/>
        <v>20.440000000000001</v>
      </c>
      <c r="AG283">
        <f t="shared" si="241"/>
        <v>0</v>
      </c>
      <c r="AH283">
        <f t="shared" si="262"/>
        <v>2.06</v>
      </c>
      <c r="AI283">
        <f t="shared" si="262"/>
        <v>0.31</v>
      </c>
      <c r="AJ283">
        <f t="shared" si="242"/>
        <v>0</v>
      </c>
      <c r="AK283">
        <v>56.85</v>
      </c>
      <c r="AL283">
        <v>2.94</v>
      </c>
      <c r="AM283">
        <v>33.47</v>
      </c>
      <c r="AN283">
        <v>3.42</v>
      </c>
      <c r="AO283">
        <v>20.440000000000001</v>
      </c>
      <c r="AP283">
        <v>0</v>
      </c>
      <c r="AQ283">
        <v>2.06</v>
      </c>
      <c r="AR283">
        <v>0.31</v>
      </c>
      <c r="AS283">
        <v>0</v>
      </c>
      <c r="AT283">
        <v>97</v>
      </c>
      <c r="AU283">
        <v>51</v>
      </c>
      <c r="AV283">
        <v>1</v>
      </c>
      <c r="AW283">
        <v>1</v>
      </c>
      <c r="AZ283">
        <v>1</v>
      </c>
      <c r="BA283">
        <v>33.39</v>
      </c>
      <c r="BB283">
        <v>13.26</v>
      </c>
      <c r="BC283">
        <v>9.11</v>
      </c>
      <c r="BD283" t="s">
        <v>3</v>
      </c>
      <c r="BE283" t="s">
        <v>3</v>
      </c>
      <c r="BF283" t="s">
        <v>3</v>
      </c>
      <c r="BG283" t="s">
        <v>3</v>
      </c>
      <c r="BH283">
        <v>0</v>
      </c>
      <c r="BI283">
        <v>2</v>
      </c>
      <c r="BJ283" t="s">
        <v>308</v>
      </c>
      <c r="BM283">
        <v>108001</v>
      </c>
      <c r="BN283">
        <v>0</v>
      </c>
      <c r="BO283" t="s">
        <v>3</v>
      </c>
      <c r="BP283">
        <v>0</v>
      </c>
      <c r="BQ283">
        <v>3</v>
      </c>
      <c r="BR283">
        <v>0</v>
      </c>
      <c r="BS283">
        <v>33.39</v>
      </c>
      <c r="BT283">
        <v>1</v>
      </c>
      <c r="BU283">
        <v>1</v>
      </c>
      <c r="BV283">
        <v>1</v>
      </c>
      <c r="BW283">
        <v>1</v>
      </c>
      <c r="BX283">
        <v>1</v>
      </c>
      <c r="BY283" t="s">
        <v>3</v>
      </c>
      <c r="BZ283">
        <v>97</v>
      </c>
      <c r="CA283">
        <v>51</v>
      </c>
      <c r="CB283" t="s">
        <v>3</v>
      </c>
      <c r="CE283">
        <v>0</v>
      </c>
      <c r="CF283">
        <v>0</v>
      </c>
      <c r="CG283">
        <v>0</v>
      </c>
      <c r="CM283">
        <v>0</v>
      </c>
      <c r="CN283" t="s">
        <v>3</v>
      </c>
      <c r="CO283">
        <v>0</v>
      </c>
      <c r="CP283">
        <f t="shared" si="243"/>
        <v>1153.08</v>
      </c>
      <c r="CQ283">
        <f>AC283*BC283</f>
        <v>26.783399999999997</v>
      </c>
      <c r="CR283">
        <f>AD283*BB283</f>
        <v>443.81219999999996</v>
      </c>
      <c r="CS283">
        <f t="shared" si="244"/>
        <v>114.1938</v>
      </c>
      <c r="CT283">
        <f t="shared" si="245"/>
        <v>682.49160000000006</v>
      </c>
      <c r="CU283">
        <f t="shared" si="246"/>
        <v>0</v>
      </c>
      <c r="CV283">
        <f t="shared" si="247"/>
        <v>2.06</v>
      </c>
      <c r="CW283">
        <f t="shared" si="248"/>
        <v>0.31</v>
      </c>
      <c r="CX283">
        <f t="shared" si="249"/>
        <v>0</v>
      </c>
      <c r="CY283">
        <f>(((S283+R283)*AT283)/100)</f>
        <v>772.77960000000007</v>
      </c>
      <c r="CZ283">
        <f>(((S283+R283)*AU283)/100)</f>
        <v>406.30680000000001</v>
      </c>
      <c r="DC283" t="s">
        <v>3</v>
      </c>
      <c r="DD283" t="s">
        <v>3</v>
      </c>
      <c r="DE283" t="s">
        <v>3</v>
      </c>
      <c r="DF283" t="s">
        <v>3</v>
      </c>
      <c r="DG283" t="s">
        <v>3</v>
      </c>
      <c r="DH283" t="s">
        <v>3</v>
      </c>
      <c r="DI283" t="s">
        <v>3</v>
      </c>
      <c r="DJ283" t="s">
        <v>3</v>
      </c>
      <c r="DK283" t="s">
        <v>3</v>
      </c>
      <c r="DL283" t="s">
        <v>3</v>
      </c>
      <c r="DM283" t="s">
        <v>3</v>
      </c>
      <c r="DN283">
        <v>0</v>
      </c>
      <c r="DO283">
        <v>0</v>
      </c>
      <c r="DP283">
        <v>1</v>
      </c>
      <c r="DQ283">
        <v>1</v>
      </c>
      <c r="DU283">
        <v>1013</v>
      </c>
      <c r="DV283" t="s">
        <v>17</v>
      </c>
      <c r="DW283" t="s">
        <v>17</v>
      </c>
      <c r="DX283">
        <v>1</v>
      </c>
      <c r="DZ283" t="s">
        <v>3</v>
      </c>
      <c r="EA283" t="s">
        <v>3</v>
      </c>
      <c r="EB283" t="s">
        <v>3</v>
      </c>
      <c r="EC283" t="s">
        <v>3</v>
      </c>
      <c r="EE283">
        <v>50757570</v>
      </c>
      <c r="EF283">
        <v>3</v>
      </c>
      <c r="EG283" t="s">
        <v>297</v>
      </c>
      <c r="EH283">
        <v>0</v>
      </c>
      <c r="EI283" t="s">
        <v>3</v>
      </c>
      <c r="EJ283">
        <v>2</v>
      </c>
      <c r="EK283">
        <v>108001</v>
      </c>
      <c r="EL283" t="s">
        <v>298</v>
      </c>
      <c r="EM283" t="s">
        <v>299</v>
      </c>
      <c r="EO283" t="s">
        <v>3</v>
      </c>
      <c r="EQ283">
        <v>131072</v>
      </c>
      <c r="ER283">
        <v>56.85</v>
      </c>
      <c r="ES283">
        <v>2.94</v>
      </c>
      <c r="ET283">
        <v>33.47</v>
      </c>
      <c r="EU283">
        <v>3.42</v>
      </c>
      <c r="EV283">
        <v>20.440000000000001</v>
      </c>
      <c r="EW283">
        <v>2.06</v>
      </c>
      <c r="EX283">
        <v>0.31</v>
      </c>
      <c r="EY283">
        <v>0</v>
      </c>
      <c r="FQ283">
        <v>0</v>
      </c>
      <c r="FR283">
        <f t="shared" si="250"/>
        <v>0</v>
      </c>
      <c r="FS283">
        <v>0</v>
      </c>
      <c r="FX283">
        <v>97</v>
      </c>
      <c r="FY283">
        <v>51</v>
      </c>
      <c r="GA283" t="s">
        <v>3</v>
      </c>
      <c r="GD283">
        <v>1</v>
      </c>
      <c r="GF283">
        <v>1842750133</v>
      </c>
      <c r="GG283">
        <v>2</v>
      </c>
      <c r="GH283">
        <v>1</v>
      </c>
      <c r="GI283">
        <v>4</v>
      </c>
      <c r="GJ283">
        <v>0</v>
      </c>
      <c r="GK283">
        <v>0</v>
      </c>
      <c r="GL283">
        <f t="shared" si="251"/>
        <v>0</v>
      </c>
      <c r="GM283">
        <f t="shared" si="252"/>
        <v>2332.17</v>
      </c>
      <c r="GN283">
        <f t="shared" si="253"/>
        <v>0</v>
      </c>
      <c r="GO283">
        <f t="shared" si="254"/>
        <v>2332.17</v>
      </c>
      <c r="GP283">
        <f t="shared" si="255"/>
        <v>0</v>
      </c>
      <c r="GR283">
        <v>0</v>
      </c>
      <c r="GS283">
        <v>3</v>
      </c>
      <c r="GT283">
        <v>0</v>
      </c>
      <c r="GU283" t="s">
        <v>3</v>
      </c>
      <c r="GV283">
        <f t="shared" si="256"/>
        <v>0</v>
      </c>
      <c r="GW283">
        <v>1</v>
      </c>
      <c r="GX283">
        <f t="shared" si="257"/>
        <v>0</v>
      </c>
      <c r="HA283">
        <v>0</v>
      </c>
      <c r="HB283">
        <v>0</v>
      </c>
      <c r="HC283">
        <f t="shared" si="258"/>
        <v>0</v>
      </c>
      <c r="HE283" t="s">
        <v>3</v>
      </c>
      <c r="HF283" t="s">
        <v>3</v>
      </c>
      <c r="HM283" t="s">
        <v>3</v>
      </c>
      <c r="HN283" t="s">
        <v>300</v>
      </c>
      <c r="HO283" t="s">
        <v>301</v>
      </c>
      <c r="HP283" t="s">
        <v>298</v>
      </c>
      <c r="HQ283" t="s">
        <v>298</v>
      </c>
      <c r="IK283">
        <v>0</v>
      </c>
    </row>
    <row r="284" spans="1:245" x14ac:dyDescent="0.2">
      <c r="A284">
        <v>18</v>
      </c>
      <c r="B284">
        <v>1</v>
      </c>
      <c r="C284">
        <v>409</v>
      </c>
      <c r="E284" t="s">
        <v>364</v>
      </c>
      <c r="F284" t="s">
        <v>29</v>
      </c>
      <c r="G284" t="s">
        <v>310</v>
      </c>
      <c r="H284" t="str">
        <f>'1.Ведомость'!C114</f>
        <v>ШТ</v>
      </c>
      <c r="I284">
        <f>I283*J284</f>
        <v>1</v>
      </c>
      <c r="J284">
        <v>1</v>
      </c>
      <c r="K284">
        <v>1</v>
      </c>
      <c r="O284">
        <f t="shared" si="228"/>
        <v>20193.939999999999</v>
      </c>
      <c r="P284">
        <f t="shared" si="229"/>
        <v>20193.939999999999</v>
      </c>
      <c r="Q284">
        <f t="shared" si="230"/>
        <v>0</v>
      </c>
      <c r="R284">
        <f t="shared" si="231"/>
        <v>0</v>
      </c>
      <c r="S284">
        <f t="shared" si="232"/>
        <v>0</v>
      </c>
      <c r="T284">
        <f t="shared" si="233"/>
        <v>0</v>
      </c>
      <c r="U284">
        <f t="shared" si="234"/>
        <v>0</v>
      </c>
      <c r="V284">
        <f t="shared" si="235"/>
        <v>0</v>
      </c>
      <c r="W284">
        <f t="shared" si="236"/>
        <v>0</v>
      </c>
      <c r="X284">
        <f t="shared" si="237"/>
        <v>0</v>
      </c>
      <c r="Y284">
        <f t="shared" si="238"/>
        <v>0</v>
      </c>
      <c r="AA284">
        <v>51661419</v>
      </c>
      <c r="AB284">
        <f t="shared" si="239"/>
        <v>20193.939999999999</v>
      </c>
      <c r="AC284">
        <f t="shared" si="240"/>
        <v>20193.939999999999</v>
      </c>
      <c r="AD284">
        <f>ROUND((ET284),2)</f>
        <v>0</v>
      </c>
      <c r="AE284">
        <f t="shared" si="261"/>
        <v>0</v>
      </c>
      <c r="AF284">
        <f t="shared" si="261"/>
        <v>0</v>
      </c>
      <c r="AG284">
        <f t="shared" si="241"/>
        <v>0</v>
      </c>
      <c r="AH284">
        <f t="shared" si="262"/>
        <v>0</v>
      </c>
      <c r="AI284">
        <f t="shared" si="262"/>
        <v>0</v>
      </c>
      <c r="AJ284">
        <f t="shared" si="242"/>
        <v>0</v>
      </c>
      <c r="AK284">
        <v>20193.940000000002</v>
      </c>
      <c r="AL284">
        <v>20193.940000000002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1</v>
      </c>
      <c r="AW284">
        <v>1</v>
      </c>
      <c r="AZ284">
        <v>1</v>
      </c>
      <c r="BA284">
        <v>1</v>
      </c>
      <c r="BB284">
        <v>1</v>
      </c>
      <c r="BC284">
        <v>6.13</v>
      </c>
      <c r="BD284" t="s">
        <v>3</v>
      </c>
      <c r="BE284" t="s">
        <v>3</v>
      </c>
      <c r="BF284" t="s">
        <v>3</v>
      </c>
      <c r="BG284" t="s">
        <v>3</v>
      </c>
      <c r="BH284">
        <v>3</v>
      </c>
      <c r="BI284">
        <v>3</v>
      </c>
      <c r="BJ284" t="s">
        <v>3</v>
      </c>
      <c r="BM284">
        <v>902</v>
      </c>
      <c r="BN284">
        <v>0</v>
      </c>
      <c r="BO284" t="s">
        <v>3</v>
      </c>
      <c r="BP284">
        <v>0</v>
      </c>
      <c r="BQ284">
        <v>92</v>
      </c>
      <c r="BR284">
        <v>0</v>
      </c>
      <c r="BS284">
        <v>1</v>
      </c>
      <c r="BT284">
        <v>1</v>
      </c>
      <c r="BU284">
        <v>1</v>
      </c>
      <c r="BV284">
        <v>1</v>
      </c>
      <c r="BW284">
        <v>1</v>
      </c>
      <c r="BX284">
        <v>1</v>
      </c>
      <c r="BY284" t="s">
        <v>3</v>
      </c>
      <c r="BZ284">
        <v>0</v>
      </c>
      <c r="CA284">
        <v>0</v>
      </c>
      <c r="CB284" t="s">
        <v>3</v>
      </c>
      <c r="CE284">
        <v>0</v>
      </c>
      <c r="CF284">
        <v>0</v>
      </c>
      <c r="CG284">
        <v>0</v>
      </c>
      <c r="CM284">
        <v>0</v>
      </c>
      <c r="CN284" t="s">
        <v>3</v>
      </c>
      <c r="CO284">
        <v>0</v>
      </c>
      <c r="CP284">
        <f t="shared" si="243"/>
        <v>20193.939999999999</v>
      </c>
      <c r="CQ284">
        <f>AC284</f>
        <v>20193.939999999999</v>
      </c>
      <c r="CR284">
        <f>AD284</f>
        <v>0</v>
      </c>
      <c r="CS284">
        <f t="shared" si="244"/>
        <v>0</v>
      </c>
      <c r="CT284">
        <f t="shared" si="245"/>
        <v>0</v>
      </c>
      <c r="CU284">
        <f t="shared" si="246"/>
        <v>0</v>
      </c>
      <c r="CV284">
        <f t="shared" si="247"/>
        <v>0</v>
      </c>
      <c r="CW284">
        <f t="shared" si="248"/>
        <v>0</v>
      </c>
      <c r="CX284">
        <f t="shared" si="249"/>
        <v>0</v>
      </c>
      <c r="CY284">
        <f>0</f>
        <v>0</v>
      </c>
      <c r="CZ284">
        <f>0</f>
        <v>0</v>
      </c>
      <c r="DC284" t="s">
        <v>3</v>
      </c>
      <c r="DD284" t="s">
        <v>3</v>
      </c>
      <c r="DE284" t="s">
        <v>3</v>
      </c>
      <c r="DF284" t="s">
        <v>3</v>
      </c>
      <c r="DG284" t="s">
        <v>3</v>
      </c>
      <c r="DH284" t="s">
        <v>3</v>
      </c>
      <c r="DI284" t="s">
        <v>3</v>
      </c>
      <c r="DJ284" t="s">
        <v>3</v>
      </c>
      <c r="DK284" t="s">
        <v>3</v>
      </c>
      <c r="DL284" t="s">
        <v>3</v>
      </c>
      <c r="DM284" t="s">
        <v>3</v>
      </c>
      <c r="DN284">
        <v>0</v>
      </c>
      <c r="DO284">
        <v>0</v>
      </c>
      <c r="DP284">
        <v>1</v>
      </c>
      <c r="DQ284">
        <v>1</v>
      </c>
      <c r="DU284">
        <v>1013</v>
      </c>
      <c r="DV284" t="s">
        <v>17</v>
      </c>
      <c r="DW284" t="s">
        <v>17</v>
      </c>
      <c r="DX284">
        <v>1</v>
      </c>
      <c r="DZ284" t="s">
        <v>3</v>
      </c>
      <c r="EA284" t="s">
        <v>3</v>
      </c>
      <c r="EB284" t="s">
        <v>3</v>
      </c>
      <c r="EC284" t="s">
        <v>3</v>
      </c>
      <c r="EE284">
        <v>50757270</v>
      </c>
      <c r="EF284">
        <v>92</v>
      </c>
      <c r="EG284" t="s">
        <v>32</v>
      </c>
      <c r="EH284">
        <v>0</v>
      </c>
      <c r="EI284" t="s">
        <v>3</v>
      </c>
      <c r="EJ284">
        <v>3</v>
      </c>
      <c r="EK284">
        <v>902</v>
      </c>
      <c r="EL284" t="s">
        <v>32</v>
      </c>
      <c r="EM284" t="s">
        <v>33</v>
      </c>
      <c r="EO284" t="s">
        <v>3</v>
      </c>
      <c r="EQ284">
        <v>0</v>
      </c>
      <c r="ER284">
        <v>20193.940000000002</v>
      </c>
      <c r="ES284">
        <v>20193.940000000002</v>
      </c>
      <c r="ET284">
        <v>0</v>
      </c>
      <c r="EU284">
        <v>0</v>
      </c>
      <c r="EV284">
        <v>0</v>
      </c>
      <c r="EW284">
        <v>0</v>
      </c>
      <c r="EX284">
        <v>0</v>
      </c>
      <c r="EZ284">
        <v>5</v>
      </c>
      <c r="FC284">
        <v>0</v>
      </c>
      <c r="FD284">
        <v>18</v>
      </c>
      <c r="FF284">
        <v>19354.5</v>
      </c>
      <c r="FQ284">
        <v>0</v>
      </c>
      <c r="FR284">
        <f t="shared" si="250"/>
        <v>20193.939999999999</v>
      </c>
      <c r="FS284">
        <v>0</v>
      </c>
      <c r="FX284">
        <v>0</v>
      </c>
      <c r="FY284">
        <v>0</v>
      </c>
      <c r="GA284" t="s">
        <v>311</v>
      </c>
      <c r="GD284">
        <v>1</v>
      </c>
      <c r="GF284">
        <v>1918493442</v>
      </c>
      <c r="GG284">
        <v>2</v>
      </c>
      <c r="GH284">
        <v>3</v>
      </c>
      <c r="GI284">
        <v>4</v>
      </c>
      <c r="GJ284">
        <v>0</v>
      </c>
      <c r="GK284">
        <v>0</v>
      </c>
      <c r="GL284">
        <f t="shared" si="251"/>
        <v>0</v>
      </c>
      <c r="GM284">
        <f t="shared" si="252"/>
        <v>20193.939999999999</v>
      </c>
      <c r="GN284">
        <f t="shared" si="253"/>
        <v>0</v>
      </c>
      <c r="GO284">
        <f t="shared" si="254"/>
        <v>0</v>
      </c>
      <c r="GP284">
        <f t="shared" si="255"/>
        <v>0</v>
      </c>
      <c r="GR284">
        <v>1</v>
      </c>
      <c r="GS284">
        <v>1</v>
      </c>
      <c r="GT284">
        <v>0</v>
      </c>
      <c r="GU284" t="s">
        <v>3</v>
      </c>
      <c r="GV284">
        <f t="shared" si="256"/>
        <v>0</v>
      </c>
      <c r="GW284">
        <v>1</v>
      </c>
      <c r="GX284">
        <f t="shared" si="257"/>
        <v>0</v>
      </c>
      <c r="HA284">
        <v>0</v>
      </c>
      <c r="HB284">
        <v>0</v>
      </c>
      <c r="HC284">
        <f t="shared" si="258"/>
        <v>0</v>
      </c>
      <c r="HE284" t="s">
        <v>35</v>
      </c>
      <c r="HF284" t="s">
        <v>36</v>
      </c>
      <c r="HH284">
        <f>ROUND(AC284*I284,2)</f>
        <v>20193.939999999999</v>
      </c>
      <c r="HM284" t="s">
        <v>3</v>
      </c>
      <c r="HN284" t="s">
        <v>3</v>
      </c>
      <c r="HO284" t="s">
        <v>3</v>
      </c>
      <c r="HP284" t="s">
        <v>3</v>
      </c>
      <c r="HQ284" t="s">
        <v>3</v>
      </c>
      <c r="IK284">
        <v>0</v>
      </c>
    </row>
    <row r="285" spans="1:245" x14ac:dyDescent="0.2">
      <c r="A285">
        <v>17</v>
      </c>
      <c r="B285">
        <v>1</v>
      </c>
      <c r="C285">
        <f>ROW(SmtRes!A416)</f>
        <v>416</v>
      </c>
      <c r="D285">
        <f>ROW(EtalonRes!A460)</f>
        <v>460</v>
      </c>
      <c r="E285" t="s">
        <v>365</v>
      </c>
      <c r="F285" t="s">
        <v>43</v>
      </c>
      <c r="G285" t="s">
        <v>44</v>
      </c>
      <c r="H285" t="s">
        <v>17</v>
      </c>
      <c r="I285">
        <v>1</v>
      </c>
      <c r="J285">
        <v>0</v>
      </c>
      <c r="K285">
        <v>1</v>
      </c>
      <c r="O285">
        <f t="shared" si="228"/>
        <v>408.99</v>
      </c>
      <c r="P285">
        <f t="shared" si="229"/>
        <v>68.23</v>
      </c>
      <c r="Q285">
        <f t="shared" si="230"/>
        <v>20.55</v>
      </c>
      <c r="R285">
        <f t="shared" si="231"/>
        <v>4.34</v>
      </c>
      <c r="S285">
        <f t="shared" si="232"/>
        <v>320.20999999999998</v>
      </c>
      <c r="T285">
        <f t="shared" si="233"/>
        <v>0</v>
      </c>
      <c r="U285">
        <f t="shared" si="234"/>
        <v>1.0815000000000001</v>
      </c>
      <c r="V285">
        <f t="shared" si="235"/>
        <v>1.0500000000000001E-2</v>
      </c>
      <c r="W285">
        <f t="shared" si="236"/>
        <v>0</v>
      </c>
      <c r="X285">
        <f t="shared" si="237"/>
        <v>392.71</v>
      </c>
      <c r="Y285">
        <f t="shared" si="238"/>
        <v>233.68</v>
      </c>
      <c r="AA285">
        <v>51661419</v>
      </c>
      <c r="AB285">
        <f t="shared" si="239"/>
        <v>18.63</v>
      </c>
      <c r="AC285">
        <f t="shared" si="240"/>
        <v>7.49</v>
      </c>
      <c r="AD285">
        <f>ROUND(((((ET285*ROUND(1.05,7)))-((EU285*ROUND(1.05,7))))+AE285),2)</f>
        <v>1.55</v>
      </c>
      <c r="AE285">
        <f>ROUND(((EU285*ROUND(1.05,7))),2)</f>
        <v>0.13</v>
      </c>
      <c r="AF285">
        <f>ROUND(((EV285*ROUND(1.05,7))),2)</f>
        <v>9.59</v>
      </c>
      <c r="AG285">
        <f t="shared" si="241"/>
        <v>0</v>
      </c>
      <c r="AH285">
        <f>((EW285*ROUND(1.05,7)))</f>
        <v>1.0815000000000001</v>
      </c>
      <c r="AI285">
        <f>((EX285*ROUND(1.05,7)))</f>
        <v>1.0500000000000001E-2</v>
      </c>
      <c r="AJ285">
        <f t="shared" si="242"/>
        <v>0</v>
      </c>
      <c r="AK285">
        <v>18.09</v>
      </c>
      <c r="AL285">
        <v>7.49</v>
      </c>
      <c r="AM285">
        <v>1.47</v>
      </c>
      <c r="AN285">
        <v>0.12</v>
      </c>
      <c r="AO285">
        <v>9.1300000000000008</v>
      </c>
      <c r="AP285">
        <v>0</v>
      </c>
      <c r="AQ285">
        <v>1.03</v>
      </c>
      <c r="AR285">
        <v>0.01</v>
      </c>
      <c r="AS285">
        <v>0</v>
      </c>
      <c r="AT285">
        <v>121</v>
      </c>
      <c r="AU285">
        <v>72</v>
      </c>
      <c r="AV285">
        <v>1</v>
      </c>
      <c r="AW285">
        <v>1</v>
      </c>
      <c r="AZ285">
        <v>1</v>
      </c>
      <c r="BA285">
        <v>33.39</v>
      </c>
      <c r="BB285">
        <v>13.26</v>
      </c>
      <c r="BC285">
        <v>9.11</v>
      </c>
      <c r="BD285" t="s">
        <v>3</v>
      </c>
      <c r="BE285" t="s">
        <v>3</v>
      </c>
      <c r="BF285" t="s">
        <v>3</v>
      </c>
      <c r="BG285" t="s">
        <v>3</v>
      </c>
      <c r="BH285">
        <v>0</v>
      </c>
      <c r="BI285">
        <v>1</v>
      </c>
      <c r="BJ285" t="s">
        <v>45</v>
      </c>
      <c r="BM285">
        <v>20001</v>
      </c>
      <c r="BN285">
        <v>0</v>
      </c>
      <c r="BO285" t="s">
        <v>3</v>
      </c>
      <c r="BP285">
        <v>0</v>
      </c>
      <c r="BQ285">
        <v>22</v>
      </c>
      <c r="BR285">
        <v>0</v>
      </c>
      <c r="BS285">
        <v>33.39</v>
      </c>
      <c r="BT285">
        <v>1</v>
      </c>
      <c r="BU285">
        <v>1</v>
      </c>
      <c r="BV285">
        <v>1</v>
      </c>
      <c r="BW285">
        <v>1</v>
      </c>
      <c r="BX285">
        <v>1</v>
      </c>
      <c r="BY285" t="s">
        <v>3</v>
      </c>
      <c r="BZ285">
        <v>121</v>
      </c>
      <c r="CA285">
        <v>72</v>
      </c>
      <c r="CB285" t="s">
        <v>3</v>
      </c>
      <c r="CE285">
        <v>0</v>
      </c>
      <c r="CF285">
        <v>0</v>
      </c>
      <c r="CG285">
        <v>0</v>
      </c>
      <c r="CM285">
        <v>0</v>
      </c>
      <c r="CN285" t="s">
        <v>19</v>
      </c>
      <c r="CO285">
        <v>0</v>
      </c>
      <c r="CP285">
        <f t="shared" si="243"/>
        <v>408.99</v>
      </c>
      <c r="CQ285">
        <f>AC285*BC285</f>
        <v>68.233899999999991</v>
      </c>
      <c r="CR285">
        <f>AD285*BB285</f>
        <v>20.553000000000001</v>
      </c>
      <c r="CS285">
        <f t="shared" si="244"/>
        <v>4.3407</v>
      </c>
      <c r="CT285">
        <f t="shared" si="245"/>
        <v>320.21010000000001</v>
      </c>
      <c r="CU285">
        <f t="shared" si="246"/>
        <v>0</v>
      </c>
      <c r="CV285">
        <f t="shared" si="247"/>
        <v>1.0815000000000001</v>
      </c>
      <c r="CW285">
        <f t="shared" si="248"/>
        <v>1.0500000000000001E-2</v>
      </c>
      <c r="CX285">
        <f t="shared" si="249"/>
        <v>0</v>
      </c>
      <c r="CY285">
        <f t="shared" ref="CY285:CY310" si="263">(((S285+R285)*AT285)/100)</f>
        <v>392.70549999999997</v>
      </c>
      <c r="CZ285">
        <f t="shared" ref="CZ285:CZ310" si="264">(((S285+R285)*AU285)/100)</f>
        <v>233.67599999999999</v>
      </c>
      <c r="DC285" t="s">
        <v>3</v>
      </c>
      <c r="DD285" t="s">
        <v>3</v>
      </c>
      <c r="DE285" t="s">
        <v>20</v>
      </c>
      <c r="DF285" t="s">
        <v>20</v>
      </c>
      <c r="DG285" t="s">
        <v>20</v>
      </c>
      <c r="DH285" t="s">
        <v>3</v>
      </c>
      <c r="DI285" t="s">
        <v>20</v>
      </c>
      <c r="DJ285" t="s">
        <v>20</v>
      </c>
      <c r="DK285" t="s">
        <v>3</v>
      </c>
      <c r="DL285" t="s">
        <v>3</v>
      </c>
      <c r="DM285" t="s">
        <v>3</v>
      </c>
      <c r="DN285">
        <v>0</v>
      </c>
      <c r="DO285">
        <v>0</v>
      </c>
      <c r="DP285">
        <v>1</v>
      </c>
      <c r="DQ285">
        <v>1</v>
      </c>
      <c r="DU285">
        <v>1013</v>
      </c>
      <c r="DV285" t="s">
        <v>17</v>
      </c>
      <c r="DW285" t="s">
        <v>17</v>
      </c>
      <c r="DX285">
        <v>1</v>
      </c>
      <c r="DZ285" t="s">
        <v>3</v>
      </c>
      <c r="EA285" t="s">
        <v>3</v>
      </c>
      <c r="EB285" t="s">
        <v>3</v>
      </c>
      <c r="EC285" t="s">
        <v>3</v>
      </c>
      <c r="EE285">
        <v>50757454</v>
      </c>
      <c r="EF285">
        <v>22</v>
      </c>
      <c r="EG285" t="s">
        <v>21</v>
      </c>
      <c r="EH285">
        <v>16</v>
      </c>
      <c r="EI285" t="s">
        <v>22</v>
      </c>
      <c r="EJ285">
        <v>1</v>
      </c>
      <c r="EK285">
        <v>20001</v>
      </c>
      <c r="EL285" t="s">
        <v>23</v>
      </c>
      <c r="EM285" t="s">
        <v>24</v>
      </c>
      <c r="EO285" t="s">
        <v>25</v>
      </c>
      <c r="EQ285">
        <v>131072</v>
      </c>
      <c r="ER285">
        <v>18.09</v>
      </c>
      <c r="ES285">
        <v>7.49</v>
      </c>
      <c r="ET285">
        <v>1.47</v>
      </c>
      <c r="EU285">
        <v>0.12</v>
      </c>
      <c r="EV285">
        <v>9.1300000000000008</v>
      </c>
      <c r="EW285">
        <v>1.03</v>
      </c>
      <c r="EX285">
        <v>0.01</v>
      </c>
      <c r="EY285">
        <v>0</v>
      </c>
      <c r="FQ285">
        <v>0</v>
      </c>
      <c r="FR285">
        <f t="shared" si="250"/>
        <v>0</v>
      </c>
      <c r="FS285">
        <v>0</v>
      </c>
      <c r="FX285">
        <v>121</v>
      </c>
      <c r="FY285">
        <v>72</v>
      </c>
      <c r="GA285" t="s">
        <v>3</v>
      </c>
      <c r="GD285">
        <v>1</v>
      </c>
      <c r="GF285">
        <v>1015029812</v>
      </c>
      <c r="GG285">
        <v>2</v>
      </c>
      <c r="GH285">
        <v>1</v>
      </c>
      <c r="GI285">
        <v>4</v>
      </c>
      <c r="GJ285">
        <v>0</v>
      </c>
      <c r="GK285">
        <v>0</v>
      </c>
      <c r="GL285">
        <f t="shared" si="251"/>
        <v>0</v>
      </c>
      <c r="GM285">
        <f t="shared" si="252"/>
        <v>1035.3800000000001</v>
      </c>
      <c r="GN285">
        <f t="shared" si="253"/>
        <v>1035.3800000000001</v>
      </c>
      <c r="GO285">
        <f t="shared" si="254"/>
        <v>0</v>
      </c>
      <c r="GP285">
        <f t="shared" si="255"/>
        <v>0</v>
      </c>
      <c r="GR285">
        <v>0</v>
      </c>
      <c r="GS285">
        <v>3</v>
      </c>
      <c r="GT285">
        <v>0</v>
      </c>
      <c r="GU285" t="s">
        <v>3</v>
      </c>
      <c r="GV285">
        <f t="shared" si="256"/>
        <v>0</v>
      </c>
      <c r="GW285">
        <v>1</v>
      </c>
      <c r="GX285">
        <f t="shared" si="257"/>
        <v>0</v>
      </c>
      <c r="HA285">
        <v>0</v>
      </c>
      <c r="HB285">
        <v>0</v>
      </c>
      <c r="HC285">
        <f t="shared" si="258"/>
        <v>0</v>
      </c>
      <c r="HE285" t="s">
        <v>3</v>
      </c>
      <c r="HF285" t="s">
        <v>3</v>
      </c>
      <c r="HM285" t="s">
        <v>3</v>
      </c>
      <c r="HN285" t="s">
        <v>26</v>
      </c>
      <c r="HO285" t="s">
        <v>27</v>
      </c>
      <c r="HP285" t="s">
        <v>22</v>
      </c>
      <c r="HQ285" t="s">
        <v>22</v>
      </c>
      <c r="IK285">
        <v>0</v>
      </c>
    </row>
    <row r="286" spans="1:245" x14ac:dyDescent="0.2">
      <c r="A286">
        <v>18</v>
      </c>
      <c r="B286">
        <v>1</v>
      </c>
      <c r="C286">
        <v>416</v>
      </c>
      <c r="E286" t="s">
        <v>366</v>
      </c>
      <c r="F286" t="s">
        <v>29</v>
      </c>
      <c r="G286" t="s">
        <v>314</v>
      </c>
      <c r="H286" t="str">
        <f>'1.Ведомость'!C116</f>
        <v>ШТ</v>
      </c>
      <c r="I286">
        <f>I285*J286</f>
        <v>1</v>
      </c>
      <c r="J286">
        <v>1</v>
      </c>
      <c r="K286">
        <v>1</v>
      </c>
      <c r="O286">
        <f t="shared" si="228"/>
        <v>3175.36</v>
      </c>
      <c r="P286">
        <f t="shared" si="229"/>
        <v>3175.36</v>
      </c>
      <c r="Q286">
        <f t="shared" si="230"/>
        <v>0</v>
      </c>
      <c r="R286">
        <f t="shared" si="231"/>
        <v>0</v>
      </c>
      <c r="S286">
        <f t="shared" si="232"/>
        <v>0</v>
      </c>
      <c r="T286">
        <f t="shared" si="233"/>
        <v>0</v>
      </c>
      <c r="U286">
        <f t="shared" si="234"/>
        <v>0</v>
      </c>
      <c r="V286">
        <f t="shared" si="235"/>
        <v>0</v>
      </c>
      <c r="W286">
        <f t="shared" si="236"/>
        <v>0</v>
      </c>
      <c r="X286">
        <f t="shared" si="237"/>
        <v>0</v>
      </c>
      <c r="Y286">
        <f t="shared" si="238"/>
        <v>0</v>
      </c>
      <c r="AA286">
        <v>51661419</v>
      </c>
      <c r="AB286">
        <f t="shared" si="239"/>
        <v>3175.36</v>
      </c>
      <c r="AC286">
        <f t="shared" si="240"/>
        <v>3175.36</v>
      </c>
      <c r="AD286">
        <f>ROUND((((ET286)-(EU286))+AE286),2)</f>
        <v>0</v>
      </c>
      <c r="AE286">
        <f>ROUND((EU286),2)</f>
        <v>0</v>
      </c>
      <c r="AF286">
        <f>ROUND((EV286),2)</f>
        <v>0</v>
      </c>
      <c r="AG286">
        <f t="shared" si="241"/>
        <v>0</v>
      </c>
      <c r="AH286">
        <f>(EW286)</f>
        <v>0</v>
      </c>
      <c r="AI286">
        <f>(EX286)</f>
        <v>0</v>
      </c>
      <c r="AJ286">
        <f t="shared" si="242"/>
        <v>0</v>
      </c>
      <c r="AK286">
        <v>3175.36</v>
      </c>
      <c r="AL286">
        <v>3175.36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125</v>
      </c>
      <c r="AU286">
        <v>65</v>
      </c>
      <c r="AV286">
        <v>1</v>
      </c>
      <c r="AW286">
        <v>1</v>
      </c>
      <c r="AZ286">
        <v>1</v>
      </c>
      <c r="BA286">
        <v>1</v>
      </c>
      <c r="BB286">
        <v>1</v>
      </c>
      <c r="BC286">
        <v>9.11</v>
      </c>
      <c r="BD286" t="s">
        <v>3</v>
      </c>
      <c r="BE286" t="s">
        <v>3</v>
      </c>
      <c r="BF286" t="s">
        <v>3</v>
      </c>
      <c r="BG286" t="s">
        <v>3</v>
      </c>
      <c r="BH286">
        <v>3</v>
      </c>
      <c r="BI286">
        <v>1</v>
      </c>
      <c r="BJ286" t="s">
        <v>3</v>
      </c>
      <c r="BM286">
        <v>0</v>
      </c>
      <c r="BN286">
        <v>0</v>
      </c>
      <c r="BO286" t="s">
        <v>3</v>
      </c>
      <c r="BP286">
        <v>0</v>
      </c>
      <c r="BQ286">
        <v>13</v>
      </c>
      <c r="BR286">
        <v>0</v>
      </c>
      <c r="BS286">
        <v>1</v>
      </c>
      <c r="BT286">
        <v>1</v>
      </c>
      <c r="BU286">
        <v>1</v>
      </c>
      <c r="BV286">
        <v>1</v>
      </c>
      <c r="BW286">
        <v>1</v>
      </c>
      <c r="BX286">
        <v>1</v>
      </c>
      <c r="BY286" t="s">
        <v>3</v>
      </c>
      <c r="BZ286">
        <v>125</v>
      </c>
      <c r="CA286">
        <v>65</v>
      </c>
      <c r="CB286" t="s">
        <v>3</v>
      </c>
      <c r="CE286">
        <v>0</v>
      </c>
      <c r="CF286">
        <v>0</v>
      </c>
      <c r="CG286">
        <v>0</v>
      </c>
      <c r="CM286">
        <v>0</v>
      </c>
      <c r="CN286" t="s">
        <v>3</v>
      </c>
      <c r="CO286">
        <v>0</v>
      </c>
      <c r="CP286">
        <f t="shared" si="243"/>
        <v>3175.36</v>
      </c>
      <c r="CQ286">
        <f>AC286</f>
        <v>3175.36</v>
      </c>
      <c r="CR286">
        <f>AD286</f>
        <v>0</v>
      </c>
      <c r="CS286">
        <f t="shared" si="244"/>
        <v>0</v>
      </c>
      <c r="CT286">
        <f t="shared" si="245"/>
        <v>0</v>
      </c>
      <c r="CU286">
        <f t="shared" si="246"/>
        <v>0</v>
      </c>
      <c r="CV286">
        <f t="shared" si="247"/>
        <v>0</v>
      </c>
      <c r="CW286">
        <f t="shared" si="248"/>
        <v>0</v>
      </c>
      <c r="CX286">
        <f t="shared" si="249"/>
        <v>0</v>
      </c>
      <c r="CY286">
        <f t="shared" si="263"/>
        <v>0</v>
      </c>
      <c r="CZ286">
        <f t="shared" si="264"/>
        <v>0</v>
      </c>
      <c r="DC286" t="s">
        <v>3</v>
      </c>
      <c r="DD286" t="s">
        <v>3</v>
      </c>
      <c r="DE286" t="s">
        <v>3</v>
      </c>
      <c r="DF286" t="s">
        <v>3</v>
      </c>
      <c r="DG286" t="s">
        <v>3</v>
      </c>
      <c r="DH286" t="s">
        <v>3</v>
      </c>
      <c r="DI286" t="s">
        <v>3</v>
      </c>
      <c r="DJ286" t="s">
        <v>3</v>
      </c>
      <c r="DK286" t="s">
        <v>3</v>
      </c>
      <c r="DL286" t="s">
        <v>3</v>
      </c>
      <c r="DM286" t="s">
        <v>3</v>
      </c>
      <c r="DN286">
        <v>0</v>
      </c>
      <c r="DO286">
        <v>0</v>
      </c>
      <c r="DP286">
        <v>1</v>
      </c>
      <c r="DQ286">
        <v>1</v>
      </c>
      <c r="DU286">
        <v>1013</v>
      </c>
      <c r="DV286" t="s">
        <v>17</v>
      </c>
      <c r="DW286" t="s">
        <v>17</v>
      </c>
      <c r="DX286">
        <v>1</v>
      </c>
      <c r="DZ286" t="s">
        <v>3</v>
      </c>
      <c r="EA286" t="s">
        <v>3</v>
      </c>
      <c r="EB286" t="s">
        <v>3</v>
      </c>
      <c r="EC286" t="s">
        <v>3</v>
      </c>
      <c r="EE286">
        <v>50757123</v>
      </c>
      <c r="EF286">
        <v>13</v>
      </c>
      <c r="EG286" t="s">
        <v>38</v>
      </c>
      <c r="EH286">
        <v>0</v>
      </c>
      <c r="EI286" t="s">
        <v>3</v>
      </c>
      <c r="EJ286">
        <v>1</v>
      </c>
      <c r="EK286">
        <v>0</v>
      </c>
      <c r="EL286" t="s">
        <v>39</v>
      </c>
      <c r="EM286" t="s">
        <v>40</v>
      </c>
      <c r="EO286" t="s">
        <v>3</v>
      </c>
      <c r="EQ286">
        <v>0</v>
      </c>
      <c r="ER286">
        <v>3175.36</v>
      </c>
      <c r="ES286">
        <v>3175.36</v>
      </c>
      <c r="ET286">
        <v>0</v>
      </c>
      <c r="EU286">
        <v>0</v>
      </c>
      <c r="EV286">
        <v>0</v>
      </c>
      <c r="EW286">
        <v>0</v>
      </c>
      <c r="EX286">
        <v>0</v>
      </c>
      <c r="EZ286">
        <v>5</v>
      </c>
      <c r="FC286">
        <v>0</v>
      </c>
      <c r="FD286">
        <v>18</v>
      </c>
      <c r="FF286">
        <v>3019.5</v>
      </c>
      <c r="FQ286">
        <v>0</v>
      </c>
      <c r="FR286">
        <f t="shared" si="250"/>
        <v>0</v>
      </c>
      <c r="FS286">
        <v>0</v>
      </c>
      <c r="FX286">
        <v>125</v>
      </c>
      <c r="FY286">
        <v>65</v>
      </c>
      <c r="GA286" t="s">
        <v>315</v>
      </c>
      <c r="GD286">
        <v>1</v>
      </c>
      <c r="GF286">
        <v>1565747843</v>
      </c>
      <c r="GG286">
        <v>2</v>
      </c>
      <c r="GH286">
        <v>3</v>
      </c>
      <c r="GI286">
        <v>4</v>
      </c>
      <c r="GJ286">
        <v>0</v>
      </c>
      <c r="GK286">
        <v>0</v>
      </c>
      <c r="GL286">
        <f t="shared" si="251"/>
        <v>0</v>
      </c>
      <c r="GM286">
        <f t="shared" si="252"/>
        <v>3175.36</v>
      </c>
      <c r="GN286">
        <f t="shared" si="253"/>
        <v>3175.36</v>
      </c>
      <c r="GO286">
        <f t="shared" si="254"/>
        <v>0</v>
      </c>
      <c r="GP286">
        <f t="shared" si="255"/>
        <v>0</v>
      </c>
      <c r="GR286">
        <v>1</v>
      </c>
      <c r="GS286">
        <v>1</v>
      </c>
      <c r="GT286">
        <v>0</v>
      </c>
      <c r="GU286" t="s">
        <v>3</v>
      </c>
      <c r="GV286">
        <f t="shared" si="256"/>
        <v>0</v>
      </c>
      <c r="GW286">
        <v>1</v>
      </c>
      <c r="GX286">
        <f t="shared" si="257"/>
        <v>0</v>
      </c>
      <c r="HA286">
        <v>0</v>
      </c>
      <c r="HB286">
        <v>0</v>
      </c>
      <c r="HC286">
        <f t="shared" si="258"/>
        <v>0</v>
      </c>
      <c r="HE286" t="s">
        <v>35</v>
      </c>
      <c r="HF286" t="s">
        <v>42</v>
      </c>
      <c r="HG286">
        <f>ROUND(AC286*I286,2)</f>
        <v>3175.36</v>
      </c>
      <c r="HM286" t="s">
        <v>3</v>
      </c>
      <c r="HN286" t="s">
        <v>3</v>
      </c>
      <c r="HO286" t="s">
        <v>3</v>
      </c>
      <c r="HP286" t="s">
        <v>3</v>
      </c>
      <c r="HQ286" t="s">
        <v>3</v>
      </c>
      <c r="IK286">
        <v>0</v>
      </c>
    </row>
    <row r="287" spans="1:245" x14ac:dyDescent="0.2">
      <c r="A287">
        <v>17</v>
      </c>
      <c r="B287">
        <v>1</v>
      </c>
      <c r="C287">
        <f>ROW(SmtRes!A426)</f>
        <v>426</v>
      </c>
      <c r="D287">
        <f>ROW(EtalonRes!A469)</f>
        <v>469</v>
      </c>
      <c r="E287" t="s">
        <v>367</v>
      </c>
      <c r="F287" t="s">
        <v>50</v>
      </c>
      <c r="G287" t="s">
        <v>51</v>
      </c>
      <c r="H287" t="s">
        <v>17</v>
      </c>
      <c r="I287">
        <v>21</v>
      </c>
      <c r="J287">
        <v>0</v>
      </c>
      <c r="K287">
        <v>21</v>
      </c>
      <c r="O287">
        <f t="shared" si="228"/>
        <v>15329.93</v>
      </c>
      <c r="P287">
        <f t="shared" si="229"/>
        <v>7830.32</v>
      </c>
      <c r="Q287">
        <f t="shared" si="230"/>
        <v>431.61</v>
      </c>
      <c r="R287">
        <f t="shared" si="231"/>
        <v>91.15</v>
      </c>
      <c r="S287">
        <f t="shared" si="232"/>
        <v>7068</v>
      </c>
      <c r="T287">
        <f t="shared" si="233"/>
        <v>0</v>
      </c>
      <c r="U287">
        <f t="shared" si="234"/>
        <v>23.593500000000002</v>
      </c>
      <c r="V287">
        <f t="shared" si="235"/>
        <v>0.2205</v>
      </c>
      <c r="W287">
        <f t="shared" si="236"/>
        <v>0</v>
      </c>
      <c r="X287">
        <f t="shared" si="237"/>
        <v>8662.57</v>
      </c>
      <c r="Y287">
        <f t="shared" si="238"/>
        <v>5154.59</v>
      </c>
      <c r="AA287">
        <v>51661419</v>
      </c>
      <c r="AB287">
        <f t="shared" si="239"/>
        <v>52.56</v>
      </c>
      <c r="AC287">
        <f t="shared" si="240"/>
        <v>40.93</v>
      </c>
      <c r="AD287">
        <f>ROUND(((((ET287*ROUND(1.05,7)))-((EU287*ROUND(1.05,7))))+AE287),2)</f>
        <v>1.55</v>
      </c>
      <c r="AE287">
        <f>ROUND(((EU287*ROUND(1.05,7))),2)</f>
        <v>0.13</v>
      </c>
      <c r="AF287">
        <f>ROUND(((EV287*ROUND(1.05,7))),2)</f>
        <v>10.08</v>
      </c>
      <c r="AG287">
        <f t="shared" si="241"/>
        <v>0</v>
      </c>
      <c r="AH287">
        <f>((EW287*ROUND(1.05,7)))</f>
        <v>1.1235000000000002</v>
      </c>
      <c r="AI287">
        <f>((EX287*ROUND(1.05,7)))</f>
        <v>1.0500000000000001E-2</v>
      </c>
      <c r="AJ287">
        <f t="shared" si="242"/>
        <v>0</v>
      </c>
      <c r="AK287">
        <v>52</v>
      </c>
      <c r="AL287">
        <v>40.93</v>
      </c>
      <c r="AM287">
        <v>1.47</v>
      </c>
      <c r="AN287">
        <v>0.12</v>
      </c>
      <c r="AO287">
        <v>9.6</v>
      </c>
      <c r="AP287">
        <v>0</v>
      </c>
      <c r="AQ287">
        <v>1.07</v>
      </c>
      <c r="AR287">
        <v>0.01</v>
      </c>
      <c r="AS287">
        <v>0</v>
      </c>
      <c r="AT287">
        <v>121</v>
      </c>
      <c r="AU287">
        <v>72</v>
      </c>
      <c r="AV287">
        <v>1</v>
      </c>
      <c r="AW287">
        <v>1</v>
      </c>
      <c r="AZ287">
        <v>1</v>
      </c>
      <c r="BA287">
        <v>33.39</v>
      </c>
      <c r="BB287">
        <v>13.26</v>
      </c>
      <c r="BC287">
        <v>9.11</v>
      </c>
      <c r="BD287" t="s">
        <v>3</v>
      </c>
      <c r="BE287" t="s">
        <v>3</v>
      </c>
      <c r="BF287" t="s">
        <v>3</v>
      </c>
      <c r="BG287" t="s">
        <v>3</v>
      </c>
      <c r="BH287">
        <v>0</v>
      </c>
      <c r="BI287">
        <v>1</v>
      </c>
      <c r="BJ287" t="s">
        <v>52</v>
      </c>
      <c r="BM287">
        <v>20001</v>
      </c>
      <c r="BN287">
        <v>0</v>
      </c>
      <c r="BO287" t="s">
        <v>3</v>
      </c>
      <c r="BP287">
        <v>0</v>
      </c>
      <c r="BQ287">
        <v>22</v>
      </c>
      <c r="BR287">
        <v>0</v>
      </c>
      <c r="BS287">
        <v>33.39</v>
      </c>
      <c r="BT287">
        <v>1</v>
      </c>
      <c r="BU287">
        <v>1</v>
      </c>
      <c r="BV287">
        <v>1</v>
      </c>
      <c r="BW287">
        <v>1</v>
      </c>
      <c r="BX287">
        <v>1</v>
      </c>
      <c r="BY287" t="s">
        <v>3</v>
      </c>
      <c r="BZ287">
        <v>121</v>
      </c>
      <c r="CA287">
        <v>72</v>
      </c>
      <c r="CB287" t="s">
        <v>3</v>
      </c>
      <c r="CE287">
        <v>0</v>
      </c>
      <c r="CF287">
        <v>0</v>
      </c>
      <c r="CG287">
        <v>0</v>
      </c>
      <c r="CM287">
        <v>0</v>
      </c>
      <c r="CN287" t="s">
        <v>19</v>
      </c>
      <c r="CO287">
        <v>0</v>
      </c>
      <c r="CP287">
        <f t="shared" si="243"/>
        <v>15329.93</v>
      </c>
      <c r="CQ287">
        <f>AC287*BC287</f>
        <v>372.8723</v>
      </c>
      <c r="CR287">
        <f>AD287*BB287</f>
        <v>20.553000000000001</v>
      </c>
      <c r="CS287">
        <f t="shared" si="244"/>
        <v>4.3407</v>
      </c>
      <c r="CT287">
        <f t="shared" si="245"/>
        <v>336.57120000000003</v>
      </c>
      <c r="CU287">
        <f t="shared" si="246"/>
        <v>0</v>
      </c>
      <c r="CV287">
        <f t="shared" si="247"/>
        <v>1.1235000000000002</v>
      </c>
      <c r="CW287">
        <f t="shared" si="248"/>
        <v>1.0500000000000001E-2</v>
      </c>
      <c r="CX287">
        <f t="shared" si="249"/>
        <v>0</v>
      </c>
      <c r="CY287">
        <f t="shared" si="263"/>
        <v>8662.5714999999982</v>
      </c>
      <c r="CZ287">
        <f t="shared" si="264"/>
        <v>5154.5879999999997</v>
      </c>
      <c r="DC287" t="s">
        <v>3</v>
      </c>
      <c r="DD287" t="s">
        <v>3</v>
      </c>
      <c r="DE287" t="s">
        <v>20</v>
      </c>
      <c r="DF287" t="s">
        <v>20</v>
      </c>
      <c r="DG287" t="s">
        <v>20</v>
      </c>
      <c r="DH287" t="s">
        <v>3</v>
      </c>
      <c r="DI287" t="s">
        <v>20</v>
      </c>
      <c r="DJ287" t="s">
        <v>20</v>
      </c>
      <c r="DK287" t="s">
        <v>3</v>
      </c>
      <c r="DL287" t="s">
        <v>3</v>
      </c>
      <c r="DM287" t="s">
        <v>3</v>
      </c>
      <c r="DN287">
        <v>0</v>
      </c>
      <c r="DO287">
        <v>0</v>
      </c>
      <c r="DP287">
        <v>1</v>
      </c>
      <c r="DQ287">
        <v>1</v>
      </c>
      <c r="DU287">
        <v>1013</v>
      </c>
      <c r="DV287" t="s">
        <v>17</v>
      </c>
      <c r="DW287" t="s">
        <v>17</v>
      </c>
      <c r="DX287">
        <v>1</v>
      </c>
      <c r="DZ287" t="s">
        <v>3</v>
      </c>
      <c r="EA287" t="s">
        <v>3</v>
      </c>
      <c r="EB287" t="s">
        <v>3</v>
      </c>
      <c r="EC287" t="s">
        <v>3</v>
      </c>
      <c r="EE287">
        <v>50757454</v>
      </c>
      <c r="EF287">
        <v>22</v>
      </c>
      <c r="EG287" t="s">
        <v>21</v>
      </c>
      <c r="EH287">
        <v>16</v>
      </c>
      <c r="EI287" t="s">
        <v>22</v>
      </c>
      <c r="EJ287">
        <v>1</v>
      </c>
      <c r="EK287">
        <v>20001</v>
      </c>
      <c r="EL287" t="s">
        <v>23</v>
      </c>
      <c r="EM287" t="s">
        <v>24</v>
      </c>
      <c r="EO287" t="s">
        <v>25</v>
      </c>
      <c r="EQ287">
        <v>131072</v>
      </c>
      <c r="ER287">
        <v>52</v>
      </c>
      <c r="ES287">
        <v>40.93</v>
      </c>
      <c r="ET287">
        <v>1.47</v>
      </c>
      <c r="EU287">
        <v>0.12</v>
      </c>
      <c r="EV287">
        <v>9.6</v>
      </c>
      <c r="EW287">
        <v>1.07</v>
      </c>
      <c r="EX287">
        <v>0.01</v>
      </c>
      <c r="EY287">
        <v>0</v>
      </c>
      <c r="FQ287">
        <v>0</v>
      </c>
      <c r="FR287">
        <f t="shared" si="250"/>
        <v>0</v>
      </c>
      <c r="FS287">
        <v>0</v>
      </c>
      <c r="FX287">
        <v>121</v>
      </c>
      <c r="FY287">
        <v>72</v>
      </c>
      <c r="GA287" t="s">
        <v>3</v>
      </c>
      <c r="GD287">
        <v>1</v>
      </c>
      <c r="GF287">
        <v>-476731723</v>
      </c>
      <c r="GG287">
        <v>2</v>
      </c>
      <c r="GH287">
        <v>1</v>
      </c>
      <c r="GI287">
        <v>4</v>
      </c>
      <c r="GJ287">
        <v>0</v>
      </c>
      <c r="GK287">
        <v>0</v>
      </c>
      <c r="GL287">
        <f t="shared" si="251"/>
        <v>0</v>
      </c>
      <c r="GM287">
        <f t="shared" si="252"/>
        <v>29147.09</v>
      </c>
      <c r="GN287">
        <f t="shared" si="253"/>
        <v>29147.09</v>
      </c>
      <c r="GO287">
        <f t="shared" si="254"/>
        <v>0</v>
      </c>
      <c r="GP287">
        <f t="shared" si="255"/>
        <v>0</v>
      </c>
      <c r="GR287">
        <v>0</v>
      </c>
      <c r="GS287">
        <v>3</v>
      </c>
      <c r="GT287">
        <v>0</v>
      </c>
      <c r="GU287" t="s">
        <v>3</v>
      </c>
      <c r="GV287">
        <f t="shared" si="256"/>
        <v>0</v>
      </c>
      <c r="GW287">
        <v>1</v>
      </c>
      <c r="GX287">
        <f t="shared" si="257"/>
        <v>0</v>
      </c>
      <c r="HA287">
        <v>0</v>
      </c>
      <c r="HB287">
        <v>0</v>
      </c>
      <c r="HC287">
        <f t="shared" si="258"/>
        <v>0</v>
      </c>
      <c r="HE287" t="s">
        <v>3</v>
      </c>
      <c r="HF287" t="s">
        <v>3</v>
      </c>
      <c r="HM287" t="s">
        <v>3</v>
      </c>
      <c r="HN287" t="s">
        <v>26</v>
      </c>
      <c r="HO287" t="s">
        <v>27</v>
      </c>
      <c r="HP287" t="s">
        <v>22</v>
      </c>
      <c r="HQ287" t="s">
        <v>22</v>
      </c>
      <c r="IK287">
        <v>0</v>
      </c>
    </row>
    <row r="288" spans="1:245" x14ac:dyDescent="0.2">
      <c r="A288">
        <v>18</v>
      </c>
      <c r="B288">
        <v>1</v>
      </c>
      <c r="C288">
        <v>421</v>
      </c>
      <c r="E288" t="s">
        <v>368</v>
      </c>
      <c r="F288" t="s">
        <v>53</v>
      </c>
      <c r="G288" t="s">
        <v>54</v>
      </c>
      <c r="H288" t="e">
        <f>'1.Ведомость'!#REF!</f>
        <v>#REF!</v>
      </c>
      <c r="I288">
        <f>I287*J288</f>
        <v>2.1</v>
      </c>
      <c r="J288">
        <v>0.1</v>
      </c>
      <c r="K288">
        <v>0.1</v>
      </c>
      <c r="O288">
        <f t="shared" si="228"/>
        <v>19.13</v>
      </c>
      <c r="P288">
        <f t="shared" si="229"/>
        <v>19.13</v>
      </c>
      <c r="Q288">
        <f t="shared" si="230"/>
        <v>0</v>
      </c>
      <c r="R288">
        <f t="shared" si="231"/>
        <v>0</v>
      </c>
      <c r="S288">
        <f t="shared" si="232"/>
        <v>0</v>
      </c>
      <c r="T288">
        <f t="shared" si="233"/>
        <v>0</v>
      </c>
      <c r="U288">
        <f t="shared" si="234"/>
        <v>0</v>
      </c>
      <c r="V288">
        <f t="shared" si="235"/>
        <v>0</v>
      </c>
      <c r="W288">
        <f t="shared" si="236"/>
        <v>0</v>
      </c>
      <c r="X288">
        <f t="shared" si="237"/>
        <v>0</v>
      </c>
      <c r="Y288">
        <f t="shared" si="238"/>
        <v>0</v>
      </c>
      <c r="AA288">
        <v>51661419</v>
      </c>
      <c r="AB288">
        <f t="shared" si="239"/>
        <v>1</v>
      </c>
      <c r="AC288">
        <f t="shared" si="240"/>
        <v>1</v>
      </c>
      <c r="AD288">
        <f>ROUND((((ET288)-(EU288))+AE288),2)</f>
        <v>0</v>
      </c>
      <c r="AE288">
        <f t="shared" ref="AE288:AF290" si="265">ROUND((EU288),2)</f>
        <v>0</v>
      </c>
      <c r="AF288">
        <f t="shared" si="265"/>
        <v>0</v>
      </c>
      <c r="AG288">
        <f t="shared" si="241"/>
        <v>0</v>
      </c>
      <c r="AH288">
        <f t="shared" ref="AH288:AI290" si="266">(EW288)</f>
        <v>0</v>
      </c>
      <c r="AI288">
        <f t="shared" si="266"/>
        <v>0</v>
      </c>
      <c r="AJ288">
        <f t="shared" si="242"/>
        <v>0</v>
      </c>
      <c r="AK288">
        <v>1</v>
      </c>
      <c r="AL288">
        <v>1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1</v>
      </c>
      <c r="AW288">
        <v>1</v>
      </c>
      <c r="AZ288">
        <v>1</v>
      </c>
      <c r="BA288">
        <v>1</v>
      </c>
      <c r="BB288">
        <v>1</v>
      </c>
      <c r="BC288">
        <v>9.11</v>
      </c>
      <c r="BD288" t="s">
        <v>3</v>
      </c>
      <c r="BE288" t="s">
        <v>3</v>
      </c>
      <c r="BF288" t="s">
        <v>3</v>
      </c>
      <c r="BG288" t="s">
        <v>3</v>
      </c>
      <c r="BH288">
        <v>3</v>
      </c>
      <c r="BI288">
        <v>1</v>
      </c>
      <c r="BJ288" t="s">
        <v>56</v>
      </c>
      <c r="BM288">
        <v>500001</v>
      </c>
      <c r="BN288">
        <v>0</v>
      </c>
      <c r="BO288" t="s">
        <v>3</v>
      </c>
      <c r="BP288">
        <v>0</v>
      </c>
      <c r="BQ288">
        <v>8</v>
      </c>
      <c r="BR288">
        <v>0</v>
      </c>
      <c r="BS288">
        <v>1</v>
      </c>
      <c r="BT288">
        <v>1</v>
      </c>
      <c r="BU288">
        <v>1</v>
      </c>
      <c r="BV288">
        <v>1</v>
      </c>
      <c r="BW288">
        <v>1</v>
      </c>
      <c r="BX288">
        <v>1</v>
      </c>
      <c r="BY288" t="s">
        <v>3</v>
      </c>
      <c r="BZ288">
        <v>0</v>
      </c>
      <c r="CA288">
        <v>0</v>
      </c>
      <c r="CB288" t="s">
        <v>3</v>
      </c>
      <c r="CE288">
        <v>0</v>
      </c>
      <c r="CF288">
        <v>0</v>
      </c>
      <c r="CG288">
        <v>0</v>
      </c>
      <c r="CM288">
        <v>0</v>
      </c>
      <c r="CN288" t="s">
        <v>3</v>
      </c>
      <c r="CO288">
        <v>0</v>
      </c>
      <c r="CP288">
        <f t="shared" si="243"/>
        <v>19.13</v>
      </c>
      <c r="CQ288">
        <f>AC288*BC288</f>
        <v>9.11</v>
      </c>
      <c r="CR288">
        <f>AD288*BB288</f>
        <v>0</v>
      </c>
      <c r="CS288">
        <f t="shared" si="244"/>
        <v>0</v>
      </c>
      <c r="CT288">
        <f t="shared" si="245"/>
        <v>0</v>
      </c>
      <c r="CU288">
        <f t="shared" si="246"/>
        <v>0</v>
      </c>
      <c r="CV288">
        <f t="shared" si="247"/>
        <v>0</v>
      </c>
      <c r="CW288">
        <f t="shared" si="248"/>
        <v>0</v>
      </c>
      <c r="CX288">
        <f t="shared" si="249"/>
        <v>0</v>
      </c>
      <c r="CY288">
        <f t="shared" si="263"/>
        <v>0</v>
      </c>
      <c r="CZ288">
        <f t="shared" si="264"/>
        <v>0</v>
      </c>
      <c r="DC288" t="s">
        <v>3</v>
      </c>
      <c r="DD288" t="s">
        <v>3</v>
      </c>
      <c r="DE288" t="s">
        <v>3</v>
      </c>
      <c r="DF288" t="s">
        <v>3</v>
      </c>
      <c r="DG288" t="s">
        <v>3</v>
      </c>
      <c r="DH288" t="s">
        <v>3</v>
      </c>
      <c r="DI288" t="s">
        <v>3</v>
      </c>
      <c r="DJ288" t="s">
        <v>3</v>
      </c>
      <c r="DK288" t="s">
        <v>3</v>
      </c>
      <c r="DL288" t="s">
        <v>3</v>
      </c>
      <c r="DM288" t="s">
        <v>3</v>
      </c>
      <c r="DN288">
        <v>0</v>
      </c>
      <c r="DO288">
        <v>0</v>
      </c>
      <c r="DP288">
        <v>1</v>
      </c>
      <c r="DQ288">
        <v>1</v>
      </c>
      <c r="DU288">
        <v>1013</v>
      </c>
      <c r="DV288" t="s">
        <v>55</v>
      </c>
      <c r="DW288" t="s">
        <v>55</v>
      </c>
      <c r="DX288">
        <v>1</v>
      </c>
      <c r="DZ288" t="s">
        <v>3</v>
      </c>
      <c r="EA288" t="s">
        <v>3</v>
      </c>
      <c r="EB288" t="s">
        <v>3</v>
      </c>
      <c r="EC288" t="s">
        <v>3</v>
      </c>
      <c r="EE288">
        <v>50757674</v>
      </c>
      <c r="EF288">
        <v>8</v>
      </c>
      <c r="EG288" t="s">
        <v>57</v>
      </c>
      <c r="EH288">
        <v>0</v>
      </c>
      <c r="EI288" t="s">
        <v>3</v>
      </c>
      <c r="EJ288">
        <v>1</v>
      </c>
      <c r="EK288">
        <v>500001</v>
      </c>
      <c r="EL288" t="s">
        <v>58</v>
      </c>
      <c r="EM288" t="s">
        <v>59</v>
      </c>
      <c r="EO288" t="s">
        <v>3</v>
      </c>
      <c r="EQ288">
        <v>0</v>
      </c>
      <c r="ER288">
        <v>1</v>
      </c>
      <c r="ES288">
        <v>1</v>
      </c>
      <c r="ET288">
        <v>0</v>
      </c>
      <c r="EU288">
        <v>0</v>
      </c>
      <c r="EV288">
        <v>0</v>
      </c>
      <c r="EW288">
        <v>0</v>
      </c>
      <c r="EX288">
        <v>0</v>
      </c>
      <c r="FQ288">
        <v>0</v>
      </c>
      <c r="FR288">
        <f t="shared" si="250"/>
        <v>0</v>
      </c>
      <c r="FS288">
        <v>0</v>
      </c>
      <c r="FX288">
        <v>0</v>
      </c>
      <c r="FY288">
        <v>0</v>
      </c>
      <c r="GA288" t="s">
        <v>3</v>
      </c>
      <c r="GD288">
        <v>1</v>
      </c>
      <c r="GF288">
        <v>-1743999360</v>
      </c>
      <c r="GG288">
        <v>2</v>
      </c>
      <c r="GH288">
        <v>1</v>
      </c>
      <c r="GI288">
        <v>4</v>
      </c>
      <c r="GJ288">
        <v>0</v>
      </c>
      <c r="GK288">
        <v>0</v>
      </c>
      <c r="GL288">
        <f t="shared" si="251"/>
        <v>0</v>
      </c>
      <c r="GM288">
        <f t="shared" si="252"/>
        <v>19.13</v>
      </c>
      <c r="GN288">
        <f t="shared" si="253"/>
        <v>19.13</v>
      </c>
      <c r="GO288">
        <f t="shared" si="254"/>
        <v>0</v>
      </c>
      <c r="GP288">
        <f t="shared" si="255"/>
        <v>0</v>
      </c>
      <c r="GR288">
        <v>0</v>
      </c>
      <c r="GS288">
        <v>3</v>
      </c>
      <c r="GT288">
        <v>0</v>
      </c>
      <c r="GU288" t="s">
        <v>3</v>
      </c>
      <c r="GV288">
        <f t="shared" si="256"/>
        <v>0</v>
      </c>
      <c r="GW288">
        <v>1</v>
      </c>
      <c r="GX288">
        <f t="shared" si="257"/>
        <v>0</v>
      </c>
      <c r="HA288">
        <v>0</v>
      </c>
      <c r="HB288">
        <v>0</v>
      </c>
      <c r="HC288">
        <f t="shared" si="258"/>
        <v>0</v>
      </c>
      <c r="HE288" t="s">
        <v>3</v>
      </c>
      <c r="HF288" t="s">
        <v>3</v>
      </c>
      <c r="HM288" t="s">
        <v>3</v>
      </c>
      <c r="HN288" t="s">
        <v>3</v>
      </c>
      <c r="HO288" t="s">
        <v>3</v>
      </c>
      <c r="HP288" t="s">
        <v>3</v>
      </c>
      <c r="HQ288" t="s">
        <v>3</v>
      </c>
      <c r="IK288">
        <v>0</v>
      </c>
    </row>
    <row r="289" spans="1:245" x14ac:dyDescent="0.2">
      <c r="A289">
        <v>18</v>
      </c>
      <c r="B289">
        <v>1</v>
      </c>
      <c r="C289">
        <v>425</v>
      </c>
      <c r="E289" t="s">
        <v>369</v>
      </c>
      <c r="F289" t="s">
        <v>61</v>
      </c>
      <c r="G289" t="s">
        <v>62</v>
      </c>
      <c r="H289" t="e">
        <f>'1.Ведомость'!#REF!</f>
        <v>#REF!</v>
      </c>
      <c r="I289">
        <f>I287*J289</f>
        <v>-0.84</v>
      </c>
      <c r="J289">
        <v>-0.04</v>
      </c>
      <c r="K289">
        <v>-0.04</v>
      </c>
      <c r="O289">
        <f t="shared" si="228"/>
        <v>-7086.12</v>
      </c>
      <c r="P289">
        <f t="shared" si="229"/>
        <v>-7086.12</v>
      </c>
      <c r="Q289">
        <f t="shared" si="230"/>
        <v>0</v>
      </c>
      <c r="R289">
        <f t="shared" si="231"/>
        <v>0</v>
      </c>
      <c r="S289">
        <f t="shared" si="232"/>
        <v>0</v>
      </c>
      <c r="T289">
        <f t="shared" si="233"/>
        <v>0</v>
      </c>
      <c r="U289">
        <f t="shared" si="234"/>
        <v>0</v>
      </c>
      <c r="V289">
        <f t="shared" si="235"/>
        <v>0</v>
      </c>
      <c r="W289">
        <f t="shared" si="236"/>
        <v>0</v>
      </c>
      <c r="X289">
        <f t="shared" si="237"/>
        <v>0</v>
      </c>
      <c r="Y289">
        <f t="shared" si="238"/>
        <v>0</v>
      </c>
      <c r="AA289">
        <v>51661419</v>
      </c>
      <c r="AB289">
        <f t="shared" si="239"/>
        <v>926</v>
      </c>
      <c r="AC289">
        <f t="shared" si="240"/>
        <v>926</v>
      </c>
      <c r="AD289">
        <f>ROUND((((ET289)-(EU289))+AE289),2)</f>
        <v>0</v>
      </c>
      <c r="AE289">
        <f t="shared" si="265"/>
        <v>0</v>
      </c>
      <c r="AF289">
        <f t="shared" si="265"/>
        <v>0</v>
      </c>
      <c r="AG289">
        <f t="shared" si="241"/>
        <v>0</v>
      </c>
      <c r="AH289">
        <f t="shared" si="266"/>
        <v>0</v>
      </c>
      <c r="AI289">
        <f t="shared" si="266"/>
        <v>0</v>
      </c>
      <c r="AJ289">
        <f t="shared" si="242"/>
        <v>0</v>
      </c>
      <c r="AK289">
        <v>926</v>
      </c>
      <c r="AL289">
        <v>926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1</v>
      </c>
      <c r="AW289">
        <v>1</v>
      </c>
      <c r="AZ289">
        <v>1</v>
      </c>
      <c r="BA289">
        <v>1</v>
      </c>
      <c r="BB289">
        <v>1</v>
      </c>
      <c r="BC289">
        <v>9.11</v>
      </c>
      <c r="BD289" t="s">
        <v>3</v>
      </c>
      <c r="BE289" t="s">
        <v>3</v>
      </c>
      <c r="BF289" t="s">
        <v>3</v>
      </c>
      <c r="BG289" t="s">
        <v>3</v>
      </c>
      <c r="BH289">
        <v>3</v>
      </c>
      <c r="BI289">
        <v>1</v>
      </c>
      <c r="BJ289" t="s">
        <v>64</v>
      </c>
      <c r="BM289">
        <v>500001</v>
      </c>
      <c r="BN289">
        <v>0</v>
      </c>
      <c r="BO289" t="s">
        <v>3</v>
      </c>
      <c r="BP289">
        <v>0</v>
      </c>
      <c r="BQ289">
        <v>8</v>
      </c>
      <c r="BR289">
        <v>1</v>
      </c>
      <c r="BS289">
        <v>1</v>
      </c>
      <c r="BT289">
        <v>1</v>
      </c>
      <c r="BU289">
        <v>1</v>
      </c>
      <c r="BV289">
        <v>1</v>
      </c>
      <c r="BW289">
        <v>1</v>
      </c>
      <c r="BX289">
        <v>1</v>
      </c>
      <c r="BY289" t="s">
        <v>3</v>
      </c>
      <c r="BZ289">
        <v>0</v>
      </c>
      <c r="CA289">
        <v>0</v>
      </c>
      <c r="CB289" t="s">
        <v>3</v>
      </c>
      <c r="CE289">
        <v>0</v>
      </c>
      <c r="CF289">
        <v>0</v>
      </c>
      <c r="CG289">
        <v>0</v>
      </c>
      <c r="CM289">
        <v>0</v>
      </c>
      <c r="CN289" t="s">
        <v>3</v>
      </c>
      <c r="CO289">
        <v>0</v>
      </c>
      <c r="CP289">
        <f t="shared" si="243"/>
        <v>-7086.12</v>
      </c>
      <c r="CQ289">
        <f>AC289*BC289</f>
        <v>8435.8599999999988</v>
      </c>
      <c r="CR289">
        <f>AD289*BB289</f>
        <v>0</v>
      </c>
      <c r="CS289">
        <f t="shared" si="244"/>
        <v>0</v>
      </c>
      <c r="CT289">
        <f t="shared" si="245"/>
        <v>0</v>
      </c>
      <c r="CU289">
        <f t="shared" si="246"/>
        <v>0</v>
      </c>
      <c r="CV289">
        <f t="shared" si="247"/>
        <v>0</v>
      </c>
      <c r="CW289">
        <f t="shared" si="248"/>
        <v>0</v>
      </c>
      <c r="CX289">
        <f t="shared" si="249"/>
        <v>0</v>
      </c>
      <c r="CY289">
        <f t="shared" si="263"/>
        <v>0</v>
      </c>
      <c r="CZ289">
        <f t="shared" si="264"/>
        <v>0</v>
      </c>
      <c r="DC289" t="s">
        <v>3</v>
      </c>
      <c r="DD289" t="s">
        <v>3</v>
      </c>
      <c r="DE289" t="s">
        <v>3</v>
      </c>
      <c r="DF289" t="s">
        <v>3</v>
      </c>
      <c r="DG289" t="s">
        <v>3</v>
      </c>
      <c r="DH289" t="s">
        <v>3</v>
      </c>
      <c r="DI289" t="s">
        <v>3</v>
      </c>
      <c r="DJ289" t="s">
        <v>3</v>
      </c>
      <c r="DK289" t="s">
        <v>3</v>
      </c>
      <c r="DL289" t="s">
        <v>3</v>
      </c>
      <c r="DM289" t="s">
        <v>3</v>
      </c>
      <c r="DN289">
        <v>0</v>
      </c>
      <c r="DO289">
        <v>0</v>
      </c>
      <c r="DP289">
        <v>1</v>
      </c>
      <c r="DQ289">
        <v>1</v>
      </c>
      <c r="DU289">
        <v>1005</v>
      </c>
      <c r="DV289" t="s">
        <v>63</v>
      </c>
      <c r="DW289" t="s">
        <v>63</v>
      </c>
      <c r="DX289">
        <v>1</v>
      </c>
      <c r="DZ289" t="s">
        <v>3</v>
      </c>
      <c r="EA289" t="s">
        <v>3</v>
      </c>
      <c r="EB289" t="s">
        <v>3</v>
      </c>
      <c r="EC289" t="s">
        <v>3</v>
      </c>
      <c r="EE289">
        <v>50757674</v>
      </c>
      <c r="EF289">
        <v>8</v>
      </c>
      <c r="EG289" t="s">
        <v>57</v>
      </c>
      <c r="EH289">
        <v>0</v>
      </c>
      <c r="EI289" t="s">
        <v>3</v>
      </c>
      <c r="EJ289">
        <v>1</v>
      </c>
      <c r="EK289">
        <v>500001</v>
      </c>
      <c r="EL289" t="s">
        <v>58</v>
      </c>
      <c r="EM289" t="s">
        <v>59</v>
      </c>
      <c r="EO289" t="s">
        <v>3</v>
      </c>
      <c r="EQ289">
        <v>32768</v>
      </c>
      <c r="ER289">
        <v>926</v>
      </c>
      <c r="ES289">
        <v>926</v>
      </c>
      <c r="ET289">
        <v>0</v>
      </c>
      <c r="EU289">
        <v>0</v>
      </c>
      <c r="EV289">
        <v>0</v>
      </c>
      <c r="EW289">
        <v>0</v>
      </c>
      <c r="EX289">
        <v>0</v>
      </c>
      <c r="FQ289">
        <v>0</v>
      </c>
      <c r="FR289">
        <f t="shared" si="250"/>
        <v>0</v>
      </c>
      <c r="FS289">
        <v>0</v>
      </c>
      <c r="FX289">
        <v>0</v>
      </c>
      <c r="FY289">
        <v>0</v>
      </c>
      <c r="GA289" t="s">
        <v>3</v>
      </c>
      <c r="GD289">
        <v>1</v>
      </c>
      <c r="GF289">
        <v>-1896968330</v>
      </c>
      <c r="GG289">
        <v>2</v>
      </c>
      <c r="GH289">
        <v>1</v>
      </c>
      <c r="GI289">
        <v>4</v>
      </c>
      <c r="GJ289">
        <v>0</v>
      </c>
      <c r="GK289">
        <v>0</v>
      </c>
      <c r="GL289">
        <f t="shared" si="251"/>
        <v>0</v>
      </c>
      <c r="GM289">
        <f t="shared" si="252"/>
        <v>-7086.12</v>
      </c>
      <c r="GN289">
        <f t="shared" si="253"/>
        <v>-7086.12</v>
      </c>
      <c r="GO289">
        <f t="shared" si="254"/>
        <v>0</v>
      </c>
      <c r="GP289">
        <f t="shared" si="255"/>
        <v>0</v>
      </c>
      <c r="GR289">
        <v>0</v>
      </c>
      <c r="GS289">
        <v>3</v>
      </c>
      <c r="GT289">
        <v>0</v>
      </c>
      <c r="GU289" t="s">
        <v>3</v>
      </c>
      <c r="GV289">
        <f t="shared" si="256"/>
        <v>0</v>
      </c>
      <c r="GW289">
        <v>1</v>
      </c>
      <c r="GX289">
        <f t="shared" si="257"/>
        <v>0</v>
      </c>
      <c r="HA289">
        <v>0</v>
      </c>
      <c r="HB289">
        <v>0</v>
      </c>
      <c r="HC289">
        <f t="shared" si="258"/>
        <v>0</v>
      </c>
      <c r="HE289" t="s">
        <v>3</v>
      </c>
      <c r="HF289" t="s">
        <v>3</v>
      </c>
      <c r="HM289" t="s">
        <v>3</v>
      </c>
      <c r="HN289" t="s">
        <v>3</v>
      </c>
      <c r="HO289" t="s">
        <v>3</v>
      </c>
      <c r="HP289" t="s">
        <v>3</v>
      </c>
      <c r="HQ289" t="s">
        <v>3</v>
      </c>
      <c r="IK289">
        <v>0</v>
      </c>
    </row>
    <row r="290" spans="1:245" x14ac:dyDescent="0.2">
      <c r="A290">
        <v>18</v>
      </c>
      <c r="B290">
        <v>1</v>
      </c>
      <c r="C290">
        <v>426</v>
      </c>
      <c r="E290" t="s">
        <v>370</v>
      </c>
      <c r="F290" t="s">
        <v>29</v>
      </c>
      <c r="G290" t="s">
        <v>320</v>
      </c>
      <c r="H290" t="str">
        <f>'1.Ведомость'!C118</f>
        <v>ШТ</v>
      </c>
      <c r="I290">
        <f>I287*J290</f>
        <v>21</v>
      </c>
      <c r="J290">
        <v>1</v>
      </c>
      <c r="K290">
        <v>1</v>
      </c>
      <c r="O290">
        <f t="shared" si="228"/>
        <v>36309.839999999997</v>
      </c>
      <c r="P290">
        <f t="shared" si="229"/>
        <v>36309.839999999997</v>
      </c>
      <c r="Q290">
        <f t="shared" si="230"/>
        <v>0</v>
      </c>
      <c r="R290">
        <f t="shared" si="231"/>
        <v>0</v>
      </c>
      <c r="S290">
        <f t="shared" si="232"/>
        <v>0</v>
      </c>
      <c r="T290">
        <f t="shared" si="233"/>
        <v>0</v>
      </c>
      <c r="U290">
        <f t="shared" si="234"/>
        <v>0</v>
      </c>
      <c r="V290">
        <f t="shared" si="235"/>
        <v>0</v>
      </c>
      <c r="W290">
        <f t="shared" si="236"/>
        <v>0</v>
      </c>
      <c r="X290">
        <f t="shared" si="237"/>
        <v>0</v>
      </c>
      <c r="Y290">
        <f t="shared" si="238"/>
        <v>0</v>
      </c>
      <c r="AA290">
        <v>51661419</v>
      </c>
      <c r="AB290">
        <f t="shared" si="239"/>
        <v>1729.04</v>
      </c>
      <c r="AC290">
        <f t="shared" si="240"/>
        <v>1729.04</v>
      </c>
      <c r="AD290">
        <f>ROUND((((ET290)-(EU290))+AE290),2)</f>
        <v>0</v>
      </c>
      <c r="AE290">
        <f t="shared" si="265"/>
        <v>0</v>
      </c>
      <c r="AF290">
        <f t="shared" si="265"/>
        <v>0</v>
      </c>
      <c r="AG290">
        <f t="shared" si="241"/>
        <v>0</v>
      </c>
      <c r="AH290">
        <f t="shared" si="266"/>
        <v>0</v>
      </c>
      <c r="AI290">
        <f t="shared" si="266"/>
        <v>0</v>
      </c>
      <c r="AJ290">
        <f t="shared" si="242"/>
        <v>0</v>
      </c>
      <c r="AK290">
        <v>1729.0400000000002</v>
      </c>
      <c r="AL290">
        <v>1729.0400000000002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1</v>
      </c>
      <c r="AW290">
        <v>1</v>
      </c>
      <c r="AZ290">
        <v>1</v>
      </c>
      <c r="BA290">
        <v>1</v>
      </c>
      <c r="BB290">
        <v>1</v>
      </c>
      <c r="BC290">
        <v>9.11</v>
      </c>
      <c r="BD290" t="s">
        <v>3</v>
      </c>
      <c r="BE290" t="s">
        <v>3</v>
      </c>
      <c r="BF290" t="s">
        <v>3</v>
      </c>
      <c r="BG290" t="s">
        <v>3</v>
      </c>
      <c r="BH290">
        <v>3</v>
      </c>
      <c r="BI290">
        <v>1</v>
      </c>
      <c r="BJ290" t="s">
        <v>242</v>
      </c>
      <c r="BM290">
        <v>500001</v>
      </c>
      <c r="BN290">
        <v>0</v>
      </c>
      <c r="BO290" t="s">
        <v>3</v>
      </c>
      <c r="BP290">
        <v>0</v>
      </c>
      <c r="BQ290">
        <v>8</v>
      </c>
      <c r="BR290">
        <v>0</v>
      </c>
      <c r="BS290">
        <v>1</v>
      </c>
      <c r="BT290">
        <v>1</v>
      </c>
      <c r="BU290">
        <v>1</v>
      </c>
      <c r="BV290">
        <v>1</v>
      </c>
      <c r="BW290">
        <v>1</v>
      </c>
      <c r="BX290">
        <v>1</v>
      </c>
      <c r="BY290" t="s">
        <v>3</v>
      </c>
      <c r="BZ290">
        <v>0</v>
      </c>
      <c r="CA290">
        <v>0</v>
      </c>
      <c r="CB290" t="s">
        <v>3</v>
      </c>
      <c r="CE290">
        <v>0</v>
      </c>
      <c r="CF290">
        <v>0</v>
      </c>
      <c r="CG290">
        <v>0</v>
      </c>
      <c r="CM290">
        <v>0</v>
      </c>
      <c r="CN290" t="s">
        <v>3</v>
      </c>
      <c r="CO290">
        <v>0</v>
      </c>
      <c r="CP290">
        <f t="shared" si="243"/>
        <v>36309.839999999997</v>
      </c>
      <c r="CQ290">
        <f>AC290</f>
        <v>1729.04</v>
      </c>
      <c r="CR290">
        <f>AD290</f>
        <v>0</v>
      </c>
      <c r="CS290">
        <f t="shared" si="244"/>
        <v>0</v>
      </c>
      <c r="CT290">
        <f t="shared" si="245"/>
        <v>0</v>
      </c>
      <c r="CU290">
        <f t="shared" si="246"/>
        <v>0</v>
      </c>
      <c r="CV290">
        <f t="shared" si="247"/>
        <v>0</v>
      </c>
      <c r="CW290">
        <f t="shared" si="248"/>
        <v>0</v>
      </c>
      <c r="CX290">
        <f t="shared" si="249"/>
        <v>0</v>
      </c>
      <c r="CY290">
        <f t="shared" si="263"/>
        <v>0</v>
      </c>
      <c r="CZ290">
        <f t="shared" si="264"/>
        <v>0</v>
      </c>
      <c r="DC290" t="s">
        <v>3</v>
      </c>
      <c r="DD290" t="s">
        <v>3</v>
      </c>
      <c r="DE290" t="s">
        <v>3</v>
      </c>
      <c r="DF290" t="s">
        <v>3</v>
      </c>
      <c r="DG290" t="s">
        <v>3</v>
      </c>
      <c r="DH290" t="s">
        <v>3</v>
      </c>
      <c r="DI290" t="s">
        <v>3</v>
      </c>
      <c r="DJ290" t="s">
        <v>3</v>
      </c>
      <c r="DK290" t="s">
        <v>3</v>
      </c>
      <c r="DL290" t="s">
        <v>3</v>
      </c>
      <c r="DM290" t="s">
        <v>3</v>
      </c>
      <c r="DN290">
        <v>0</v>
      </c>
      <c r="DO290">
        <v>0</v>
      </c>
      <c r="DP290">
        <v>1</v>
      </c>
      <c r="DQ290">
        <v>1</v>
      </c>
      <c r="DU290">
        <v>1013</v>
      </c>
      <c r="DV290" t="s">
        <v>17</v>
      </c>
      <c r="DW290" t="s">
        <v>17</v>
      </c>
      <c r="DX290">
        <v>1</v>
      </c>
      <c r="DZ290" t="s">
        <v>3</v>
      </c>
      <c r="EA290" t="s">
        <v>3</v>
      </c>
      <c r="EB290" t="s">
        <v>3</v>
      </c>
      <c r="EC290" t="s">
        <v>3</v>
      </c>
      <c r="EE290">
        <v>50757674</v>
      </c>
      <c r="EF290">
        <v>8</v>
      </c>
      <c r="EG290" t="s">
        <v>57</v>
      </c>
      <c r="EH290">
        <v>0</v>
      </c>
      <c r="EI290" t="s">
        <v>3</v>
      </c>
      <c r="EJ290">
        <v>1</v>
      </c>
      <c r="EK290">
        <v>500001</v>
      </c>
      <c r="EL290" t="s">
        <v>58</v>
      </c>
      <c r="EM290" t="s">
        <v>59</v>
      </c>
      <c r="EO290" t="s">
        <v>3</v>
      </c>
      <c r="EQ290">
        <v>0</v>
      </c>
      <c r="ER290">
        <v>1644.17</v>
      </c>
      <c r="ES290">
        <v>1729.0400000000002</v>
      </c>
      <c r="ET290">
        <v>0</v>
      </c>
      <c r="EU290">
        <v>0</v>
      </c>
      <c r="EV290">
        <v>0</v>
      </c>
      <c r="EW290">
        <v>0</v>
      </c>
      <c r="EX290">
        <v>0</v>
      </c>
      <c r="EZ290">
        <v>5</v>
      </c>
      <c r="FC290">
        <v>0</v>
      </c>
      <c r="FD290">
        <v>18</v>
      </c>
      <c r="FF290">
        <v>1644.17</v>
      </c>
      <c r="FQ290">
        <v>0</v>
      </c>
      <c r="FR290">
        <f t="shared" si="250"/>
        <v>0</v>
      </c>
      <c r="FS290">
        <v>0</v>
      </c>
      <c r="FX290">
        <v>0</v>
      </c>
      <c r="FY290">
        <v>0</v>
      </c>
      <c r="GA290" t="s">
        <v>321</v>
      </c>
      <c r="GD290">
        <v>1</v>
      </c>
      <c r="GF290">
        <v>-1802594515</v>
      </c>
      <c r="GG290">
        <v>2</v>
      </c>
      <c r="GH290">
        <v>3</v>
      </c>
      <c r="GI290">
        <v>4</v>
      </c>
      <c r="GJ290">
        <v>0</v>
      </c>
      <c r="GK290">
        <v>0</v>
      </c>
      <c r="GL290">
        <f t="shared" si="251"/>
        <v>0</v>
      </c>
      <c r="GM290">
        <f t="shared" si="252"/>
        <v>36309.839999999997</v>
      </c>
      <c r="GN290">
        <f t="shared" si="253"/>
        <v>36309.839999999997</v>
      </c>
      <c r="GO290">
        <f t="shared" si="254"/>
        <v>0</v>
      </c>
      <c r="GP290">
        <f t="shared" si="255"/>
        <v>0</v>
      </c>
      <c r="GR290">
        <v>1</v>
      </c>
      <c r="GS290">
        <v>1</v>
      </c>
      <c r="GT290">
        <v>0</v>
      </c>
      <c r="GU290" t="s">
        <v>3</v>
      </c>
      <c r="GV290">
        <f t="shared" si="256"/>
        <v>0</v>
      </c>
      <c r="GW290">
        <v>1</v>
      </c>
      <c r="GX290">
        <f t="shared" si="257"/>
        <v>0</v>
      </c>
      <c r="HA290">
        <v>0</v>
      </c>
      <c r="HB290">
        <v>0</v>
      </c>
      <c r="HC290">
        <f t="shared" si="258"/>
        <v>0</v>
      </c>
      <c r="HE290" t="s">
        <v>35</v>
      </c>
      <c r="HF290" t="s">
        <v>42</v>
      </c>
      <c r="HG290">
        <f>ROUND(AC290*I290,2)</f>
        <v>36309.839999999997</v>
      </c>
      <c r="HM290" t="s">
        <v>3</v>
      </c>
      <c r="HN290" t="s">
        <v>3</v>
      </c>
      <c r="HO290" t="s">
        <v>3</v>
      </c>
      <c r="HP290" t="s">
        <v>3</v>
      </c>
      <c r="HQ290" t="s">
        <v>3</v>
      </c>
      <c r="IK290">
        <v>0</v>
      </c>
    </row>
    <row r="291" spans="1:245" x14ac:dyDescent="0.2">
      <c r="A291">
        <v>17</v>
      </c>
      <c r="B291">
        <v>1</v>
      </c>
      <c r="C291">
        <f>ROW(SmtRes!A433)</f>
        <v>433</v>
      </c>
      <c r="D291">
        <f>ROW(EtalonRes!A476)</f>
        <v>476</v>
      </c>
      <c r="E291" t="s">
        <v>371</v>
      </c>
      <c r="F291" t="s">
        <v>323</v>
      </c>
      <c r="G291" t="s">
        <v>324</v>
      </c>
      <c r="H291" t="s">
        <v>17</v>
      </c>
      <c r="I291">
        <v>2</v>
      </c>
      <c r="J291">
        <v>0</v>
      </c>
      <c r="K291">
        <v>2</v>
      </c>
      <c r="O291">
        <f t="shared" si="228"/>
        <v>976.8</v>
      </c>
      <c r="P291">
        <f t="shared" si="229"/>
        <v>268.56</v>
      </c>
      <c r="Q291">
        <f t="shared" si="230"/>
        <v>41.11</v>
      </c>
      <c r="R291">
        <f t="shared" si="231"/>
        <v>8.68</v>
      </c>
      <c r="S291">
        <f t="shared" si="232"/>
        <v>667.13</v>
      </c>
      <c r="T291">
        <f t="shared" si="233"/>
        <v>0</v>
      </c>
      <c r="U291">
        <f t="shared" si="234"/>
        <v>2.2260000000000004</v>
      </c>
      <c r="V291">
        <f t="shared" si="235"/>
        <v>2.1000000000000001E-2</v>
      </c>
      <c r="W291">
        <f t="shared" si="236"/>
        <v>0</v>
      </c>
      <c r="X291">
        <f t="shared" si="237"/>
        <v>817.73</v>
      </c>
      <c r="Y291">
        <f t="shared" si="238"/>
        <v>486.58</v>
      </c>
      <c r="AA291">
        <v>51661419</v>
      </c>
      <c r="AB291">
        <f t="shared" si="239"/>
        <v>26.28</v>
      </c>
      <c r="AC291">
        <f t="shared" si="240"/>
        <v>14.74</v>
      </c>
      <c r="AD291">
        <f>ROUND(((((ET291*ROUND(1.05,7)))-((EU291*ROUND(1.05,7))))+AE291),2)</f>
        <v>1.55</v>
      </c>
      <c r="AE291">
        <f>ROUND(((EU291*ROUND(1.05,7))),2)</f>
        <v>0.13</v>
      </c>
      <c r="AF291">
        <f>ROUND(((EV291*ROUND(1.05,7))),2)</f>
        <v>9.99</v>
      </c>
      <c r="AG291">
        <f t="shared" si="241"/>
        <v>0</v>
      </c>
      <c r="AH291">
        <f>((EW291*ROUND(1.05,7)))</f>
        <v>1.1130000000000002</v>
      </c>
      <c r="AI291">
        <f>((EX291*ROUND(1.05,7)))</f>
        <v>1.0500000000000001E-2</v>
      </c>
      <c r="AJ291">
        <f t="shared" si="242"/>
        <v>0</v>
      </c>
      <c r="AK291">
        <v>25.72</v>
      </c>
      <c r="AL291">
        <v>14.74</v>
      </c>
      <c r="AM291">
        <v>1.47</v>
      </c>
      <c r="AN291">
        <v>0.12</v>
      </c>
      <c r="AO291">
        <v>9.51</v>
      </c>
      <c r="AP291">
        <v>0</v>
      </c>
      <c r="AQ291">
        <v>1.06</v>
      </c>
      <c r="AR291">
        <v>0.01</v>
      </c>
      <c r="AS291">
        <v>0</v>
      </c>
      <c r="AT291">
        <v>121</v>
      </c>
      <c r="AU291">
        <v>72</v>
      </c>
      <c r="AV291">
        <v>1</v>
      </c>
      <c r="AW291">
        <v>1</v>
      </c>
      <c r="AZ291">
        <v>1</v>
      </c>
      <c r="BA291">
        <v>33.39</v>
      </c>
      <c r="BB291">
        <v>13.26</v>
      </c>
      <c r="BC291">
        <v>9.11</v>
      </c>
      <c r="BD291" t="s">
        <v>3</v>
      </c>
      <c r="BE291" t="s">
        <v>3</v>
      </c>
      <c r="BF291" t="s">
        <v>3</v>
      </c>
      <c r="BG291" t="s">
        <v>3</v>
      </c>
      <c r="BH291">
        <v>0</v>
      </c>
      <c r="BI291">
        <v>1</v>
      </c>
      <c r="BJ291" t="s">
        <v>325</v>
      </c>
      <c r="BM291">
        <v>20001</v>
      </c>
      <c r="BN291">
        <v>0</v>
      </c>
      <c r="BO291" t="s">
        <v>3</v>
      </c>
      <c r="BP291">
        <v>0</v>
      </c>
      <c r="BQ291">
        <v>22</v>
      </c>
      <c r="BR291">
        <v>0</v>
      </c>
      <c r="BS291">
        <v>33.39</v>
      </c>
      <c r="BT291">
        <v>1</v>
      </c>
      <c r="BU291">
        <v>1</v>
      </c>
      <c r="BV291">
        <v>1</v>
      </c>
      <c r="BW291">
        <v>1</v>
      </c>
      <c r="BX291">
        <v>1</v>
      </c>
      <c r="BY291" t="s">
        <v>3</v>
      </c>
      <c r="BZ291">
        <v>121</v>
      </c>
      <c r="CA291">
        <v>72</v>
      </c>
      <c r="CB291" t="s">
        <v>3</v>
      </c>
      <c r="CE291">
        <v>0</v>
      </c>
      <c r="CF291">
        <v>0</v>
      </c>
      <c r="CG291">
        <v>0</v>
      </c>
      <c r="CM291">
        <v>0</v>
      </c>
      <c r="CN291" t="s">
        <v>19</v>
      </c>
      <c r="CO291">
        <v>0</v>
      </c>
      <c r="CP291">
        <f t="shared" si="243"/>
        <v>976.8</v>
      </c>
      <c r="CQ291">
        <f>AC291*BC291</f>
        <v>134.28139999999999</v>
      </c>
      <c r="CR291">
        <f>AD291*BB291</f>
        <v>20.553000000000001</v>
      </c>
      <c r="CS291">
        <f t="shared" si="244"/>
        <v>4.3407</v>
      </c>
      <c r="CT291">
        <f t="shared" si="245"/>
        <v>333.56610000000001</v>
      </c>
      <c r="CU291">
        <f t="shared" si="246"/>
        <v>0</v>
      </c>
      <c r="CV291">
        <f t="shared" si="247"/>
        <v>1.1130000000000002</v>
      </c>
      <c r="CW291">
        <f t="shared" si="248"/>
        <v>1.0500000000000001E-2</v>
      </c>
      <c r="CX291">
        <f t="shared" si="249"/>
        <v>0</v>
      </c>
      <c r="CY291">
        <f t="shared" si="263"/>
        <v>817.73009999999999</v>
      </c>
      <c r="CZ291">
        <f t="shared" si="264"/>
        <v>486.58319999999992</v>
      </c>
      <c r="DC291" t="s">
        <v>3</v>
      </c>
      <c r="DD291" t="s">
        <v>3</v>
      </c>
      <c r="DE291" t="s">
        <v>20</v>
      </c>
      <c r="DF291" t="s">
        <v>20</v>
      </c>
      <c r="DG291" t="s">
        <v>20</v>
      </c>
      <c r="DH291" t="s">
        <v>3</v>
      </c>
      <c r="DI291" t="s">
        <v>20</v>
      </c>
      <c r="DJ291" t="s">
        <v>20</v>
      </c>
      <c r="DK291" t="s">
        <v>3</v>
      </c>
      <c r="DL291" t="s">
        <v>3</v>
      </c>
      <c r="DM291" t="s">
        <v>3</v>
      </c>
      <c r="DN291">
        <v>0</v>
      </c>
      <c r="DO291">
        <v>0</v>
      </c>
      <c r="DP291">
        <v>1</v>
      </c>
      <c r="DQ291">
        <v>1</v>
      </c>
      <c r="DU291">
        <v>1013</v>
      </c>
      <c r="DV291" t="s">
        <v>17</v>
      </c>
      <c r="DW291" t="s">
        <v>17</v>
      </c>
      <c r="DX291">
        <v>1</v>
      </c>
      <c r="DZ291" t="s">
        <v>3</v>
      </c>
      <c r="EA291" t="s">
        <v>3</v>
      </c>
      <c r="EB291" t="s">
        <v>3</v>
      </c>
      <c r="EC291" t="s">
        <v>3</v>
      </c>
      <c r="EE291">
        <v>50757454</v>
      </c>
      <c r="EF291">
        <v>22</v>
      </c>
      <c r="EG291" t="s">
        <v>21</v>
      </c>
      <c r="EH291">
        <v>16</v>
      </c>
      <c r="EI291" t="s">
        <v>22</v>
      </c>
      <c r="EJ291">
        <v>1</v>
      </c>
      <c r="EK291">
        <v>20001</v>
      </c>
      <c r="EL291" t="s">
        <v>23</v>
      </c>
      <c r="EM291" t="s">
        <v>24</v>
      </c>
      <c r="EO291" t="s">
        <v>25</v>
      </c>
      <c r="EQ291">
        <v>131072</v>
      </c>
      <c r="ER291">
        <v>25.72</v>
      </c>
      <c r="ES291">
        <v>14.74</v>
      </c>
      <c r="ET291">
        <v>1.47</v>
      </c>
      <c r="EU291">
        <v>0.12</v>
      </c>
      <c r="EV291">
        <v>9.51</v>
      </c>
      <c r="EW291">
        <v>1.06</v>
      </c>
      <c r="EX291">
        <v>0.01</v>
      </c>
      <c r="EY291">
        <v>0</v>
      </c>
      <c r="FQ291">
        <v>0</v>
      </c>
      <c r="FR291">
        <f t="shared" si="250"/>
        <v>0</v>
      </c>
      <c r="FS291">
        <v>0</v>
      </c>
      <c r="FX291">
        <v>121</v>
      </c>
      <c r="FY291">
        <v>72</v>
      </c>
      <c r="GA291" t="s">
        <v>3</v>
      </c>
      <c r="GD291">
        <v>1</v>
      </c>
      <c r="GF291">
        <v>431353478</v>
      </c>
      <c r="GG291">
        <v>2</v>
      </c>
      <c r="GH291">
        <v>1</v>
      </c>
      <c r="GI291">
        <v>4</v>
      </c>
      <c r="GJ291">
        <v>0</v>
      </c>
      <c r="GK291">
        <v>0</v>
      </c>
      <c r="GL291">
        <f t="shared" si="251"/>
        <v>0</v>
      </c>
      <c r="GM291">
        <f t="shared" si="252"/>
        <v>2281.11</v>
      </c>
      <c r="GN291">
        <f t="shared" si="253"/>
        <v>2281.11</v>
      </c>
      <c r="GO291">
        <f t="shared" si="254"/>
        <v>0</v>
      </c>
      <c r="GP291">
        <f t="shared" si="255"/>
        <v>0</v>
      </c>
      <c r="GR291">
        <v>0</v>
      </c>
      <c r="GS291">
        <v>3</v>
      </c>
      <c r="GT291">
        <v>0</v>
      </c>
      <c r="GU291" t="s">
        <v>3</v>
      </c>
      <c r="GV291">
        <f t="shared" si="256"/>
        <v>0</v>
      </c>
      <c r="GW291">
        <v>1</v>
      </c>
      <c r="GX291">
        <f t="shared" si="257"/>
        <v>0</v>
      </c>
      <c r="HA291">
        <v>0</v>
      </c>
      <c r="HB291">
        <v>0</v>
      </c>
      <c r="HC291">
        <f t="shared" si="258"/>
        <v>0</v>
      </c>
      <c r="HE291" t="s">
        <v>3</v>
      </c>
      <c r="HF291" t="s">
        <v>3</v>
      </c>
      <c r="HM291" t="s">
        <v>3</v>
      </c>
      <c r="HN291" t="s">
        <v>26</v>
      </c>
      <c r="HO291" t="s">
        <v>27</v>
      </c>
      <c r="HP291" t="s">
        <v>22</v>
      </c>
      <c r="HQ291" t="s">
        <v>22</v>
      </c>
      <c r="IK291">
        <v>0</v>
      </c>
    </row>
    <row r="292" spans="1:245" x14ac:dyDescent="0.2">
      <c r="A292">
        <v>18</v>
      </c>
      <c r="B292">
        <v>1</v>
      </c>
      <c r="C292">
        <v>433</v>
      </c>
      <c r="E292" t="s">
        <v>372</v>
      </c>
      <c r="F292" t="s">
        <v>29</v>
      </c>
      <c r="G292" t="s">
        <v>373</v>
      </c>
      <c r="H292" t="str">
        <f>'1.Ведомость'!C120</f>
        <v>ШТ</v>
      </c>
      <c r="I292">
        <f>I291*J292</f>
        <v>2</v>
      </c>
      <c r="J292">
        <v>1</v>
      </c>
      <c r="K292">
        <v>1</v>
      </c>
      <c r="O292">
        <f t="shared" si="228"/>
        <v>2401.66</v>
      </c>
      <c r="P292">
        <f t="shared" si="229"/>
        <v>2401.66</v>
      </c>
      <c r="Q292">
        <f t="shared" si="230"/>
        <v>0</v>
      </c>
      <c r="R292">
        <f t="shared" si="231"/>
        <v>0</v>
      </c>
      <c r="S292">
        <f t="shared" si="232"/>
        <v>0</v>
      </c>
      <c r="T292">
        <f t="shared" si="233"/>
        <v>0</v>
      </c>
      <c r="U292">
        <f t="shared" si="234"/>
        <v>0</v>
      </c>
      <c r="V292">
        <f t="shared" si="235"/>
        <v>0</v>
      </c>
      <c r="W292">
        <f t="shared" si="236"/>
        <v>0</v>
      </c>
      <c r="X292">
        <f t="shared" si="237"/>
        <v>0</v>
      </c>
      <c r="Y292">
        <f t="shared" si="238"/>
        <v>0</v>
      </c>
      <c r="AA292">
        <v>51661419</v>
      </c>
      <c r="AB292">
        <f t="shared" si="239"/>
        <v>1200.83</v>
      </c>
      <c r="AC292">
        <f t="shared" si="240"/>
        <v>1200.83</v>
      </c>
      <c r="AD292">
        <f>ROUND((((ET292)-(EU292))+AE292),2)</f>
        <v>0</v>
      </c>
      <c r="AE292">
        <f>ROUND((EU292),2)</f>
        <v>0</v>
      </c>
      <c r="AF292">
        <f>ROUND((EV292),2)</f>
        <v>0</v>
      </c>
      <c r="AG292">
        <f t="shared" si="241"/>
        <v>0</v>
      </c>
      <c r="AH292">
        <f>(EW292)</f>
        <v>0</v>
      </c>
      <c r="AI292">
        <f>(EX292)</f>
        <v>0</v>
      </c>
      <c r="AJ292">
        <f t="shared" si="242"/>
        <v>0</v>
      </c>
      <c r="AK292">
        <v>1200.8300000000002</v>
      </c>
      <c r="AL292">
        <v>1200.8300000000002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125</v>
      </c>
      <c r="AU292">
        <v>65</v>
      </c>
      <c r="AV292">
        <v>1</v>
      </c>
      <c r="AW292">
        <v>1</v>
      </c>
      <c r="AZ292">
        <v>1</v>
      </c>
      <c r="BA292">
        <v>1</v>
      </c>
      <c r="BB292">
        <v>1</v>
      </c>
      <c r="BC292">
        <v>9.11</v>
      </c>
      <c r="BD292" t="s">
        <v>3</v>
      </c>
      <c r="BE292" t="s">
        <v>3</v>
      </c>
      <c r="BF292" t="s">
        <v>3</v>
      </c>
      <c r="BG292" t="s">
        <v>3</v>
      </c>
      <c r="BH292">
        <v>3</v>
      </c>
      <c r="BI292">
        <v>1</v>
      </c>
      <c r="BJ292" t="s">
        <v>3</v>
      </c>
      <c r="BM292">
        <v>0</v>
      </c>
      <c r="BN292">
        <v>0</v>
      </c>
      <c r="BO292" t="s">
        <v>3</v>
      </c>
      <c r="BP292">
        <v>0</v>
      </c>
      <c r="BQ292">
        <v>13</v>
      </c>
      <c r="BR292">
        <v>0</v>
      </c>
      <c r="BS292">
        <v>1</v>
      </c>
      <c r="BT292">
        <v>1</v>
      </c>
      <c r="BU292">
        <v>1</v>
      </c>
      <c r="BV292">
        <v>1</v>
      </c>
      <c r="BW292">
        <v>1</v>
      </c>
      <c r="BX292">
        <v>1</v>
      </c>
      <c r="BY292" t="s">
        <v>3</v>
      </c>
      <c r="BZ292">
        <v>125</v>
      </c>
      <c r="CA292">
        <v>65</v>
      </c>
      <c r="CB292" t="s">
        <v>3</v>
      </c>
      <c r="CE292">
        <v>0</v>
      </c>
      <c r="CF292">
        <v>0</v>
      </c>
      <c r="CG292">
        <v>0</v>
      </c>
      <c r="CM292">
        <v>0</v>
      </c>
      <c r="CN292" t="s">
        <v>3</v>
      </c>
      <c r="CO292">
        <v>0</v>
      </c>
      <c r="CP292">
        <f t="shared" si="243"/>
        <v>2401.66</v>
      </c>
      <c r="CQ292">
        <f>AC292</f>
        <v>1200.83</v>
      </c>
      <c r="CR292">
        <f>AD292</f>
        <v>0</v>
      </c>
      <c r="CS292">
        <f t="shared" si="244"/>
        <v>0</v>
      </c>
      <c r="CT292">
        <f t="shared" si="245"/>
        <v>0</v>
      </c>
      <c r="CU292">
        <f t="shared" si="246"/>
        <v>0</v>
      </c>
      <c r="CV292">
        <f t="shared" si="247"/>
        <v>0</v>
      </c>
      <c r="CW292">
        <f t="shared" si="248"/>
        <v>0</v>
      </c>
      <c r="CX292">
        <f t="shared" si="249"/>
        <v>0</v>
      </c>
      <c r="CY292">
        <f t="shared" si="263"/>
        <v>0</v>
      </c>
      <c r="CZ292">
        <f t="shared" si="264"/>
        <v>0</v>
      </c>
      <c r="DC292" t="s">
        <v>3</v>
      </c>
      <c r="DD292" t="s">
        <v>3</v>
      </c>
      <c r="DE292" t="s">
        <v>3</v>
      </c>
      <c r="DF292" t="s">
        <v>3</v>
      </c>
      <c r="DG292" t="s">
        <v>3</v>
      </c>
      <c r="DH292" t="s">
        <v>3</v>
      </c>
      <c r="DI292" t="s">
        <v>3</v>
      </c>
      <c r="DJ292" t="s">
        <v>3</v>
      </c>
      <c r="DK292" t="s">
        <v>3</v>
      </c>
      <c r="DL292" t="s">
        <v>3</v>
      </c>
      <c r="DM292" t="s">
        <v>3</v>
      </c>
      <c r="DN292">
        <v>0</v>
      </c>
      <c r="DO292">
        <v>0</v>
      </c>
      <c r="DP292">
        <v>1</v>
      </c>
      <c r="DQ292">
        <v>1</v>
      </c>
      <c r="DU292">
        <v>1013</v>
      </c>
      <c r="DV292" t="s">
        <v>17</v>
      </c>
      <c r="DW292" t="s">
        <v>17</v>
      </c>
      <c r="DX292">
        <v>1</v>
      </c>
      <c r="DZ292" t="s">
        <v>3</v>
      </c>
      <c r="EA292" t="s">
        <v>3</v>
      </c>
      <c r="EB292" t="s">
        <v>3</v>
      </c>
      <c r="EC292" t="s">
        <v>3</v>
      </c>
      <c r="EE292">
        <v>50757123</v>
      </c>
      <c r="EF292">
        <v>13</v>
      </c>
      <c r="EG292" t="s">
        <v>38</v>
      </c>
      <c r="EH292">
        <v>0</v>
      </c>
      <c r="EI292" t="s">
        <v>3</v>
      </c>
      <c r="EJ292">
        <v>1</v>
      </c>
      <c r="EK292">
        <v>0</v>
      </c>
      <c r="EL292" t="s">
        <v>39</v>
      </c>
      <c r="EM292" t="s">
        <v>40</v>
      </c>
      <c r="EO292" t="s">
        <v>3</v>
      </c>
      <c r="EQ292">
        <v>0</v>
      </c>
      <c r="ER292">
        <v>1200.8300000000002</v>
      </c>
      <c r="ES292">
        <v>1200.8300000000002</v>
      </c>
      <c r="ET292">
        <v>0</v>
      </c>
      <c r="EU292">
        <v>0</v>
      </c>
      <c r="EV292">
        <v>0</v>
      </c>
      <c r="EW292">
        <v>0</v>
      </c>
      <c r="EX292">
        <v>0</v>
      </c>
      <c r="EZ292">
        <v>5</v>
      </c>
      <c r="FC292">
        <v>0</v>
      </c>
      <c r="FD292">
        <v>18</v>
      </c>
      <c r="FF292">
        <v>1141.8800000000001</v>
      </c>
      <c r="FQ292">
        <v>0</v>
      </c>
      <c r="FR292">
        <f t="shared" si="250"/>
        <v>0</v>
      </c>
      <c r="FS292">
        <v>0</v>
      </c>
      <c r="FX292">
        <v>125</v>
      </c>
      <c r="FY292">
        <v>65</v>
      </c>
      <c r="GA292" t="s">
        <v>155</v>
      </c>
      <c r="GD292">
        <v>1</v>
      </c>
      <c r="GF292">
        <v>1746000404</v>
      </c>
      <c r="GG292">
        <v>2</v>
      </c>
      <c r="GH292">
        <v>3</v>
      </c>
      <c r="GI292">
        <v>4</v>
      </c>
      <c r="GJ292">
        <v>0</v>
      </c>
      <c r="GK292">
        <v>0</v>
      </c>
      <c r="GL292">
        <f t="shared" si="251"/>
        <v>0</v>
      </c>
      <c r="GM292">
        <f t="shared" si="252"/>
        <v>2401.66</v>
      </c>
      <c r="GN292">
        <f t="shared" si="253"/>
        <v>2401.66</v>
      </c>
      <c r="GO292">
        <f t="shared" si="254"/>
        <v>0</v>
      </c>
      <c r="GP292">
        <f t="shared" si="255"/>
        <v>0</v>
      </c>
      <c r="GR292">
        <v>1</v>
      </c>
      <c r="GS292">
        <v>1</v>
      </c>
      <c r="GT292">
        <v>0</v>
      </c>
      <c r="GU292" t="s">
        <v>3</v>
      </c>
      <c r="GV292">
        <f t="shared" si="256"/>
        <v>0</v>
      </c>
      <c r="GW292">
        <v>1</v>
      </c>
      <c r="GX292">
        <f t="shared" si="257"/>
        <v>0</v>
      </c>
      <c r="HA292">
        <v>0</v>
      </c>
      <c r="HB292">
        <v>0</v>
      </c>
      <c r="HC292">
        <f t="shared" si="258"/>
        <v>0</v>
      </c>
      <c r="HE292" t="s">
        <v>35</v>
      </c>
      <c r="HF292" t="s">
        <v>42</v>
      </c>
      <c r="HG292">
        <f>ROUND(AC292*I292,2)</f>
        <v>2401.66</v>
      </c>
      <c r="HM292" t="s">
        <v>3</v>
      </c>
      <c r="HN292" t="s">
        <v>3</v>
      </c>
      <c r="HO292" t="s">
        <v>3</v>
      </c>
      <c r="HP292" t="s">
        <v>3</v>
      </c>
      <c r="HQ292" t="s">
        <v>3</v>
      </c>
      <c r="IK292">
        <v>0</v>
      </c>
    </row>
    <row r="293" spans="1:245" x14ac:dyDescent="0.2">
      <c r="A293">
        <v>17</v>
      </c>
      <c r="B293">
        <v>1</v>
      </c>
      <c r="C293">
        <f>ROW(SmtRes!A445)</f>
        <v>445</v>
      </c>
      <c r="D293">
        <f>ROW(EtalonRes!A493)</f>
        <v>493</v>
      </c>
      <c r="E293" t="s">
        <v>374</v>
      </c>
      <c r="F293" t="s">
        <v>167</v>
      </c>
      <c r="G293" t="s">
        <v>168</v>
      </c>
      <c r="H293" t="s">
        <v>76</v>
      </c>
      <c r="I293">
        <v>6.6000000000000003E-2</v>
      </c>
      <c r="J293">
        <v>0</v>
      </c>
      <c r="K293">
        <v>6.6000000000000003E-2</v>
      </c>
      <c r="O293">
        <f t="shared" si="228"/>
        <v>3483.71</v>
      </c>
      <c r="P293">
        <f t="shared" si="229"/>
        <v>261.33999999999997</v>
      </c>
      <c r="Q293">
        <f t="shared" si="230"/>
        <v>107.91</v>
      </c>
      <c r="R293">
        <f t="shared" si="231"/>
        <v>34.31</v>
      </c>
      <c r="S293">
        <f t="shared" si="232"/>
        <v>3114.46</v>
      </c>
      <c r="T293">
        <f t="shared" si="233"/>
        <v>0</v>
      </c>
      <c r="U293">
        <f t="shared" si="234"/>
        <v>10.672200000000002</v>
      </c>
      <c r="V293">
        <f t="shared" si="235"/>
        <v>8.3159999999999998E-2</v>
      </c>
      <c r="W293">
        <f t="shared" si="236"/>
        <v>0</v>
      </c>
      <c r="X293">
        <f t="shared" si="237"/>
        <v>3810.01</v>
      </c>
      <c r="Y293">
        <f t="shared" si="238"/>
        <v>2267.11</v>
      </c>
      <c r="AA293">
        <v>51661419</v>
      </c>
      <c r="AB293">
        <f t="shared" si="239"/>
        <v>1971.21</v>
      </c>
      <c r="AC293">
        <f t="shared" si="240"/>
        <v>434.65</v>
      </c>
      <c r="AD293">
        <f>ROUND(((((ET293*ROUND(1.05,7)))-((EU293*ROUND(1.05,7))))+AE293),2)</f>
        <v>123.3</v>
      </c>
      <c r="AE293">
        <f>ROUND(((EU293*ROUND(1.05,7))),2)</f>
        <v>15.57</v>
      </c>
      <c r="AF293">
        <f>ROUND(((EV293*ROUND(1.05,7))),2)</f>
        <v>1413.26</v>
      </c>
      <c r="AG293">
        <f t="shared" si="241"/>
        <v>0</v>
      </c>
      <c r="AH293">
        <f>((EW293*ROUND(1.05,7)))</f>
        <v>161.70000000000002</v>
      </c>
      <c r="AI293">
        <f>((EX293*ROUND(1.05,7)))</f>
        <v>1.26</v>
      </c>
      <c r="AJ293">
        <f t="shared" si="242"/>
        <v>0</v>
      </c>
      <c r="AK293">
        <v>1898.04</v>
      </c>
      <c r="AL293">
        <v>434.65</v>
      </c>
      <c r="AM293">
        <v>117.43</v>
      </c>
      <c r="AN293">
        <v>14.83</v>
      </c>
      <c r="AO293">
        <v>1345.96</v>
      </c>
      <c r="AP293">
        <v>0</v>
      </c>
      <c r="AQ293">
        <v>154</v>
      </c>
      <c r="AR293">
        <v>1.2</v>
      </c>
      <c r="AS293">
        <v>0</v>
      </c>
      <c r="AT293">
        <v>121</v>
      </c>
      <c r="AU293">
        <v>72</v>
      </c>
      <c r="AV293">
        <v>1</v>
      </c>
      <c r="AW293">
        <v>1</v>
      </c>
      <c r="AZ293">
        <v>1</v>
      </c>
      <c r="BA293">
        <v>33.39</v>
      </c>
      <c r="BB293">
        <v>13.26</v>
      </c>
      <c r="BC293">
        <v>9.11</v>
      </c>
      <c r="BD293" t="s">
        <v>3</v>
      </c>
      <c r="BE293" t="s">
        <v>3</v>
      </c>
      <c r="BF293" t="s">
        <v>3</v>
      </c>
      <c r="BG293" t="s">
        <v>3</v>
      </c>
      <c r="BH293">
        <v>0</v>
      </c>
      <c r="BI293">
        <v>1</v>
      </c>
      <c r="BJ293" t="s">
        <v>169</v>
      </c>
      <c r="BM293">
        <v>20001</v>
      </c>
      <c r="BN293">
        <v>0</v>
      </c>
      <c r="BO293" t="s">
        <v>3</v>
      </c>
      <c r="BP293">
        <v>0</v>
      </c>
      <c r="BQ293">
        <v>22</v>
      </c>
      <c r="BR293">
        <v>0</v>
      </c>
      <c r="BS293">
        <v>33.39</v>
      </c>
      <c r="BT293">
        <v>1</v>
      </c>
      <c r="BU293">
        <v>1</v>
      </c>
      <c r="BV293">
        <v>1</v>
      </c>
      <c r="BW293">
        <v>1</v>
      </c>
      <c r="BX293">
        <v>1</v>
      </c>
      <c r="BY293" t="s">
        <v>3</v>
      </c>
      <c r="BZ293">
        <v>121</v>
      </c>
      <c r="CA293">
        <v>72</v>
      </c>
      <c r="CB293" t="s">
        <v>3</v>
      </c>
      <c r="CE293">
        <v>0</v>
      </c>
      <c r="CF293">
        <v>0</v>
      </c>
      <c r="CG293">
        <v>0</v>
      </c>
      <c r="CM293">
        <v>0</v>
      </c>
      <c r="CN293" t="s">
        <v>19</v>
      </c>
      <c r="CO293">
        <v>0</v>
      </c>
      <c r="CP293">
        <f t="shared" si="243"/>
        <v>3483.71</v>
      </c>
      <c r="CQ293">
        <f t="shared" ref="CQ293:CQ301" si="267">AC293*BC293</f>
        <v>3959.6614999999997</v>
      </c>
      <c r="CR293">
        <f t="shared" ref="CR293:CR301" si="268">AD293*BB293</f>
        <v>1634.9579999999999</v>
      </c>
      <c r="CS293">
        <f t="shared" si="244"/>
        <v>519.88229999999999</v>
      </c>
      <c r="CT293">
        <f t="shared" si="245"/>
        <v>47188.751400000001</v>
      </c>
      <c r="CU293">
        <f t="shared" si="246"/>
        <v>0</v>
      </c>
      <c r="CV293">
        <f t="shared" si="247"/>
        <v>161.70000000000002</v>
      </c>
      <c r="CW293">
        <f t="shared" si="248"/>
        <v>1.26</v>
      </c>
      <c r="CX293">
        <f t="shared" si="249"/>
        <v>0</v>
      </c>
      <c r="CY293">
        <f t="shared" si="263"/>
        <v>3810.0117</v>
      </c>
      <c r="CZ293">
        <f t="shared" si="264"/>
        <v>2267.1143999999999</v>
      </c>
      <c r="DC293" t="s">
        <v>3</v>
      </c>
      <c r="DD293" t="s">
        <v>3</v>
      </c>
      <c r="DE293" t="s">
        <v>20</v>
      </c>
      <c r="DF293" t="s">
        <v>20</v>
      </c>
      <c r="DG293" t="s">
        <v>20</v>
      </c>
      <c r="DH293" t="s">
        <v>3</v>
      </c>
      <c r="DI293" t="s">
        <v>20</v>
      </c>
      <c r="DJ293" t="s">
        <v>20</v>
      </c>
      <c r="DK293" t="s">
        <v>3</v>
      </c>
      <c r="DL293" t="s">
        <v>3</v>
      </c>
      <c r="DM293" t="s">
        <v>3</v>
      </c>
      <c r="DN293">
        <v>0</v>
      </c>
      <c r="DO293">
        <v>0</v>
      </c>
      <c r="DP293">
        <v>1</v>
      </c>
      <c r="DQ293">
        <v>1</v>
      </c>
      <c r="DU293">
        <v>1005</v>
      </c>
      <c r="DV293" t="s">
        <v>76</v>
      </c>
      <c r="DW293" t="s">
        <v>76</v>
      </c>
      <c r="DX293">
        <v>100</v>
      </c>
      <c r="DZ293" t="s">
        <v>3</v>
      </c>
      <c r="EA293" t="s">
        <v>3</v>
      </c>
      <c r="EB293" t="s">
        <v>3</v>
      </c>
      <c r="EC293" t="s">
        <v>3</v>
      </c>
      <c r="EE293">
        <v>50757454</v>
      </c>
      <c r="EF293">
        <v>22</v>
      </c>
      <c r="EG293" t="s">
        <v>21</v>
      </c>
      <c r="EH293">
        <v>16</v>
      </c>
      <c r="EI293" t="s">
        <v>22</v>
      </c>
      <c r="EJ293">
        <v>1</v>
      </c>
      <c r="EK293">
        <v>20001</v>
      </c>
      <c r="EL293" t="s">
        <v>23</v>
      </c>
      <c r="EM293" t="s">
        <v>24</v>
      </c>
      <c r="EO293" t="s">
        <v>25</v>
      </c>
      <c r="EQ293">
        <v>131072</v>
      </c>
      <c r="ER293">
        <v>1898.04</v>
      </c>
      <c r="ES293">
        <v>434.65</v>
      </c>
      <c r="ET293">
        <v>117.43</v>
      </c>
      <c r="EU293">
        <v>14.83</v>
      </c>
      <c r="EV293">
        <v>1345.96</v>
      </c>
      <c r="EW293">
        <v>154</v>
      </c>
      <c r="EX293">
        <v>1.2</v>
      </c>
      <c r="EY293">
        <v>0</v>
      </c>
      <c r="FQ293">
        <v>0</v>
      </c>
      <c r="FR293">
        <f t="shared" si="250"/>
        <v>0</v>
      </c>
      <c r="FS293">
        <v>0</v>
      </c>
      <c r="FX293">
        <v>121</v>
      </c>
      <c r="FY293">
        <v>72</v>
      </c>
      <c r="GA293" t="s">
        <v>3</v>
      </c>
      <c r="GD293">
        <v>1</v>
      </c>
      <c r="GF293">
        <v>-706050576</v>
      </c>
      <c r="GG293">
        <v>2</v>
      </c>
      <c r="GH293">
        <v>1</v>
      </c>
      <c r="GI293">
        <v>4</v>
      </c>
      <c r="GJ293">
        <v>0</v>
      </c>
      <c r="GK293">
        <v>0</v>
      </c>
      <c r="GL293">
        <f t="shared" si="251"/>
        <v>0</v>
      </c>
      <c r="GM293">
        <f t="shared" si="252"/>
        <v>9560.83</v>
      </c>
      <c r="GN293">
        <f t="shared" si="253"/>
        <v>9560.83</v>
      </c>
      <c r="GO293">
        <f t="shared" si="254"/>
        <v>0</v>
      </c>
      <c r="GP293">
        <f t="shared" si="255"/>
        <v>0</v>
      </c>
      <c r="GR293">
        <v>0</v>
      </c>
      <c r="GS293">
        <v>3</v>
      </c>
      <c r="GT293">
        <v>0</v>
      </c>
      <c r="GU293" t="s">
        <v>3</v>
      </c>
      <c r="GV293">
        <f t="shared" si="256"/>
        <v>0</v>
      </c>
      <c r="GW293">
        <v>1</v>
      </c>
      <c r="GX293">
        <f t="shared" si="257"/>
        <v>0</v>
      </c>
      <c r="HA293">
        <v>0</v>
      </c>
      <c r="HB293">
        <v>0</v>
      </c>
      <c r="HC293">
        <f t="shared" si="258"/>
        <v>0</v>
      </c>
      <c r="HE293" t="s">
        <v>3</v>
      </c>
      <c r="HF293" t="s">
        <v>3</v>
      </c>
      <c r="HM293" t="s">
        <v>3</v>
      </c>
      <c r="HN293" t="s">
        <v>26</v>
      </c>
      <c r="HO293" t="s">
        <v>27</v>
      </c>
      <c r="HP293" t="s">
        <v>22</v>
      </c>
      <c r="HQ293" t="s">
        <v>22</v>
      </c>
      <c r="IK293">
        <v>0</v>
      </c>
    </row>
    <row r="294" spans="1:245" x14ac:dyDescent="0.2">
      <c r="A294">
        <v>18</v>
      </c>
      <c r="B294">
        <v>1</v>
      </c>
      <c r="C294">
        <v>445</v>
      </c>
      <c r="E294" t="s">
        <v>375</v>
      </c>
      <c r="F294" t="s">
        <v>171</v>
      </c>
      <c r="G294" t="s">
        <v>246</v>
      </c>
      <c r="H294" t="str">
        <f>'1.Ведомость'!C122</f>
        <v>м2</v>
      </c>
      <c r="I294">
        <f>I293*J294</f>
        <v>6.6</v>
      </c>
      <c r="J294">
        <v>99.999999999999986</v>
      </c>
      <c r="K294">
        <v>100</v>
      </c>
      <c r="O294">
        <f t="shared" si="228"/>
        <v>6157.5</v>
      </c>
      <c r="P294">
        <f t="shared" si="229"/>
        <v>6157.5</v>
      </c>
      <c r="Q294">
        <f t="shared" si="230"/>
        <v>0</v>
      </c>
      <c r="R294">
        <f t="shared" si="231"/>
        <v>0</v>
      </c>
      <c r="S294">
        <f t="shared" si="232"/>
        <v>0</v>
      </c>
      <c r="T294">
        <f t="shared" si="233"/>
        <v>0</v>
      </c>
      <c r="U294">
        <f t="shared" si="234"/>
        <v>0</v>
      </c>
      <c r="V294">
        <f t="shared" si="235"/>
        <v>0</v>
      </c>
      <c r="W294">
        <f t="shared" si="236"/>
        <v>0</v>
      </c>
      <c r="X294">
        <f t="shared" si="237"/>
        <v>0</v>
      </c>
      <c r="Y294">
        <f t="shared" si="238"/>
        <v>0</v>
      </c>
      <c r="AA294">
        <v>51661419</v>
      </c>
      <c r="AB294">
        <f t="shared" si="239"/>
        <v>102.41</v>
      </c>
      <c r="AC294">
        <f t="shared" si="240"/>
        <v>102.41</v>
      </c>
      <c r="AD294">
        <f>ROUND((((ET294)-(EU294))+AE294),2)</f>
        <v>0</v>
      </c>
      <c r="AE294">
        <f>ROUND((EU294),2)</f>
        <v>0</v>
      </c>
      <c r="AF294">
        <f>ROUND((EV294),2)</f>
        <v>0</v>
      </c>
      <c r="AG294">
        <f t="shared" si="241"/>
        <v>0</v>
      </c>
      <c r="AH294">
        <f>(EW294)</f>
        <v>0</v>
      </c>
      <c r="AI294">
        <f>(EX294)</f>
        <v>0</v>
      </c>
      <c r="AJ294">
        <f t="shared" si="242"/>
        <v>0</v>
      </c>
      <c r="AK294">
        <v>102.41</v>
      </c>
      <c r="AL294">
        <v>102.41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1</v>
      </c>
      <c r="AW294">
        <v>1</v>
      </c>
      <c r="AZ294">
        <v>1</v>
      </c>
      <c r="BA294">
        <v>1</v>
      </c>
      <c r="BB294">
        <v>1</v>
      </c>
      <c r="BC294">
        <v>9.11</v>
      </c>
      <c r="BD294" t="s">
        <v>3</v>
      </c>
      <c r="BE294" t="s">
        <v>3</v>
      </c>
      <c r="BF294" t="s">
        <v>3</v>
      </c>
      <c r="BG294" t="s">
        <v>3</v>
      </c>
      <c r="BH294">
        <v>3</v>
      </c>
      <c r="BI294">
        <v>1</v>
      </c>
      <c r="BJ294" t="s">
        <v>173</v>
      </c>
      <c r="BM294">
        <v>500001</v>
      </c>
      <c r="BN294">
        <v>0</v>
      </c>
      <c r="BO294" t="s">
        <v>3</v>
      </c>
      <c r="BP294">
        <v>0</v>
      </c>
      <c r="BQ294">
        <v>8</v>
      </c>
      <c r="BR294">
        <v>0</v>
      </c>
      <c r="BS294">
        <v>1</v>
      </c>
      <c r="BT294">
        <v>1</v>
      </c>
      <c r="BU294">
        <v>1</v>
      </c>
      <c r="BV294">
        <v>1</v>
      </c>
      <c r="BW294">
        <v>1</v>
      </c>
      <c r="BX294">
        <v>1</v>
      </c>
      <c r="BY294" t="s">
        <v>3</v>
      </c>
      <c r="BZ294">
        <v>0</v>
      </c>
      <c r="CA294">
        <v>0</v>
      </c>
      <c r="CB294" t="s">
        <v>3</v>
      </c>
      <c r="CE294">
        <v>0</v>
      </c>
      <c r="CF294">
        <v>0</v>
      </c>
      <c r="CG294">
        <v>0</v>
      </c>
      <c r="CM294">
        <v>0</v>
      </c>
      <c r="CN294" t="s">
        <v>3</v>
      </c>
      <c r="CO294">
        <v>0</v>
      </c>
      <c r="CP294">
        <f t="shared" si="243"/>
        <v>6157.5</v>
      </c>
      <c r="CQ294">
        <f t="shared" si="267"/>
        <v>932.9550999999999</v>
      </c>
      <c r="CR294">
        <f t="shared" si="268"/>
        <v>0</v>
      </c>
      <c r="CS294">
        <f t="shared" si="244"/>
        <v>0</v>
      </c>
      <c r="CT294">
        <f t="shared" si="245"/>
        <v>0</v>
      </c>
      <c r="CU294">
        <f t="shared" si="246"/>
        <v>0</v>
      </c>
      <c r="CV294">
        <f t="shared" si="247"/>
        <v>0</v>
      </c>
      <c r="CW294">
        <f t="shared" si="248"/>
        <v>0</v>
      </c>
      <c r="CX294">
        <f t="shared" si="249"/>
        <v>0</v>
      </c>
      <c r="CY294">
        <f t="shared" si="263"/>
        <v>0</v>
      </c>
      <c r="CZ294">
        <f t="shared" si="264"/>
        <v>0</v>
      </c>
      <c r="DC294" t="s">
        <v>3</v>
      </c>
      <c r="DD294" t="s">
        <v>3</v>
      </c>
      <c r="DE294" t="s">
        <v>3</v>
      </c>
      <c r="DF294" t="s">
        <v>3</v>
      </c>
      <c r="DG294" t="s">
        <v>3</v>
      </c>
      <c r="DH294" t="s">
        <v>3</v>
      </c>
      <c r="DI294" t="s">
        <v>3</v>
      </c>
      <c r="DJ294" t="s">
        <v>3</v>
      </c>
      <c r="DK294" t="s">
        <v>3</v>
      </c>
      <c r="DL294" t="s">
        <v>3</v>
      </c>
      <c r="DM294" t="s">
        <v>3</v>
      </c>
      <c r="DN294">
        <v>0</v>
      </c>
      <c r="DO294">
        <v>0</v>
      </c>
      <c r="DP294">
        <v>1</v>
      </c>
      <c r="DQ294">
        <v>1</v>
      </c>
      <c r="DU294">
        <v>1005</v>
      </c>
      <c r="DV294" t="s">
        <v>63</v>
      </c>
      <c r="DW294" t="s">
        <v>63</v>
      </c>
      <c r="DX294">
        <v>1</v>
      </c>
      <c r="DZ294" t="s">
        <v>3</v>
      </c>
      <c r="EA294" t="s">
        <v>3</v>
      </c>
      <c r="EB294" t="s">
        <v>3</v>
      </c>
      <c r="EC294" t="s">
        <v>3</v>
      </c>
      <c r="EE294">
        <v>50757674</v>
      </c>
      <c r="EF294">
        <v>8</v>
      </c>
      <c r="EG294" t="s">
        <v>57</v>
      </c>
      <c r="EH294">
        <v>0</v>
      </c>
      <c r="EI294" t="s">
        <v>3</v>
      </c>
      <c r="EJ294">
        <v>1</v>
      </c>
      <c r="EK294">
        <v>500001</v>
      </c>
      <c r="EL294" t="s">
        <v>58</v>
      </c>
      <c r="EM294" t="s">
        <v>59</v>
      </c>
      <c r="EO294" t="s">
        <v>3</v>
      </c>
      <c r="EQ294">
        <v>0</v>
      </c>
      <c r="ER294">
        <v>102.41</v>
      </c>
      <c r="ES294">
        <v>102.41</v>
      </c>
      <c r="ET294">
        <v>0</v>
      </c>
      <c r="EU294">
        <v>0</v>
      </c>
      <c r="EV294">
        <v>0</v>
      </c>
      <c r="EW294">
        <v>0</v>
      </c>
      <c r="EX294">
        <v>0</v>
      </c>
      <c r="FQ294">
        <v>0</v>
      </c>
      <c r="FR294">
        <f t="shared" si="250"/>
        <v>0</v>
      </c>
      <c r="FS294">
        <v>0</v>
      </c>
      <c r="FX294">
        <v>0</v>
      </c>
      <c r="FY294">
        <v>0</v>
      </c>
      <c r="GA294" t="s">
        <v>3</v>
      </c>
      <c r="GD294">
        <v>1</v>
      </c>
      <c r="GF294">
        <v>415678242</v>
      </c>
      <c r="GG294">
        <v>2</v>
      </c>
      <c r="GH294">
        <v>1</v>
      </c>
      <c r="GI294">
        <v>4</v>
      </c>
      <c r="GJ294">
        <v>0</v>
      </c>
      <c r="GK294">
        <v>0</v>
      </c>
      <c r="GL294">
        <f t="shared" si="251"/>
        <v>0</v>
      </c>
      <c r="GM294">
        <f t="shared" si="252"/>
        <v>6157.5</v>
      </c>
      <c r="GN294">
        <f t="shared" si="253"/>
        <v>6157.5</v>
      </c>
      <c r="GO294">
        <f t="shared" si="254"/>
        <v>0</v>
      </c>
      <c r="GP294">
        <f t="shared" si="255"/>
        <v>0</v>
      </c>
      <c r="GR294">
        <v>0</v>
      </c>
      <c r="GS294">
        <v>3</v>
      </c>
      <c r="GT294">
        <v>0</v>
      </c>
      <c r="GU294" t="s">
        <v>3</v>
      </c>
      <c r="GV294">
        <f t="shared" si="256"/>
        <v>0</v>
      </c>
      <c r="GW294">
        <v>1</v>
      </c>
      <c r="GX294">
        <f t="shared" si="257"/>
        <v>0</v>
      </c>
      <c r="HA294">
        <v>0</v>
      </c>
      <c r="HB294">
        <v>0</v>
      </c>
      <c r="HC294">
        <f t="shared" si="258"/>
        <v>0</v>
      </c>
      <c r="HE294" t="s">
        <v>3</v>
      </c>
      <c r="HF294" t="s">
        <v>3</v>
      </c>
      <c r="HM294" t="s">
        <v>3</v>
      </c>
      <c r="HN294" t="s">
        <v>3</v>
      </c>
      <c r="HO294" t="s">
        <v>3</v>
      </c>
      <c r="HP294" t="s">
        <v>3</v>
      </c>
      <c r="HQ294" t="s">
        <v>3</v>
      </c>
      <c r="IK294">
        <v>0</v>
      </c>
    </row>
    <row r="295" spans="1:245" x14ac:dyDescent="0.2">
      <c r="A295">
        <v>17</v>
      </c>
      <c r="B295">
        <v>1</v>
      </c>
      <c r="C295">
        <f>ROW(SmtRes!A457)</f>
        <v>457</v>
      </c>
      <c r="D295">
        <f>ROW(EtalonRes!A510)</f>
        <v>510</v>
      </c>
      <c r="E295" t="s">
        <v>376</v>
      </c>
      <c r="F295" t="s">
        <v>331</v>
      </c>
      <c r="G295" t="s">
        <v>332</v>
      </c>
      <c r="H295" t="s">
        <v>76</v>
      </c>
      <c r="I295">
        <v>4.2000000000000003E-2</v>
      </c>
      <c r="J295">
        <v>0</v>
      </c>
      <c r="K295">
        <v>4.2000000000000003E-2</v>
      </c>
      <c r="O295">
        <f t="shared" si="228"/>
        <v>2035.88</v>
      </c>
      <c r="P295">
        <f t="shared" si="229"/>
        <v>166.15</v>
      </c>
      <c r="Q295">
        <f t="shared" si="230"/>
        <v>55.11</v>
      </c>
      <c r="R295">
        <f t="shared" si="231"/>
        <v>17.12</v>
      </c>
      <c r="S295">
        <f t="shared" si="232"/>
        <v>1814.62</v>
      </c>
      <c r="T295">
        <f t="shared" si="233"/>
        <v>0</v>
      </c>
      <c r="U295">
        <f t="shared" si="234"/>
        <v>6.2181000000000006</v>
      </c>
      <c r="V295">
        <f t="shared" si="235"/>
        <v>4.1454000000000005E-2</v>
      </c>
      <c r="W295">
        <f t="shared" si="236"/>
        <v>0</v>
      </c>
      <c r="X295">
        <f t="shared" si="237"/>
        <v>2216.41</v>
      </c>
      <c r="Y295">
        <f t="shared" si="238"/>
        <v>1318.85</v>
      </c>
      <c r="AA295">
        <v>51661419</v>
      </c>
      <c r="AB295">
        <f t="shared" si="239"/>
        <v>1827.16</v>
      </c>
      <c r="AC295">
        <f t="shared" si="240"/>
        <v>434.24</v>
      </c>
      <c r="AD295">
        <f>ROUND(((((ET295*ROUND(1.05,7)))-((EU295*ROUND(1.05,7))))+AE295),2)</f>
        <v>98.96</v>
      </c>
      <c r="AE295">
        <f>ROUND(((EU295*ROUND(1.05,7))),2)</f>
        <v>12.21</v>
      </c>
      <c r="AF295">
        <f>ROUND(((EV295*ROUND(1.05,7))),2)</f>
        <v>1293.96</v>
      </c>
      <c r="AG295">
        <f t="shared" si="241"/>
        <v>0</v>
      </c>
      <c r="AH295">
        <f>((EW295*ROUND(1.05,7)))</f>
        <v>148.05000000000001</v>
      </c>
      <c r="AI295">
        <f>((EX295*ROUND(1.05,7)))</f>
        <v>0.98699999999999999</v>
      </c>
      <c r="AJ295">
        <f t="shared" si="242"/>
        <v>0</v>
      </c>
      <c r="AK295">
        <v>1760.83</v>
      </c>
      <c r="AL295">
        <v>434.24</v>
      </c>
      <c r="AM295">
        <v>94.25</v>
      </c>
      <c r="AN295">
        <v>11.63</v>
      </c>
      <c r="AO295">
        <v>1232.3399999999999</v>
      </c>
      <c r="AP295">
        <v>0</v>
      </c>
      <c r="AQ295">
        <v>141</v>
      </c>
      <c r="AR295">
        <v>0.94</v>
      </c>
      <c r="AS295">
        <v>0</v>
      </c>
      <c r="AT295">
        <v>121</v>
      </c>
      <c r="AU295">
        <v>72</v>
      </c>
      <c r="AV295">
        <v>1</v>
      </c>
      <c r="AW295">
        <v>1</v>
      </c>
      <c r="AZ295">
        <v>1</v>
      </c>
      <c r="BA295">
        <v>33.39</v>
      </c>
      <c r="BB295">
        <v>13.26</v>
      </c>
      <c r="BC295">
        <v>9.11</v>
      </c>
      <c r="BD295" t="s">
        <v>3</v>
      </c>
      <c r="BE295" t="s">
        <v>3</v>
      </c>
      <c r="BF295" t="s">
        <v>3</v>
      </c>
      <c r="BG295" t="s">
        <v>3</v>
      </c>
      <c r="BH295">
        <v>0</v>
      </c>
      <c r="BI295">
        <v>1</v>
      </c>
      <c r="BJ295" t="s">
        <v>333</v>
      </c>
      <c r="BM295">
        <v>20001</v>
      </c>
      <c r="BN295">
        <v>0</v>
      </c>
      <c r="BO295" t="s">
        <v>3</v>
      </c>
      <c r="BP295">
        <v>0</v>
      </c>
      <c r="BQ295">
        <v>22</v>
      </c>
      <c r="BR295">
        <v>0</v>
      </c>
      <c r="BS295">
        <v>33.39</v>
      </c>
      <c r="BT295">
        <v>1</v>
      </c>
      <c r="BU295">
        <v>1</v>
      </c>
      <c r="BV295">
        <v>1</v>
      </c>
      <c r="BW295">
        <v>1</v>
      </c>
      <c r="BX295">
        <v>1</v>
      </c>
      <c r="BY295" t="s">
        <v>3</v>
      </c>
      <c r="BZ295">
        <v>121</v>
      </c>
      <c r="CA295">
        <v>72</v>
      </c>
      <c r="CB295" t="s">
        <v>3</v>
      </c>
      <c r="CE295">
        <v>0</v>
      </c>
      <c r="CF295">
        <v>0</v>
      </c>
      <c r="CG295">
        <v>0</v>
      </c>
      <c r="CM295">
        <v>0</v>
      </c>
      <c r="CN295" t="s">
        <v>19</v>
      </c>
      <c r="CO295">
        <v>0</v>
      </c>
      <c r="CP295">
        <f t="shared" si="243"/>
        <v>2035.8799999999999</v>
      </c>
      <c r="CQ295">
        <f t="shared" si="267"/>
        <v>3955.9263999999998</v>
      </c>
      <c r="CR295">
        <f t="shared" si="268"/>
        <v>1312.2095999999999</v>
      </c>
      <c r="CS295">
        <f t="shared" si="244"/>
        <v>407.69190000000003</v>
      </c>
      <c r="CT295">
        <f t="shared" si="245"/>
        <v>43205.324400000005</v>
      </c>
      <c r="CU295">
        <f t="shared" si="246"/>
        <v>0</v>
      </c>
      <c r="CV295">
        <f t="shared" si="247"/>
        <v>148.05000000000001</v>
      </c>
      <c r="CW295">
        <f t="shared" si="248"/>
        <v>0.98699999999999999</v>
      </c>
      <c r="CX295">
        <f t="shared" si="249"/>
        <v>0</v>
      </c>
      <c r="CY295">
        <f t="shared" si="263"/>
        <v>2216.4053999999996</v>
      </c>
      <c r="CZ295">
        <f t="shared" si="264"/>
        <v>1318.8527999999997</v>
      </c>
      <c r="DC295" t="s">
        <v>3</v>
      </c>
      <c r="DD295" t="s">
        <v>3</v>
      </c>
      <c r="DE295" t="s">
        <v>20</v>
      </c>
      <c r="DF295" t="s">
        <v>20</v>
      </c>
      <c r="DG295" t="s">
        <v>20</v>
      </c>
      <c r="DH295" t="s">
        <v>3</v>
      </c>
      <c r="DI295" t="s">
        <v>20</v>
      </c>
      <c r="DJ295" t="s">
        <v>20</v>
      </c>
      <c r="DK295" t="s">
        <v>3</v>
      </c>
      <c r="DL295" t="s">
        <v>3</v>
      </c>
      <c r="DM295" t="s">
        <v>3</v>
      </c>
      <c r="DN295">
        <v>0</v>
      </c>
      <c r="DO295">
        <v>0</v>
      </c>
      <c r="DP295">
        <v>1</v>
      </c>
      <c r="DQ295">
        <v>1</v>
      </c>
      <c r="DU295">
        <v>1005</v>
      </c>
      <c r="DV295" t="s">
        <v>76</v>
      </c>
      <c r="DW295" t="s">
        <v>76</v>
      </c>
      <c r="DX295">
        <v>100</v>
      </c>
      <c r="DZ295" t="s">
        <v>3</v>
      </c>
      <c r="EA295" t="s">
        <v>3</v>
      </c>
      <c r="EB295" t="s">
        <v>3</v>
      </c>
      <c r="EC295" t="s">
        <v>3</v>
      </c>
      <c r="EE295">
        <v>50757454</v>
      </c>
      <c r="EF295">
        <v>22</v>
      </c>
      <c r="EG295" t="s">
        <v>21</v>
      </c>
      <c r="EH295">
        <v>16</v>
      </c>
      <c r="EI295" t="s">
        <v>22</v>
      </c>
      <c r="EJ295">
        <v>1</v>
      </c>
      <c r="EK295">
        <v>20001</v>
      </c>
      <c r="EL295" t="s">
        <v>23</v>
      </c>
      <c r="EM295" t="s">
        <v>24</v>
      </c>
      <c r="EO295" t="s">
        <v>25</v>
      </c>
      <c r="EQ295">
        <v>131072</v>
      </c>
      <c r="ER295">
        <v>1760.83</v>
      </c>
      <c r="ES295">
        <v>434.24</v>
      </c>
      <c r="ET295">
        <v>94.25</v>
      </c>
      <c r="EU295">
        <v>11.63</v>
      </c>
      <c r="EV295">
        <v>1232.3399999999999</v>
      </c>
      <c r="EW295">
        <v>141</v>
      </c>
      <c r="EX295">
        <v>0.94</v>
      </c>
      <c r="EY295">
        <v>0</v>
      </c>
      <c r="FQ295">
        <v>0</v>
      </c>
      <c r="FR295">
        <f t="shared" si="250"/>
        <v>0</v>
      </c>
      <c r="FS295">
        <v>0</v>
      </c>
      <c r="FX295">
        <v>121</v>
      </c>
      <c r="FY295">
        <v>72</v>
      </c>
      <c r="GA295" t="s">
        <v>3</v>
      </c>
      <c r="GD295">
        <v>1</v>
      </c>
      <c r="GF295">
        <v>1677131192</v>
      </c>
      <c r="GG295">
        <v>2</v>
      </c>
      <c r="GH295">
        <v>1</v>
      </c>
      <c r="GI295">
        <v>4</v>
      </c>
      <c r="GJ295">
        <v>0</v>
      </c>
      <c r="GK295">
        <v>0</v>
      </c>
      <c r="GL295">
        <f t="shared" si="251"/>
        <v>0</v>
      </c>
      <c r="GM295">
        <f t="shared" si="252"/>
        <v>5571.14</v>
      </c>
      <c r="GN295">
        <f t="shared" si="253"/>
        <v>5571.14</v>
      </c>
      <c r="GO295">
        <f t="shared" si="254"/>
        <v>0</v>
      </c>
      <c r="GP295">
        <f t="shared" si="255"/>
        <v>0</v>
      </c>
      <c r="GR295">
        <v>0</v>
      </c>
      <c r="GS295">
        <v>3</v>
      </c>
      <c r="GT295">
        <v>0</v>
      </c>
      <c r="GU295" t="s">
        <v>3</v>
      </c>
      <c r="GV295">
        <f t="shared" si="256"/>
        <v>0</v>
      </c>
      <c r="GW295">
        <v>1</v>
      </c>
      <c r="GX295">
        <f t="shared" si="257"/>
        <v>0</v>
      </c>
      <c r="HA295">
        <v>0</v>
      </c>
      <c r="HB295">
        <v>0</v>
      </c>
      <c r="HC295">
        <f t="shared" si="258"/>
        <v>0</v>
      </c>
      <c r="HE295" t="s">
        <v>3</v>
      </c>
      <c r="HF295" t="s">
        <v>3</v>
      </c>
      <c r="HM295" t="s">
        <v>3</v>
      </c>
      <c r="HN295" t="s">
        <v>26</v>
      </c>
      <c r="HO295" t="s">
        <v>27</v>
      </c>
      <c r="HP295" t="s">
        <v>22</v>
      </c>
      <c r="HQ295" t="s">
        <v>22</v>
      </c>
      <c r="IK295">
        <v>0</v>
      </c>
    </row>
    <row r="296" spans="1:245" x14ac:dyDescent="0.2">
      <c r="A296">
        <v>18</v>
      </c>
      <c r="B296">
        <v>1</v>
      </c>
      <c r="C296">
        <v>457</v>
      </c>
      <c r="E296" t="s">
        <v>377</v>
      </c>
      <c r="F296" t="s">
        <v>335</v>
      </c>
      <c r="G296" t="s">
        <v>336</v>
      </c>
      <c r="H296" t="str">
        <f>'1.Ведомость'!C124</f>
        <v>м2</v>
      </c>
      <c r="I296">
        <f>I295*J296</f>
        <v>4.2</v>
      </c>
      <c r="J296">
        <v>100</v>
      </c>
      <c r="K296">
        <v>100</v>
      </c>
      <c r="O296">
        <f t="shared" si="228"/>
        <v>5112.1899999999996</v>
      </c>
      <c r="P296">
        <f t="shared" si="229"/>
        <v>5112.1899999999996</v>
      </c>
      <c r="Q296">
        <f t="shared" si="230"/>
        <v>0</v>
      </c>
      <c r="R296">
        <f t="shared" si="231"/>
        <v>0</v>
      </c>
      <c r="S296">
        <f t="shared" si="232"/>
        <v>0</v>
      </c>
      <c r="T296">
        <f t="shared" si="233"/>
        <v>0</v>
      </c>
      <c r="U296">
        <f t="shared" si="234"/>
        <v>0</v>
      </c>
      <c r="V296">
        <f t="shared" si="235"/>
        <v>0</v>
      </c>
      <c r="W296">
        <f t="shared" si="236"/>
        <v>0</v>
      </c>
      <c r="X296">
        <f t="shared" si="237"/>
        <v>0</v>
      </c>
      <c r="Y296">
        <f t="shared" si="238"/>
        <v>0</v>
      </c>
      <c r="AA296">
        <v>51661419</v>
      </c>
      <c r="AB296">
        <f t="shared" si="239"/>
        <v>133.61000000000001</v>
      </c>
      <c r="AC296">
        <f t="shared" si="240"/>
        <v>133.61000000000001</v>
      </c>
      <c r="AD296">
        <f>ROUND((((ET296)-(EU296))+AE296),2)</f>
        <v>0</v>
      </c>
      <c r="AE296">
        <f>ROUND((EU296),2)</f>
        <v>0</v>
      </c>
      <c r="AF296">
        <f>ROUND((EV296),2)</f>
        <v>0</v>
      </c>
      <c r="AG296">
        <f t="shared" si="241"/>
        <v>0</v>
      </c>
      <c r="AH296">
        <f>(EW296)</f>
        <v>0</v>
      </c>
      <c r="AI296">
        <f>(EX296)</f>
        <v>0</v>
      </c>
      <c r="AJ296">
        <f t="shared" si="242"/>
        <v>0</v>
      </c>
      <c r="AK296">
        <v>133.61000000000001</v>
      </c>
      <c r="AL296">
        <v>133.61000000000001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1</v>
      </c>
      <c r="AW296">
        <v>1</v>
      </c>
      <c r="AZ296">
        <v>1</v>
      </c>
      <c r="BA296">
        <v>1</v>
      </c>
      <c r="BB296">
        <v>1</v>
      </c>
      <c r="BC296">
        <v>9.11</v>
      </c>
      <c r="BD296" t="s">
        <v>3</v>
      </c>
      <c r="BE296" t="s">
        <v>3</v>
      </c>
      <c r="BF296" t="s">
        <v>3</v>
      </c>
      <c r="BG296" t="s">
        <v>3</v>
      </c>
      <c r="BH296">
        <v>3</v>
      </c>
      <c r="BI296">
        <v>1</v>
      </c>
      <c r="BJ296" t="s">
        <v>337</v>
      </c>
      <c r="BM296">
        <v>500001</v>
      </c>
      <c r="BN296">
        <v>0</v>
      </c>
      <c r="BO296" t="s">
        <v>3</v>
      </c>
      <c r="BP296">
        <v>0</v>
      </c>
      <c r="BQ296">
        <v>8</v>
      </c>
      <c r="BR296">
        <v>0</v>
      </c>
      <c r="BS296">
        <v>1</v>
      </c>
      <c r="BT296">
        <v>1</v>
      </c>
      <c r="BU296">
        <v>1</v>
      </c>
      <c r="BV296">
        <v>1</v>
      </c>
      <c r="BW296">
        <v>1</v>
      </c>
      <c r="BX296">
        <v>1</v>
      </c>
      <c r="BY296" t="s">
        <v>3</v>
      </c>
      <c r="BZ296">
        <v>0</v>
      </c>
      <c r="CA296">
        <v>0</v>
      </c>
      <c r="CB296" t="s">
        <v>3</v>
      </c>
      <c r="CE296">
        <v>0</v>
      </c>
      <c r="CF296">
        <v>0</v>
      </c>
      <c r="CG296">
        <v>0</v>
      </c>
      <c r="CM296">
        <v>0</v>
      </c>
      <c r="CN296" t="s">
        <v>3</v>
      </c>
      <c r="CO296">
        <v>0</v>
      </c>
      <c r="CP296">
        <f t="shared" si="243"/>
        <v>5112.1899999999996</v>
      </c>
      <c r="CQ296">
        <f t="shared" si="267"/>
        <v>1217.1871000000001</v>
      </c>
      <c r="CR296">
        <f t="shared" si="268"/>
        <v>0</v>
      </c>
      <c r="CS296">
        <f t="shared" si="244"/>
        <v>0</v>
      </c>
      <c r="CT296">
        <f t="shared" si="245"/>
        <v>0</v>
      </c>
      <c r="CU296">
        <f t="shared" si="246"/>
        <v>0</v>
      </c>
      <c r="CV296">
        <f t="shared" si="247"/>
        <v>0</v>
      </c>
      <c r="CW296">
        <f t="shared" si="248"/>
        <v>0</v>
      </c>
      <c r="CX296">
        <f t="shared" si="249"/>
        <v>0</v>
      </c>
      <c r="CY296">
        <f t="shared" si="263"/>
        <v>0</v>
      </c>
      <c r="CZ296">
        <f t="shared" si="264"/>
        <v>0</v>
      </c>
      <c r="DC296" t="s">
        <v>3</v>
      </c>
      <c r="DD296" t="s">
        <v>3</v>
      </c>
      <c r="DE296" t="s">
        <v>3</v>
      </c>
      <c r="DF296" t="s">
        <v>3</v>
      </c>
      <c r="DG296" t="s">
        <v>3</v>
      </c>
      <c r="DH296" t="s">
        <v>3</v>
      </c>
      <c r="DI296" t="s">
        <v>3</v>
      </c>
      <c r="DJ296" t="s">
        <v>3</v>
      </c>
      <c r="DK296" t="s">
        <v>3</v>
      </c>
      <c r="DL296" t="s">
        <v>3</v>
      </c>
      <c r="DM296" t="s">
        <v>3</v>
      </c>
      <c r="DN296">
        <v>0</v>
      </c>
      <c r="DO296">
        <v>0</v>
      </c>
      <c r="DP296">
        <v>1</v>
      </c>
      <c r="DQ296">
        <v>1</v>
      </c>
      <c r="DU296">
        <v>1005</v>
      </c>
      <c r="DV296" t="s">
        <v>63</v>
      </c>
      <c r="DW296" t="s">
        <v>63</v>
      </c>
      <c r="DX296">
        <v>1</v>
      </c>
      <c r="DZ296" t="s">
        <v>3</v>
      </c>
      <c r="EA296" t="s">
        <v>3</v>
      </c>
      <c r="EB296" t="s">
        <v>3</v>
      </c>
      <c r="EC296" t="s">
        <v>3</v>
      </c>
      <c r="EE296">
        <v>50757674</v>
      </c>
      <c r="EF296">
        <v>8</v>
      </c>
      <c r="EG296" t="s">
        <v>57</v>
      </c>
      <c r="EH296">
        <v>0</v>
      </c>
      <c r="EI296" t="s">
        <v>3</v>
      </c>
      <c r="EJ296">
        <v>1</v>
      </c>
      <c r="EK296">
        <v>500001</v>
      </c>
      <c r="EL296" t="s">
        <v>58</v>
      </c>
      <c r="EM296" t="s">
        <v>59</v>
      </c>
      <c r="EO296" t="s">
        <v>3</v>
      </c>
      <c r="EQ296">
        <v>0</v>
      </c>
      <c r="ER296">
        <v>133.61000000000001</v>
      </c>
      <c r="ES296">
        <v>133.61000000000001</v>
      </c>
      <c r="ET296">
        <v>0</v>
      </c>
      <c r="EU296">
        <v>0</v>
      </c>
      <c r="EV296">
        <v>0</v>
      </c>
      <c r="EW296">
        <v>0</v>
      </c>
      <c r="EX296">
        <v>0</v>
      </c>
      <c r="FQ296">
        <v>0</v>
      </c>
      <c r="FR296">
        <f t="shared" si="250"/>
        <v>0</v>
      </c>
      <c r="FS296">
        <v>0</v>
      </c>
      <c r="FX296">
        <v>0</v>
      </c>
      <c r="FY296">
        <v>0</v>
      </c>
      <c r="GA296" t="s">
        <v>3</v>
      </c>
      <c r="GD296">
        <v>1</v>
      </c>
      <c r="GF296">
        <v>2012835886</v>
      </c>
      <c r="GG296">
        <v>2</v>
      </c>
      <c r="GH296">
        <v>1</v>
      </c>
      <c r="GI296">
        <v>4</v>
      </c>
      <c r="GJ296">
        <v>0</v>
      </c>
      <c r="GK296">
        <v>0</v>
      </c>
      <c r="GL296">
        <f t="shared" si="251"/>
        <v>0</v>
      </c>
      <c r="GM296">
        <f t="shared" si="252"/>
        <v>5112.1899999999996</v>
      </c>
      <c r="GN296">
        <f t="shared" si="253"/>
        <v>5112.1899999999996</v>
      </c>
      <c r="GO296">
        <f t="shared" si="254"/>
        <v>0</v>
      </c>
      <c r="GP296">
        <f t="shared" si="255"/>
        <v>0</v>
      </c>
      <c r="GR296">
        <v>0</v>
      </c>
      <c r="GS296">
        <v>3</v>
      </c>
      <c r="GT296">
        <v>0</v>
      </c>
      <c r="GU296" t="s">
        <v>3</v>
      </c>
      <c r="GV296">
        <f t="shared" si="256"/>
        <v>0</v>
      </c>
      <c r="GW296">
        <v>1</v>
      </c>
      <c r="GX296">
        <f t="shared" si="257"/>
        <v>0</v>
      </c>
      <c r="HA296">
        <v>0</v>
      </c>
      <c r="HB296">
        <v>0</v>
      </c>
      <c r="HC296">
        <f t="shared" si="258"/>
        <v>0</v>
      </c>
      <c r="HE296" t="s">
        <v>3</v>
      </c>
      <c r="HF296" t="s">
        <v>3</v>
      </c>
      <c r="HM296" t="s">
        <v>3</v>
      </c>
      <c r="HN296" t="s">
        <v>3</v>
      </c>
      <c r="HO296" t="s">
        <v>3</v>
      </c>
      <c r="HP296" t="s">
        <v>3</v>
      </c>
      <c r="HQ296" t="s">
        <v>3</v>
      </c>
      <c r="IK296">
        <v>0</v>
      </c>
    </row>
    <row r="297" spans="1:245" x14ac:dyDescent="0.2">
      <c r="A297">
        <v>17</v>
      </c>
      <c r="B297">
        <v>1</v>
      </c>
      <c r="C297">
        <f>ROW(SmtRes!A469)</f>
        <v>469</v>
      </c>
      <c r="D297">
        <f>ROW(EtalonRes!A526)</f>
        <v>526</v>
      </c>
      <c r="E297" t="s">
        <v>378</v>
      </c>
      <c r="F297" t="s">
        <v>83</v>
      </c>
      <c r="G297" t="s">
        <v>84</v>
      </c>
      <c r="H297" t="s">
        <v>76</v>
      </c>
      <c r="I297">
        <v>3.3E-3</v>
      </c>
      <c r="J297">
        <v>0</v>
      </c>
      <c r="K297">
        <v>3.3E-3</v>
      </c>
      <c r="O297">
        <f t="shared" si="228"/>
        <v>159.96</v>
      </c>
      <c r="P297">
        <f t="shared" si="229"/>
        <v>13.05</v>
      </c>
      <c r="Q297">
        <f t="shared" si="230"/>
        <v>4.33</v>
      </c>
      <c r="R297">
        <f t="shared" si="231"/>
        <v>1.35</v>
      </c>
      <c r="S297">
        <f t="shared" si="232"/>
        <v>142.58000000000001</v>
      </c>
      <c r="T297">
        <f t="shared" si="233"/>
        <v>0</v>
      </c>
      <c r="U297">
        <f t="shared" si="234"/>
        <v>0.48856500000000003</v>
      </c>
      <c r="V297">
        <f t="shared" si="235"/>
        <v>3.2570999999999998E-3</v>
      </c>
      <c r="W297">
        <f t="shared" si="236"/>
        <v>0</v>
      </c>
      <c r="X297">
        <f t="shared" si="237"/>
        <v>174.16</v>
      </c>
      <c r="Y297">
        <f t="shared" si="238"/>
        <v>103.63</v>
      </c>
      <c r="AA297">
        <v>51661419</v>
      </c>
      <c r="AB297">
        <f t="shared" si="239"/>
        <v>1827.16</v>
      </c>
      <c r="AC297">
        <f t="shared" si="240"/>
        <v>434.24</v>
      </c>
      <c r="AD297">
        <f>ROUND(((((ET297*ROUND(1.05,7)))-((EU297*ROUND(1.05,7))))+AE297),2)</f>
        <v>98.96</v>
      </c>
      <c r="AE297">
        <f>ROUND(((EU297*ROUND(1.05,7))),2)</f>
        <v>12.21</v>
      </c>
      <c r="AF297">
        <f>ROUND(((EV297*ROUND(1.05,7))),2)</f>
        <v>1293.96</v>
      </c>
      <c r="AG297">
        <f t="shared" si="241"/>
        <v>0</v>
      </c>
      <c r="AH297">
        <f>((EW297*ROUND(1.05,7)))</f>
        <v>148.05000000000001</v>
      </c>
      <c r="AI297">
        <f>((EX297*ROUND(1.05,7)))</f>
        <v>0.98699999999999999</v>
      </c>
      <c r="AJ297">
        <f t="shared" si="242"/>
        <v>0</v>
      </c>
      <c r="AK297">
        <v>1760.83</v>
      </c>
      <c r="AL297">
        <v>434.24</v>
      </c>
      <c r="AM297">
        <v>94.25</v>
      </c>
      <c r="AN297">
        <v>11.63</v>
      </c>
      <c r="AO297">
        <v>1232.3399999999999</v>
      </c>
      <c r="AP297">
        <v>0</v>
      </c>
      <c r="AQ297">
        <v>141</v>
      </c>
      <c r="AR297">
        <v>0.94</v>
      </c>
      <c r="AS297">
        <v>0</v>
      </c>
      <c r="AT297">
        <v>121</v>
      </c>
      <c r="AU297">
        <v>72</v>
      </c>
      <c r="AV297">
        <v>1</v>
      </c>
      <c r="AW297">
        <v>1</v>
      </c>
      <c r="AZ297">
        <v>1</v>
      </c>
      <c r="BA297">
        <v>33.39</v>
      </c>
      <c r="BB297">
        <v>13.26</v>
      </c>
      <c r="BC297">
        <v>9.11</v>
      </c>
      <c r="BD297" t="s">
        <v>3</v>
      </c>
      <c r="BE297" t="s">
        <v>3</v>
      </c>
      <c r="BF297" t="s">
        <v>3</v>
      </c>
      <c r="BG297" t="s">
        <v>3</v>
      </c>
      <c r="BH297">
        <v>0</v>
      </c>
      <c r="BI297">
        <v>1</v>
      </c>
      <c r="BJ297" t="s">
        <v>85</v>
      </c>
      <c r="BM297">
        <v>20001</v>
      </c>
      <c r="BN297">
        <v>0</v>
      </c>
      <c r="BO297" t="s">
        <v>3</v>
      </c>
      <c r="BP297">
        <v>0</v>
      </c>
      <c r="BQ297">
        <v>22</v>
      </c>
      <c r="BR297">
        <v>0</v>
      </c>
      <c r="BS297">
        <v>33.39</v>
      </c>
      <c r="BT297">
        <v>1</v>
      </c>
      <c r="BU297">
        <v>1</v>
      </c>
      <c r="BV297">
        <v>1</v>
      </c>
      <c r="BW297">
        <v>1</v>
      </c>
      <c r="BX297">
        <v>1</v>
      </c>
      <c r="BY297" t="s">
        <v>3</v>
      </c>
      <c r="BZ297">
        <v>121</v>
      </c>
      <c r="CA297">
        <v>72</v>
      </c>
      <c r="CB297" t="s">
        <v>3</v>
      </c>
      <c r="CE297">
        <v>0</v>
      </c>
      <c r="CF297">
        <v>0</v>
      </c>
      <c r="CG297">
        <v>0</v>
      </c>
      <c r="CM297">
        <v>0</v>
      </c>
      <c r="CN297" t="s">
        <v>19</v>
      </c>
      <c r="CO297">
        <v>0</v>
      </c>
      <c r="CP297">
        <f t="shared" si="243"/>
        <v>159.96</v>
      </c>
      <c r="CQ297">
        <f t="shared" si="267"/>
        <v>3955.9263999999998</v>
      </c>
      <c r="CR297">
        <f t="shared" si="268"/>
        <v>1312.2095999999999</v>
      </c>
      <c r="CS297">
        <f t="shared" si="244"/>
        <v>407.69190000000003</v>
      </c>
      <c r="CT297">
        <f t="shared" si="245"/>
        <v>43205.324400000005</v>
      </c>
      <c r="CU297">
        <f t="shared" si="246"/>
        <v>0</v>
      </c>
      <c r="CV297">
        <f t="shared" si="247"/>
        <v>148.05000000000001</v>
      </c>
      <c r="CW297">
        <f t="shared" si="248"/>
        <v>0.98699999999999999</v>
      </c>
      <c r="CX297">
        <f t="shared" si="249"/>
        <v>0</v>
      </c>
      <c r="CY297">
        <f t="shared" si="263"/>
        <v>174.15530000000001</v>
      </c>
      <c r="CZ297">
        <f t="shared" si="264"/>
        <v>103.62960000000001</v>
      </c>
      <c r="DC297" t="s">
        <v>3</v>
      </c>
      <c r="DD297" t="s">
        <v>3</v>
      </c>
      <c r="DE297" t="s">
        <v>20</v>
      </c>
      <c r="DF297" t="s">
        <v>20</v>
      </c>
      <c r="DG297" t="s">
        <v>20</v>
      </c>
      <c r="DH297" t="s">
        <v>3</v>
      </c>
      <c r="DI297" t="s">
        <v>20</v>
      </c>
      <c r="DJ297" t="s">
        <v>20</v>
      </c>
      <c r="DK297" t="s">
        <v>3</v>
      </c>
      <c r="DL297" t="s">
        <v>3</v>
      </c>
      <c r="DM297" t="s">
        <v>3</v>
      </c>
      <c r="DN297">
        <v>0</v>
      </c>
      <c r="DO297">
        <v>0</v>
      </c>
      <c r="DP297">
        <v>1</v>
      </c>
      <c r="DQ297">
        <v>1</v>
      </c>
      <c r="DU297">
        <v>1005</v>
      </c>
      <c r="DV297" t="s">
        <v>76</v>
      </c>
      <c r="DW297" t="s">
        <v>76</v>
      </c>
      <c r="DX297">
        <v>100</v>
      </c>
      <c r="DZ297" t="s">
        <v>3</v>
      </c>
      <c r="EA297" t="s">
        <v>3</v>
      </c>
      <c r="EB297" t="s">
        <v>3</v>
      </c>
      <c r="EC297" t="s">
        <v>3</v>
      </c>
      <c r="EE297">
        <v>50757454</v>
      </c>
      <c r="EF297">
        <v>22</v>
      </c>
      <c r="EG297" t="s">
        <v>21</v>
      </c>
      <c r="EH297">
        <v>16</v>
      </c>
      <c r="EI297" t="s">
        <v>22</v>
      </c>
      <c r="EJ297">
        <v>1</v>
      </c>
      <c r="EK297">
        <v>20001</v>
      </c>
      <c r="EL297" t="s">
        <v>23</v>
      </c>
      <c r="EM297" t="s">
        <v>24</v>
      </c>
      <c r="EO297" t="s">
        <v>25</v>
      </c>
      <c r="EQ297">
        <v>131072</v>
      </c>
      <c r="ER297">
        <v>1760.83</v>
      </c>
      <c r="ES297">
        <v>434.24</v>
      </c>
      <c r="ET297">
        <v>94.25</v>
      </c>
      <c r="EU297">
        <v>11.63</v>
      </c>
      <c r="EV297">
        <v>1232.3399999999999</v>
      </c>
      <c r="EW297">
        <v>141</v>
      </c>
      <c r="EX297">
        <v>0.94</v>
      </c>
      <c r="EY297">
        <v>0</v>
      </c>
      <c r="FQ297">
        <v>0</v>
      </c>
      <c r="FR297">
        <f t="shared" si="250"/>
        <v>0</v>
      </c>
      <c r="FS297">
        <v>0</v>
      </c>
      <c r="FX297">
        <v>121</v>
      </c>
      <c r="FY297">
        <v>72</v>
      </c>
      <c r="GA297" t="s">
        <v>3</v>
      </c>
      <c r="GD297">
        <v>1</v>
      </c>
      <c r="GF297">
        <v>2063072167</v>
      </c>
      <c r="GG297">
        <v>2</v>
      </c>
      <c r="GH297">
        <v>1</v>
      </c>
      <c r="GI297">
        <v>4</v>
      </c>
      <c r="GJ297">
        <v>0</v>
      </c>
      <c r="GK297">
        <v>0</v>
      </c>
      <c r="GL297">
        <f t="shared" si="251"/>
        <v>0</v>
      </c>
      <c r="GM297">
        <f t="shared" si="252"/>
        <v>437.75</v>
      </c>
      <c r="GN297">
        <f t="shared" si="253"/>
        <v>437.75</v>
      </c>
      <c r="GO297">
        <f t="shared" si="254"/>
        <v>0</v>
      </c>
      <c r="GP297">
        <f t="shared" si="255"/>
        <v>0</v>
      </c>
      <c r="GR297">
        <v>0</v>
      </c>
      <c r="GS297">
        <v>3</v>
      </c>
      <c r="GT297">
        <v>0</v>
      </c>
      <c r="GU297" t="s">
        <v>3</v>
      </c>
      <c r="GV297">
        <f t="shared" si="256"/>
        <v>0</v>
      </c>
      <c r="GW297">
        <v>1</v>
      </c>
      <c r="GX297">
        <f t="shared" si="257"/>
        <v>0</v>
      </c>
      <c r="HA297">
        <v>0</v>
      </c>
      <c r="HB297">
        <v>0</v>
      </c>
      <c r="HC297">
        <f t="shared" si="258"/>
        <v>0</v>
      </c>
      <c r="HE297" t="s">
        <v>3</v>
      </c>
      <c r="HF297" t="s">
        <v>3</v>
      </c>
      <c r="HM297" t="s">
        <v>3</v>
      </c>
      <c r="HN297" t="s">
        <v>26</v>
      </c>
      <c r="HO297" t="s">
        <v>27</v>
      </c>
      <c r="HP297" t="s">
        <v>22</v>
      </c>
      <c r="HQ297" t="s">
        <v>22</v>
      </c>
      <c r="IK297">
        <v>0</v>
      </c>
    </row>
    <row r="298" spans="1:245" x14ac:dyDescent="0.2">
      <c r="A298">
        <v>18</v>
      </c>
      <c r="B298">
        <v>1</v>
      </c>
      <c r="C298">
        <v>469</v>
      </c>
      <c r="E298" t="s">
        <v>379</v>
      </c>
      <c r="F298" t="s">
        <v>87</v>
      </c>
      <c r="G298" t="s">
        <v>88</v>
      </c>
      <c r="H298" t="str">
        <f>'1.Ведомость'!C126</f>
        <v>м2</v>
      </c>
      <c r="I298">
        <f>I297*J298</f>
        <v>0.33</v>
      </c>
      <c r="J298">
        <v>100</v>
      </c>
      <c r="K298">
        <v>100</v>
      </c>
      <c r="O298">
        <f t="shared" si="228"/>
        <v>455.27</v>
      </c>
      <c r="P298">
        <f t="shared" si="229"/>
        <v>455.27</v>
      </c>
      <c r="Q298">
        <f t="shared" si="230"/>
        <v>0</v>
      </c>
      <c r="R298">
        <f t="shared" si="231"/>
        <v>0</v>
      </c>
      <c r="S298">
        <f t="shared" si="232"/>
        <v>0</v>
      </c>
      <c r="T298">
        <f t="shared" si="233"/>
        <v>0</v>
      </c>
      <c r="U298">
        <f t="shared" si="234"/>
        <v>0</v>
      </c>
      <c r="V298">
        <f t="shared" si="235"/>
        <v>0</v>
      </c>
      <c r="W298">
        <f t="shared" si="236"/>
        <v>0</v>
      </c>
      <c r="X298">
        <f t="shared" si="237"/>
        <v>0</v>
      </c>
      <c r="Y298">
        <f t="shared" si="238"/>
        <v>0</v>
      </c>
      <c r="AA298">
        <v>51661419</v>
      </c>
      <c r="AB298">
        <f t="shared" si="239"/>
        <v>151.44</v>
      </c>
      <c r="AC298">
        <f t="shared" si="240"/>
        <v>151.44</v>
      </c>
      <c r="AD298">
        <f>ROUND((((ET298)-(EU298))+AE298),2)</f>
        <v>0</v>
      </c>
      <c r="AE298">
        <f>ROUND((EU298),2)</f>
        <v>0</v>
      </c>
      <c r="AF298">
        <f>ROUND((EV298),2)</f>
        <v>0</v>
      </c>
      <c r="AG298">
        <f t="shared" si="241"/>
        <v>0</v>
      </c>
      <c r="AH298">
        <f>(EW298)</f>
        <v>0</v>
      </c>
      <c r="AI298">
        <f>(EX298)</f>
        <v>0</v>
      </c>
      <c r="AJ298">
        <f t="shared" si="242"/>
        <v>0</v>
      </c>
      <c r="AK298">
        <v>151.44</v>
      </c>
      <c r="AL298">
        <v>151.44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1</v>
      </c>
      <c r="AW298">
        <v>1</v>
      </c>
      <c r="AZ298">
        <v>1</v>
      </c>
      <c r="BA298">
        <v>1</v>
      </c>
      <c r="BB298">
        <v>1</v>
      </c>
      <c r="BC298">
        <v>9.11</v>
      </c>
      <c r="BD298" t="s">
        <v>3</v>
      </c>
      <c r="BE298" t="s">
        <v>3</v>
      </c>
      <c r="BF298" t="s">
        <v>3</v>
      </c>
      <c r="BG298" t="s">
        <v>3</v>
      </c>
      <c r="BH298">
        <v>3</v>
      </c>
      <c r="BI298">
        <v>1</v>
      </c>
      <c r="BJ298" t="s">
        <v>89</v>
      </c>
      <c r="BM298">
        <v>500001</v>
      </c>
      <c r="BN298">
        <v>0</v>
      </c>
      <c r="BO298" t="s">
        <v>3</v>
      </c>
      <c r="BP298">
        <v>0</v>
      </c>
      <c r="BQ298">
        <v>8</v>
      </c>
      <c r="BR298">
        <v>0</v>
      </c>
      <c r="BS298">
        <v>1</v>
      </c>
      <c r="BT298">
        <v>1</v>
      </c>
      <c r="BU298">
        <v>1</v>
      </c>
      <c r="BV298">
        <v>1</v>
      </c>
      <c r="BW298">
        <v>1</v>
      </c>
      <c r="BX298">
        <v>1</v>
      </c>
      <c r="BY298" t="s">
        <v>3</v>
      </c>
      <c r="BZ298">
        <v>0</v>
      </c>
      <c r="CA298">
        <v>0</v>
      </c>
      <c r="CB298" t="s">
        <v>3</v>
      </c>
      <c r="CE298">
        <v>0</v>
      </c>
      <c r="CF298">
        <v>0</v>
      </c>
      <c r="CG298">
        <v>0</v>
      </c>
      <c r="CM298">
        <v>0</v>
      </c>
      <c r="CN298" t="s">
        <v>3</v>
      </c>
      <c r="CO298">
        <v>0</v>
      </c>
      <c r="CP298">
        <f t="shared" si="243"/>
        <v>455.27</v>
      </c>
      <c r="CQ298">
        <f t="shared" si="267"/>
        <v>1379.6183999999998</v>
      </c>
      <c r="CR298">
        <f t="shared" si="268"/>
        <v>0</v>
      </c>
      <c r="CS298">
        <f t="shared" si="244"/>
        <v>0</v>
      </c>
      <c r="CT298">
        <f t="shared" si="245"/>
        <v>0</v>
      </c>
      <c r="CU298">
        <f t="shared" si="246"/>
        <v>0</v>
      </c>
      <c r="CV298">
        <f t="shared" si="247"/>
        <v>0</v>
      </c>
      <c r="CW298">
        <f t="shared" si="248"/>
        <v>0</v>
      </c>
      <c r="CX298">
        <f t="shared" si="249"/>
        <v>0</v>
      </c>
      <c r="CY298">
        <f t="shared" si="263"/>
        <v>0</v>
      </c>
      <c r="CZ298">
        <f t="shared" si="264"/>
        <v>0</v>
      </c>
      <c r="DC298" t="s">
        <v>3</v>
      </c>
      <c r="DD298" t="s">
        <v>3</v>
      </c>
      <c r="DE298" t="s">
        <v>3</v>
      </c>
      <c r="DF298" t="s">
        <v>3</v>
      </c>
      <c r="DG298" t="s">
        <v>3</v>
      </c>
      <c r="DH298" t="s">
        <v>3</v>
      </c>
      <c r="DI298" t="s">
        <v>3</v>
      </c>
      <c r="DJ298" t="s">
        <v>3</v>
      </c>
      <c r="DK298" t="s">
        <v>3</v>
      </c>
      <c r="DL298" t="s">
        <v>3</v>
      </c>
      <c r="DM298" t="s">
        <v>3</v>
      </c>
      <c r="DN298">
        <v>0</v>
      </c>
      <c r="DO298">
        <v>0</v>
      </c>
      <c r="DP298">
        <v>1</v>
      </c>
      <c r="DQ298">
        <v>1</v>
      </c>
      <c r="DU298">
        <v>1005</v>
      </c>
      <c r="DV298" t="s">
        <v>63</v>
      </c>
      <c r="DW298" t="s">
        <v>63</v>
      </c>
      <c r="DX298">
        <v>1</v>
      </c>
      <c r="DZ298" t="s">
        <v>3</v>
      </c>
      <c r="EA298" t="s">
        <v>3</v>
      </c>
      <c r="EB298" t="s">
        <v>3</v>
      </c>
      <c r="EC298" t="s">
        <v>3</v>
      </c>
      <c r="EE298">
        <v>50757674</v>
      </c>
      <c r="EF298">
        <v>8</v>
      </c>
      <c r="EG298" t="s">
        <v>57</v>
      </c>
      <c r="EH298">
        <v>0</v>
      </c>
      <c r="EI298" t="s">
        <v>3</v>
      </c>
      <c r="EJ298">
        <v>1</v>
      </c>
      <c r="EK298">
        <v>500001</v>
      </c>
      <c r="EL298" t="s">
        <v>58</v>
      </c>
      <c r="EM298" t="s">
        <v>59</v>
      </c>
      <c r="EO298" t="s">
        <v>3</v>
      </c>
      <c r="EQ298">
        <v>0</v>
      </c>
      <c r="ER298">
        <v>151.44</v>
      </c>
      <c r="ES298">
        <v>151.44</v>
      </c>
      <c r="ET298">
        <v>0</v>
      </c>
      <c r="EU298">
        <v>0</v>
      </c>
      <c r="EV298">
        <v>0</v>
      </c>
      <c r="EW298">
        <v>0</v>
      </c>
      <c r="EX298">
        <v>0</v>
      </c>
      <c r="FQ298">
        <v>0</v>
      </c>
      <c r="FR298">
        <f t="shared" si="250"/>
        <v>0</v>
      </c>
      <c r="FS298">
        <v>0</v>
      </c>
      <c r="FX298">
        <v>0</v>
      </c>
      <c r="FY298">
        <v>0</v>
      </c>
      <c r="GA298" t="s">
        <v>3</v>
      </c>
      <c r="GD298">
        <v>1</v>
      </c>
      <c r="GF298">
        <v>179590291</v>
      </c>
      <c r="GG298">
        <v>2</v>
      </c>
      <c r="GH298">
        <v>1</v>
      </c>
      <c r="GI298">
        <v>4</v>
      </c>
      <c r="GJ298">
        <v>0</v>
      </c>
      <c r="GK298">
        <v>0</v>
      </c>
      <c r="GL298">
        <f t="shared" si="251"/>
        <v>0</v>
      </c>
      <c r="GM298">
        <f t="shared" si="252"/>
        <v>455.27</v>
      </c>
      <c r="GN298">
        <f t="shared" si="253"/>
        <v>455.27</v>
      </c>
      <c r="GO298">
        <f t="shared" si="254"/>
        <v>0</v>
      </c>
      <c r="GP298">
        <f t="shared" si="255"/>
        <v>0</v>
      </c>
      <c r="GR298">
        <v>0</v>
      </c>
      <c r="GS298">
        <v>3</v>
      </c>
      <c r="GT298">
        <v>0</v>
      </c>
      <c r="GU298" t="s">
        <v>3</v>
      </c>
      <c r="GV298">
        <f t="shared" si="256"/>
        <v>0</v>
      </c>
      <c r="GW298">
        <v>1</v>
      </c>
      <c r="GX298">
        <f t="shared" si="257"/>
        <v>0</v>
      </c>
      <c r="HA298">
        <v>0</v>
      </c>
      <c r="HB298">
        <v>0</v>
      </c>
      <c r="HC298">
        <f t="shared" si="258"/>
        <v>0</v>
      </c>
      <c r="HE298" t="s">
        <v>3</v>
      </c>
      <c r="HF298" t="s">
        <v>3</v>
      </c>
      <c r="HM298" t="s">
        <v>3</v>
      </c>
      <c r="HN298" t="s">
        <v>3</v>
      </c>
      <c r="HO298" t="s">
        <v>3</v>
      </c>
      <c r="HP298" t="s">
        <v>3</v>
      </c>
      <c r="HQ298" t="s">
        <v>3</v>
      </c>
      <c r="IK298">
        <v>0</v>
      </c>
    </row>
    <row r="299" spans="1:245" x14ac:dyDescent="0.2">
      <c r="A299">
        <v>17</v>
      </c>
      <c r="B299">
        <v>1</v>
      </c>
      <c r="C299">
        <f>ROW(SmtRes!A483)</f>
        <v>483</v>
      </c>
      <c r="D299">
        <f>ROW(EtalonRes!A542)</f>
        <v>542</v>
      </c>
      <c r="E299" t="s">
        <v>380</v>
      </c>
      <c r="F299" t="s">
        <v>83</v>
      </c>
      <c r="G299" t="s">
        <v>84</v>
      </c>
      <c r="H299" t="s">
        <v>76</v>
      </c>
      <c r="I299">
        <v>1.294</v>
      </c>
      <c r="J299">
        <v>0</v>
      </c>
      <c r="K299">
        <v>1.294</v>
      </c>
      <c r="O299">
        <f t="shared" si="228"/>
        <v>62724.66</v>
      </c>
      <c r="P299">
        <f t="shared" si="229"/>
        <v>5118.97</v>
      </c>
      <c r="Q299">
        <f t="shared" si="230"/>
        <v>1698</v>
      </c>
      <c r="R299">
        <f t="shared" si="231"/>
        <v>527.54999999999995</v>
      </c>
      <c r="S299">
        <f t="shared" si="232"/>
        <v>55907.69</v>
      </c>
      <c r="T299">
        <f t="shared" si="233"/>
        <v>0</v>
      </c>
      <c r="U299">
        <f t="shared" si="234"/>
        <v>191.57670000000002</v>
      </c>
      <c r="V299">
        <f t="shared" si="235"/>
        <v>1.2771779999999999</v>
      </c>
      <c r="W299">
        <f t="shared" si="236"/>
        <v>0</v>
      </c>
      <c r="X299">
        <f t="shared" si="237"/>
        <v>68286.64</v>
      </c>
      <c r="Y299">
        <f t="shared" si="238"/>
        <v>40633.370000000003</v>
      </c>
      <c r="AA299">
        <v>51661419</v>
      </c>
      <c r="AB299">
        <f t="shared" si="239"/>
        <v>1827.16</v>
      </c>
      <c r="AC299">
        <f t="shared" si="240"/>
        <v>434.24</v>
      </c>
      <c r="AD299">
        <f>ROUND(((((ET299*ROUND(1.05,7)))-((EU299*ROUND(1.05,7))))+AE299),2)</f>
        <v>98.96</v>
      </c>
      <c r="AE299">
        <f>ROUND(((EU299*ROUND(1.05,7))),2)</f>
        <v>12.21</v>
      </c>
      <c r="AF299">
        <f>ROUND(((EV299*ROUND(1.05,7))),2)</f>
        <v>1293.96</v>
      </c>
      <c r="AG299">
        <f t="shared" si="241"/>
        <v>0</v>
      </c>
      <c r="AH299">
        <f>((EW299*ROUND(1.05,7)))</f>
        <v>148.05000000000001</v>
      </c>
      <c r="AI299">
        <f>((EX299*ROUND(1.05,7)))</f>
        <v>0.98699999999999999</v>
      </c>
      <c r="AJ299">
        <f t="shared" si="242"/>
        <v>0</v>
      </c>
      <c r="AK299">
        <v>1760.83</v>
      </c>
      <c r="AL299">
        <v>434.24</v>
      </c>
      <c r="AM299">
        <v>94.25</v>
      </c>
      <c r="AN299">
        <v>11.63</v>
      </c>
      <c r="AO299">
        <v>1232.3399999999999</v>
      </c>
      <c r="AP299">
        <v>0</v>
      </c>
      <c r="AQ299">
        <v>141</v>
      </c>
      <c r="AR299">
        <v>0.94</v>
      </c>
      <c r="AS299">
        <v>0</v>
      </c>
      <c r="AT299">
        <v>121</v>
      </c>
      <c r="AU299">
        <v>72</v>
      </c>
      <c r="AV299">
        <v>1</v>
      </c>
      <c r="AW299">
        <v>1</v>
      </c>
      <c r="AZ299">
        <v>1</v>
      </c>
      <c r="BA299">
        <v>33.39</v>
      </c>
      <c r="BB299">
        <v>13.26</v>
      </c>
      <c r="BC299">
        <v>9.11</v>
      </c>
      <c r="BD299" t="s">
        <v>3</v>
      </c>
      <c r="BE299" t="s">
        <v>3</v>
      </c>
      <c r="BF299" t="s">
        <v>3</v>
      </c>
      <c r="BG299" t="s">
        <v>3</v>
      </c>
      <c r="BH299">
        <v>0</v>
      </c>
      <c r="BI299">
        <v>1</v>
      </c>
      <c r="BJ299" t="s">
        <v>85</v>
      </c>
      <c r="BM299">
        <v>20001</v>
      </c>
      <c r="BN299">
        <v>0</v>
      </c>
      <c r="BO299" t="s">
        <v>3</v>
      </c>
      <c r="BP299">
        <v>0</v>
      </c>
      <c r="BQ299">
        <v>22</v>
      </c>
      <c r="BR299">
        <v>0</v>
      </c>
      <c r="BS299">
        <v>33.39</v>
      </c>
      <c r="BT299">
        <v>1</v>
      </c>
      <c r="BU299">
        <v>1</v>
      </c>
      <c r="BV299">
        <v>1</v>
      </c>
      <c r="BW299">
        <v>1</v>
      </c>
      <c r="BX299">
        <v>1</v>
      </c>
      <c r="BY299" t="s">
        <v>3</v>
      </c>
      <c r="BZ299">
        <v>121</v>
      </c>
      <c r="CA299">
        <v>72</v>
      </c>
      <c r="CB299" t="s">
        <v>3</v>
      </c>
      <c r="CE299">
        <v>0</v>
      </c>
      <c r="CF299">
        <v>0</v>
      </c>
      <c r="CG299">
        <v>0</v>
      </c>
      <c r="CM299">
        <v>0</v>
      </c>
      <c r="CN299" t="s">
        <v>19</v>
      </c>
      <c r="CO299">
        <v>0</v>
      </c>
      <c r="CP299">
        <f t="shared" si="243"/>
        <v>62724.66</v>
      </c>
      <c r="CQ299">
        <f t="shared" si="267"/>
        <v>3955.9263999999998</v>
      </c>
      <c r="CR299">
        <f t="shared" si="268"/>
        <v>1312.2095999999999</v>
      </c>
      <c r="CS299">
        <f t="shared" si="244"/>
        <v>407.69190000000003</v>
      </c>
      <c r="CT299">
        <f t="shared" si="245"/>
        <v>43205.324400000005</v>
      </c>
      <c r="CU299">
        <f t="shared" si="246"/>
        <v>0</v>
      </c>
      <c r="CV299">
        <f t="shared" si="247"/>
        <v>148.05000000000001</v>
      </c>
      <c r="CW299">
        <f t="shared" si="248"/>
        <v>0.98699999999999999</v>
      </c>
      <c r="CX299">
        <f t="shared" si="249"/>
        <v>0</v>
      </c>
      <c r="CY299">
        <f t="shared" si="263"/>
        <v>68286.640400000004</v>
      </c>
      <c r="CZ299">
        <f t="shared" si="264"/>
        <v>40633.372800000005</v>
      </c>
      <c r="DC299" t="s">
        <v>3</v>
      </c>
      <c r="DD299" t="s">
        <v>3</v>
      </c>
      <c r="DE299" t="s">
        <v>20</v>
      </c>
      <c r="DF299" t="s">
        <v>20</v>
      </c>
      <c r="DG299" t="s">
        <v>20</v>
      </c>
      <c r="DH299" t="s">
        <v>3</v>
      </c>
      <c r="DI299" t="s">
        <v>20</v>
      </c>
      <c r="DJ299" t="s">
        <v>20</v>
      </c>
      <c r="DK299" t="s">
        <v>3</v>
      </c>
      <c r="DL299" t="s">
        <v>3</v>
      </c>
      <c r="DM299" t="s">
        <v>3</v>
      </c>
      <c r="DN299">
        <v>0</v>
      </c>
      <c r="DO299">
        <v>0</v>
      </c>
      <c r="DP299">
        <v>1</v>
      </c>
      <c r="DQ299">
        <v>1</v>
      </c>
      <c r="DU299">
        <v>1005</v>
      </c>
      <c r="DV299" t="s">
        <v>76</v>
      </c>
      <c r="DW299" t="s">
        <v>76</v>
      </c>
      <c r="DX299">
        <v>100</v>
      </c>
      <c r="DZ299" t="s">
        <v>3</v>
      </c>
      <c r="EA299" t="s">
        <v>3</v>
      </c>
      <c r="EB299" t="s">
        <v>3</v>
      </c>
      <c r="EC299" t="s">
        <v>3</v>
      </c>
      <c r="EE299">
        <v>50757454</v>
      </c>
      <c r="EF299">
        <v>22</v>
      </c>
      <c r="EG299" t="s">
        <v>21</v>
      </c>
      <c r="EH299">
        <v>16</v>
      </c>
      <c r="EI299" t="s">
        <v>22</v>
      </c>
      <c r="EJ299">
        <v>1</v>
      </c>
      <c r="EK299">
        <v>20001</v>
      </c>
      <c r="EL299" t="s">
        <v>23</v>
      </c>
      <c r="EM299" t="s">
        <v>24</v>
      </c>
      <c r="EO299" t="s">
        <v>25</v>
      </c>
      <c r="EQ299">
        <v>131072</v>
      </c>
      <c r="ER299">
        <v>1760.83</v>
      </c>
      <c r="ES299">
        <v>434.24</v>
      </c>
      <c r="ET299">
        <v>94.25</v>
      </c>
      <c r="EU299">
        <v>11.63</v>
      </c>
      <c r="EV299">
        <v>1232.3399999999999</v>
      </c>
      <c r="EW299">
        <v>141</v>
      </c>
      <c r="EX299">
        <v>0.94</v>
      </c>
      <c r="EY299">
        <v>0</v>
      </c>
      <c r="FQ299">
        <v>0</v>
      </c>
      <c r="FR299">
        <f t="shared" si="250"/>
        <v>0</v>
      </c>
      <c r="FS299">
        <v>0</v>
      </c>
      <c r="FX299">
        <v>121</v>
      </c>
      <c r="FY299">
        <v>72</v>
      </c>
      <c r="GA299" t="s">
        <v>3</v>
      </c>
      <c r="GD299">
        <v>1</v>
      </c>
      <c r="GF299">
        <v>2063072167</v>
      </c>
      <c r="GG299">
        <v>2</v>
      </c>
      <c r="GH299">
        <v>1</v>
      </c>
      <c r="GI299">
        <v>4</v>
      </c>
      <c r="GJ299">
        <v>0</v>
      </c>
      <c r="GK299">
        <v>0</v>
      </c>
      <c r="GL299">
        <f t="shared" si="251"/>
        <v>0</v>
      </c>
      <c r="GM299">
        <f t="shared" si="252"/>
        <v>171644.67</v>
      </c>
      <c r="GN299">
        <f t="shared" si="253"/>
        <v>171644.67</v>
      </c>
      <c r="GO299">
        <f t="shared" si="254"/>
        <v>0</v>
      </c>
      <c r="GP299">
        <f t="shared" si="255"/>
        <v>0</v>
      </c>
      <c r="GR299">
        <v>0</v>
      </c>
      <c r="GS299">
        <v>3</v>
      </c>
      <c r="GT299">
        <v>0</v>
      </c>
      <c r="GU299" t="s">
        <v>3</v>
      </c>
      <c r="GV299">
        <f t="shared" si="256"/>
        <v>0</v>
      </c>
      <c r="GW299">
        <v>1</v>
      </c>
      <c r="GX299">
        <f t="shared" si="257"/>
        <v>0</v>
      </c>
      <c r="HA299">
        <v>0</v>
      </c>
      <c r="HB299">
        <v>0</v>
      </c>
      <c r="HC299">
        <f t="shared" si="258"/>
        <v>0</v>
      </c>
      <c r="HE299" t="s">
        <v>3</v>
      </c>
      <c r="HF299" t="s">
        <v>3</v>
      </c>
      <c r="HM299" t="s">
        <v>3</v>
      </c>
      <c r="HN299" t="s">
        <v>26</v>
      </c>
      <c r="HO299" t="s">
        <v>27</v>
      </c>
      <c r="HP299" t="s">
        <v>22</v>
      </c>
      <c r="HQ299" t="s">
        <v>22</v>
      </c>
      <c r="IK299">
        <v>0</v>
      </c>
    </row>
    <row r="300" spans="1:245" x14ac:dyDescent="0.2">
      <c r="A300">
        <v>18</v>
      </c>
      <c r="B300">
        <v>1</v>
      </c>
      <c r="C300">
        <v>481</v>
      </c>
      <c r="E300" t="s">
        <v>381</v>
      </c>
      <c r="F300" t="s">
        <v>249</v>
      </c>
      <c r="G300" t="s">
        <v>250</v>
      </c>
      <c r="H300" t="str">
        <f>'1.Ведомость'!C128</f>
        <v>м2</v>
      </c>
      <c r="I300">
        <f>I299*J300</f>
        <v>129.4</v>
      </c>
      <c r="J300">
        <v>100</v>
      </c>
      <c r="K300">
        <v>100</v>
      </c>
      <c r="O300">
        <f t="shared" si="228"/>
        <v>179536.42</v>
      </c>
      <c r="P300">
        <f t="shared" si="229"/>
        <v>179536.42</v>
      </c>
      <c r="Q300">
        <f t="shared" si="230"/>
        <v>0</v>
      </c>
      <c r="R300">
        <f t="shared" si="231"/>
        <v>0</v>
      </c>
      <c r="S300">
        <f t="shared" si="232"/>
        <v>0</v>
      </c>
      <c r="T300">
        <f t="shared" si="233"/>
        <v>0</v>
      </c>
      <c r="U300">
        <f t="shared" si="234"/>
        <v>0</v>
      </c>
      <c r="V300">
        <f t="shared" si="235"/>
        <v>0</v>
      </c>
      <c r="W300">
        <f t="shared" si="236"/>
        <v>0</v>
      </c>
      <c r="X300">
        <f t="shared" si="237"/>
        <v>0</v>
      </c>
      <c r="Y300">
        <f t="shared" si="238"/>
        <v>0</v>
      </c>
      <c r="AA300">
        <v>51661419</v>
      </c>
      <c r="AB300">
        <f t="shared" si="239"/>
        <v>152.30000000000001</v>
      </c>
      <c r="AC300">
        <f t="shared" si="240"/>
        <v>152.30000000000001</v>
      </c>
      <c r="AD300">
        <f t="shared" ref="AD300:AD310" si="269">ROUND((((ET300)-(EU300))+AE300),2)</f>
        <v>0</v>
      </c>
      <c r="AE300">
        <f t="shared" ref="AE300:AE310" si="270">ROUND((EU300),2)</f>
        <v>0</v>
      </c>
      <c r="AF300">
        <f t="shared" ref="AF300:AF310" si="271">ROUND((EV300),2)</f>
        <v>0</v>
      </c>
      <c r="AG300">
        <f t="shared" si="241"/>
        <v>0</v>
      </c>
      <c r="AH300">
        <f t="shared" ref="AH300:AH310" si="272">(EW300)</f>
        <v>0</v>
      </c>
      <c r="AI300">
        <f t="shared" ref="AI300:AI310" si="273">(EX300)</f>
        <v>0</v>
      </c>
      <c r="AJ300">
        <f t="shared" si="242"/>
        <v>0</v>
      </c>
      <c r="AK300">
        <v>152.30000000000001</v>
      </c>
      <c r="AL300">
        <v>152.30000000000001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1</v>
      </c>
      <c r="AW300">
        <v>1</v>
      </c>
      <c r="AZ300">
        <v>1</v>
      </c>
      <c r="BA300">
        <v>1</v>
      </c>
      <c r="BB300">
        <v>1</v>
      </c>
      <c r="BC300">
        <v>9.11</v>
      </c>
      <c r="BD300" t="s">
        <v>3</v>
      </c>
      <c r="BE300" t="s">
        <v>3</v>
      </c>
      <c r="BF300" t="s">
        <v>3</v>
      </c>
      <c r="BG300" t="s">
        <v>3</v>
      </c>
      <c r="BH300">
        <v>3</v>
      </c>
      <c r="BI300">
        <v>1</v>
      </c>
      <c r="BJ300" t="s">
        <v>251</v>
      </c>
      <c r="BM300">
        <v>500001</v>
      </c>
      <c r="BN300">
        <v>0</v>
      </c>
      <c r="BO300" t="s">
        <v>3</v>
      </c>
      <c r="BP300">
        <v>0</v>
      </c>
      <c r="BQ300">
        <v>8</v>
      </c>
      <c r="BR300">
        <v>0</v>
      </c>
      <c r="BS300">
        <v>1</v>
      </c>
      <c r="BT300">
        <v>1</v>
      </c>
      <c r="BU300">
        <v>1</v>
      </c>
      <c r="BV300">
        <v>1</v>
      </c>
      <c r="BW300">
        <v>1</v>
      </c>
      <c r="BX300">
        <v>1</v>
      </c>
      <c r="BY300" t="s">
        <v>3</v>
      </c>
      <c r="BZ300">
        <v>0</v>
      </c>
      <c r="CA300">
        <v>0</v>
      </c>
      <c r="CB300" t="s">
        <v>3</v>
      </c>
      <c r="CE300">
        <v>0</v>
      </c>
      <c r="CF300">
        <v>0</v>
      </c>
      <c r="CG300">
        <v>0</v>
      </c>
      <c r="CM300">
        <v>0</v>
      </c>
      <c r="CN300" t="s">
        <v>3</v>
      </c>
      <c r="CO300">
        <v>0</v>
      </c>
      <c r="CP300">
        <f t="shared" si="243"/>
        <v>179536.42</v>
      </c>
      <c r="CQ300">
        <f t="shared" si="267"/>
        <v>1387.453</v>
      </c>
      <c r="CR300">
        <f t="shared" si="268"/>
        <v>0</v>
      </c>
      <c r="CS300">
        <f t="shared" si="244"/>
        <v>0</v>
      </c>
      <c r="CT300">
        <f t="shared" si="245"/>
        <v>0</v>
      </c>
      <c r="CU300">
        <f t="shared" si="246"/>
        <v>0</v>
      </c>
      <c r="CV300">
        <f t="shared" si="247"/>
        <v>0</v>
      </c>
      <c r="CW300">
        <f t="shared" si="248"/>
        <v>0</v>
      </c>
      <c r="CX300">
        <f t="shared" si="249"/>
        <v>0</v>
      </c>
      <c r="CY300">
        <f t="shared" si="263"/>
        <v>0</v>
      </c>
      <c r="CZ300">
        <f t="shared" si="264"/>
        <v>0</v>
      </c>
      <c r="DC300" t="s">
        <v>3</v>
      </c>
      <c r="DD300" t="s">
        <v>3</v>
      </c>
      <c r="DE300" t="s">
        <v>3</v>
      </c>
      <c r="DF300" t="s">
        <v>3</v>
      </c>
      <c r="DG300" t="s">
        <v>3</v>
      </c>
      <c r="DH300" t="s">
        <v>3</v>
      </c>
      <c r="DI300" t="s">
        <v>3</v>
      </c>
      <c r="DJ300" t="s">
        <v>3</v>
      </c>
      <c r="DK300" t="s">
        <v>3</v>
      </c>
      <c r="DL300" t="s">
        <v>3</v>
      </c>
      <c r="DM300" t="s">
        <v>3</v>
      </c>
      <c r="DN300">
        <v>0</v>
      </c>
      <c r="DO300">
        <v>0</v>
      </c>
      <c r="DP300">
        <v>1</v>
      </c>
      <c r="DQ300">
        <v>1</v>
      </c>
      <c r="DU300">
        <v>1005</v>
      </c>
      <c r="DV300" t="s">
        <v>63</v>
      </c>
      <c r="DW300" t="s">
        <v>63</v>
      </c>
      <c r="DX300">
        <v>1</v>
      </c>
      <c r="DZ300" t="s">
        <v>3</v>
      </c>
      <c r="EA300" t="s">
        <v>3</v>
      </c>
      <c r="EB300" t="s">
        <v>3</v>
      </c>
      <c r="EC300" t="s">
        <v>3</v>
      </c>
      <c r="EE300">
        <v>50757674</v>
      </c>
      <c r="EF300">
        <v>8</v>
      </c>
      <c r="EG300" t="s">
        <v>57</v>
      </c>
      <c r="EH300">
        <v>0</v>
      </c>
      <c r="EI300" t="s">
        <v>3</v>
      </c>
      <c r="EJ300">
        <v>1</v>
      </c>
      <c r="EK300">
        <v>500001</v>
      </c>
      <c r="EL300" t="s">
        <v>58</v>
      </c>
      <c r="EM300" t="s">
        <v>59</v>
      </c>
      <c r="EO300" t="s">
        <v>3</v>
      </c>
      <c r="EQ300">
        <v>0</v>
      </c>
      <c r="ER300">
        <v>152.30000000000001</v>
      </c>
      <c r="ES300">
        <v>152.30000000000001</v>
      </c>
      <c r="ET300">
        <v>0</v>
      </c>
      <c r="EU300">
        <v>0</v>
      </c>
      <c r="EV300">
        <v>0</v>
      </c>
      <c r="EW300">
        <v>0</v>
      </c>
      <c r="EX300">
        <v>0</v>
      </c>
      <c r="FQ300">
        <v>0</v>
      </c>
      <c r="FR300">
        <f t="shared" si="250"/>
        <v>0</v>
      </c>
      <c r="FS300">
        <v>0</v>
      </c>
      <c r="FX300">
        <v>0</v>
      </c>
      <c r="FY300">
        <v>0</v>
      </c>
      <c r="GA300" t="s">
        <v>3</v>
      </c>
      <c r="GD300">
        <v>1</v>
      </c>
      <c r="GF300">
        <v>-1977319999</v>
      </c>
      <c r="GG300">
        <v>2</v>
      </c>
      <c r="GH300">
        <v>1</v>
      </c>
      <c r="GI300">
        <v>4</v>
      </c>
      <c r="GJ300">
        <v>0</v>
      </c>
      <c r="GK300">
        <v>0</v>
      </c>
      <c r="GL300">
        <f t="shared" si="251"/>
        <v>0</v>
      </c>
      <c r="GM300">
        <f t="shared" si="252"/>
        <v>179536.42</v>
      </c>
      <c r="GN300">
        <f t="shared" si="253"/>
        <v>179536.42</v>
      </c>
      <c r="GO300">
        <f t="shared" si="254"/>
        <v>0</v>
      </c>
      <c r="GP300">
        <f t="shared" si="255"/>
        <v>0</v>
      </c>
      <c r="GR300">
        <v>0</v>
      </c>
      <c r="GS300">
        <v>3</v>
      </c>
      <c r="GT300">
        <v>0</v>
      </c>
      <c r="GU300" t="s">
        <v>3</v>
      </c>
      <c r="GV300">
        <f t="shared" si="256"/>
        <v>0</v>
      </c>
      <c r="GW300">
        <v>1</v>
      </c>
      <c r="GX300">
        <f t="shared" si="257"/>
        <v>0</v>
      </c>
      <c r="HA300">
        <v>0</v>
      </c>
      <c r="HB300">
        <v>0</v>
      </c>
      <c r="HC300">
        <f t="shared" si="258"/>
        <v>0</v>
      </c>
      <c r="HE300" t="s">
        <v>3</v>
      </c>
      <c r="HF300" t="s">
        <v>3</v>
      </c>
      <c r="HM300" t="s">
        <v>3</v>
      </c>
      <c r="HN300" t="s">
        <v>3</v>
      </c>
      <c r="HO300" t="s">
        <v>3</v>
      </c>
      <c r="HP300" t="s">
        <v>3</v>
      </c>
      <c r="HQ300" t="s">
        <v>3</v>
      </c>
      <c r="IK300">
        <v>0</v>
      </c>
    </row>
    <row r="301" spans="1:245" x14ac:dyDescent="0.2">
      <c r="A301">
        <v>18</v>
      </c>
      <c r="B301">
        <v>1</v>
      </c>
      <c r="C301">
        <v>482</v>
      </c>
      <c r="E301" t="s">
        <v>382</v>
      </c>
      <c r="F301" t="s">
        <v>194</v>
      </c>
      <c r="G301" t="s">
        <v>195</v>
      </c>
      <c r="H301" t="str">
        <f>'1.Ведомость'!C129</f>
        <v>т</v>
      </c>
      <c r="I301">
        <f>I299*J301</f>
        <v>8.500000000000002E-2</v>
      </c>
      <c r="J301">
        <v>6.5687789799072652E-2</v>
      </c>
      <c r="K301">
        <v>6.5687800000000005E-2</v>
      </c>
      <c r="O301">
        <f t="shared" si="228"/>
        <v>23539.119999999999</v>
      </c>
      <c r="P301">
        <f t="shared" si="229"/>
        <v>23539.119999999999</v>
      </c>
      <c r="Q301">
        <f t="shared" si="230"/>
        <v>0</v>
      </c>
      <c r="R301">
        <f t="shared" si="231"/>
        <v>0</v>
      </c>
      <c r="S301">
        <f t="shared" si="232"/>
        <v>0</v>
      </c>
      <c r="T301">
        <f t="shared" si="233"/>
        <v>0</v>
      </c>
      <c r="U301">
        <f t="shared" si="234"/>
        <v>0</v>
      </c>
      <c r="V301">
        <f t="shared" si="235"/>
        <v>0</v>
      </c>
      <c r="W301">
        <f t="shared" si="236"/>
        <v>0</v>
      </c>
      <c r="X301">
        <f t="shared" si="237"/>
        <v>0</v>
      </c>
      <c r="Y301">
        <f t="shared" si="238"/>
        <v>0</v>
      </c>
      <c r="AA301">
        <v>51661419</v>
      </c>
      <c r="AB301">
        <f t="shared" si="239"/>
        <v>30398.560000000001</v>
      </c>
      <c r="AC301">
        <f t="shared" si="240"/>
        <v>30398.560000000001</v>
      </c>
      <c r="AD301">
        <f t="shared" si="269"/>
        <v>0</v>
      </c>
      <c r="AE301">
        <f t="shared" si="270"/>
        <v>0</v>
      </c>
      <c r="AF301">
        <f t="shared" si="271"/>
        <v>0</v>
      </c>
      <c r="AG301">
        <f t="shared" si="241"/>
        <v>0</v>
      </c>
      <c r="AH301">
        <f t="shared" si="272"/>
        <v>0</v>
      </c>
      <c r="AI301">
        <f t="shared" si="273"/>
        <v>0</v>
      </c>
      <c r="AJ301">
        <f t="shared" si="242"/>
        <v>0</v>
      </c>
      <c r="AK301">
        <v>30398.560000000001</v>
      </c>
      <c r="AL301">
        <v>30398.560000000001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1</v>
      </c>
      <c r="AW301">
        <v>1</v>
      </c>
      <c r="AZ301">
        <v>1</v>
      </c>
      <c r="BA301">
        <v>1</v>
      </c>
      <c r="BB301">
        <v>1</v>
      </c>
      <c r="BC301">
        <v>9.11</v>
      </c>
      <c r="BD301" t="s">
        <v>3</v>
      </c>
      <c r="BE301" t="s">
        <v>3</v>
      </c>
      <c r="BF301" t="s">
        <v>3</v>
      </c>
      <c r="BG301" t="s">
        <v>3</v>
      </c>
      <c r="BH301">
        <v>3</v>
      </c>
      <c r="BI301">
        <v>1</v>
      </c>
      <c r="BJ301" t="s">
        <v>197</v>
      </c>
      <c r="BM301">
        <v>500001</v>
      </c>
      <c r="BN301">
        <v>0</v>
      </c>
      <c r="BO301" t="s">
        <v>3</v>
      </c>
      <c r="BP301">
        <v>0</v>
      </c>
      <c r="BQ301">
        <v>8</v>
      </c>
      <c r="BR301">
        <v>0</v>
      </c>
      <c r="BS301">
        <v>1</v>
      </c>
      <c r="BT301">
        <v>1</v>
      </c>
      <c r="BU301">
        <v>1</v>
      </c>
      <c r="BV301">
        <v>1</v>
      </c>
      <c r="BW301">
        <v>1</v>
      </c>
      <c r="BX301">
        <v>1</v>
      </c>
      <c r="BY301" t="s">
        <v>3</v>
      </c>
      <c r="BZ301">
        <v>0</v>
      </c>
      <c r="CA301">
        <v>0</v>
      </c>
      <c r="CB301" t="s">
        <v>3</v>
      </c>
      <c r="CE301">
        <v>0</v>
      </c>
      <c r="CF301">
        <v>0</v>
      </c>
      <c r="CG301">
        <v>0</v>
      </c>
      <c r="CM301">
        <v>0</v>
      </c>
      <c r="CN301" t="s">
        <v>3</v>
      </c>
      <c r="CO301">
        <v>0</v>
      </c>
      <c r="CP301">
        <f t="shared" si="243"/>
        <v>23539.119999999999</v>
      </c>
      <c r="CQ301">
        <f t="shared" si="267"/>
        <v>276930.88160000002</v>
      </c>
      <c r="CR301">
        <f t="shared" si="268"/>
        <v>0</v>
      </c>
      <c r="CS301">
        <f t="shared" si="244"/>
        <v>0</v>
      </c>
      <c r="CT301">
        <f t="shared" si="245"/>
        <v>0</v>
      </c>
      <c r="CU301">
        <f t="shared" si="246"/>
        <v>0</v>
      </c>
      <c r="CV301">
        <f t="shared" si="247"/>
        <v>0</v>
      </c>
      <c r="CW301">
        <f t="shared" si="248"/>
        <v>0</v>
      </c>
      <c r="CX301">
        <f t="shared" si="249"/>
        <v>0</v>
      </c>
      <c r="CY301">
        <f t="shared" si="263"/>
        <v>0</v>
      </c>
      <c r="CZ301">
        <f t="shared" si="264"/>
        <v>0</v>
      </c>
      <c r="DC301" t="s">
        <v>3</v>
      </c>
      <c r="DD301" t="s">
        <v>3</v>
      </c>
      <c r="DE301" t="s">
        <v>3</v>
      </c>
      <c r="DF301" t="s">
        <v>3</v>
      </c>
      <c r="DG301" t="s">
        <v>3</v>
      </c>
      <c r="DH301" t="s">
        <v>3</v>
      </c>
      <c r="DI301" t="s">
        <v>3</v>
      </c>
      <c r="DJ301" t="s">
        <v>3</v>
      </c>
      <c r="DK301" t="s">
        <v>3</v>
      </c>
      <c r="DL301" t="s">
        <v>3</v>
      </c>
      <c r="DM301" t="s">
        <v>3</v>
      </c>
      <c r="DN301">
        <v>0</v>
      </c>
      <c r="DO301">
        <v>0</v>
      </c>
      <c r="DP301">
        <v>1</v>
      </c>
      <c r="DQ301">
        <v>1</v>
      </c>
      <c r="DU301">
        <v>1009</v>
      </c>
      <c r="DV301" t="s">
        <v>196</v>
      </c>
      <c r="DW301" t="s">
        <v>196</v>
      </c>
      <c r="DX301">
        <v>1000</v>
      </c>
      <c r="DZ301" t="s">
        <v>3</v>
      </c>
      <c r="EA301" t="s">
        <v>3</v>
      </c>
      <c r="EB301" t="s">
        <v>3</v>
      </c>
      <c r="EC301" t="s">
        <v>3</v>
      </c>
      <c r="EE301">
        <v>50757674</v>
      </c>
      <c r="EF301">
        <v>8</v>
      </c>
      <c r="EG301" t="s">
        <v>57</v>
      </c>
      <c r="EH301">
        <v>0</v>
      </c>
      <c r="EI301" t="s">
        <v>3</v>
      </c>
      <c r="EJ301">
        <v>1</v>
      </c>
      <c r="EK301">
        <v>500001</v>
      </c>
      <c r="EL301" t="s">
        <v>58</v>
      </c>
      <c r="EM301" t="s">
        <v>59</v>
      </c>
      <c r="EO301" t="s">
        <v>3</v>
      </c>
      <c r="EQ301">
        <v>0</v>
      </c>
      <c r="ER301">
        <v>30398.560000000001</v>
      </c>
      <c r="ES301">
        <v>30398.560000000001</v>
      </c>
      <c r="ET301">
        <v>0</v>
      </c>
      <c r="EU301">
        <v>0</v>
      </c>
      <c r="EV301">
        <v>0</v>
      </c>
      <c r="EW301">
        <v>0</v>
      </c>
      <c r="EX301">
        <v>0</v>
      </c>
      <c r="FQ301">
        <v>0</v>
      </c>
      <c r="FR301">
        <f t="shared" si="250"/>
        <v>0</v>
      </c>
      <c r="FS301">
        <v>0</v>
      </c>
      <c r="FX301">
        <v>0</v>
      </c>
      <c r="FY301">
        <v>0</v>
      </c>
      <c r="GA301" t="s">
        <v>3</v>
      </c>
      <c r="GD301">
        <v>1</v>
      </c>
      <c r="GF301">
        <v>-1486911088</v>
      </c>
      <c r="GG301">
        <v>2</v>
      </c>
      <c r="GH301">
        <v>1</v>
      </c>
      <c r="GI301">
        <v>4</v>
      </c>
      <c r="GJ301">
        <v>0</v>
      </c>
      <c r="GK301">
        <v>0</v>
      </c>
      <c r="GL301">
        <f t="shared" si="251"/>
        <v>0</v>
      </c>
      <c r="GM301">
        <f t="shared" si="252"/>
        <v>23539.119999999999</v>
      </c>
      <c r="GN301">
        <f t="shared" si="253"/>
        <v>23539.119999999999</v>
      </c>
      <c r="GO301">
        <f t="shared" si="254"/>
        <v>0</v>
      </c>
      <c r="GP301">
        <f t="shared" si="255"/>
        <v>0</v>
      </c>
      <c r="GR301">
        <v>0</v>
      </c>
      <c r="GS301">
        <v>3</v>
      </c>
      <c r="GT301">
        <v>0</v>
      </c>
      <c r="GU301" t="s">
        <v>3</v>
      </c>
      <c r="GV301">
        <f t="shared" si="256"/>
        <v>0</v>
      </c>
      <c r="GW301">
        <v>1</v>
      </c>
      <c r="GX301">
        <f t="shared" si="257"/>
        <v>0</v>
      </c>
      <c r="HA301">
        <v>0</v>
      </c>
      <c r="HB301">
        <v>0</v>
      </c>
      <c r="HC301">
        <f t="shared" si="258"/>
        <v>0</v>
      </c>
      <c r="HE301" t="s">
        <v>3</v>
      </c>
      <c r="HF301" t="s">
        <v>3</v>
      </c>
      <c r="HM301" t="s">
        <v>3</v>
      </c>
      <c r="HN301" t="s">
        <v>3</v>
      </c>
      <c r="HO301" t="s">
        <v>3</v>
      </c>
      <c r="HP301" t="s">
        <v>3</v>
      </c>
      <c r="HQ301" t="s">
        <v>3</v>
      </c>
      <c r="IK301">
        <v>0</v>
      </c>
    </row>
    <row r="302" spans="1:245" x14ac:dyDescent="0.2">
      <c r="A302">
        <v>18</v>
      </c>
      <c r="B302">
        <v>1</v>
      </c>
      <c r="C302">
        <v>483</v>
      </c>
      <c r="E302" t="s">
        <v>383</v>
      </c>
      <c r="F302" t="s">
        <v>29</v>
      </c>
      <c r="G302" t="s">
        <v>199</v>
      </c>
      <c r="H302" t="str">
        <f>'1.Ведомость'!C130</f>
        <v>ШТ</v>
      </c>
      <c r="I302">
        <f>I299*J302</f>
        <v>3.0000000000000004</v>
      </c>
      <c r="J302">
        <v>2.3183925811437405</v>
      </c>
      <c r="K302">
        <v>2.3183926000000001</v>
      </c>
      <c r="O302">
        <f t="shared" si="228"/>
        <v>525.84</v>
      </c>
      <c r="P302">
        <f t="shared" si="229"/>
        <v>525.84</v>
      </c>
      <c r="Q302">
        <f t="shared" si="230"/>
        <v>0</v>
      </c>
      <c r="R302">
        <f t="shared" si="231"/>
        <v>0</v>
      </c>
      <c r="S302">
        <f t="shared" si="232"/>
        <v>0</v>
      </c>
      <c r="T302">
        <f t="shared" si="233"/>
        <v>0</v>
      </c>
      <c r="U302">
        <f t="shared" si="234"/>
        <v>0</v>
      </c>
      <c r="V302">
        <f t="shared" si="235"/>
        <v>0</v>
      </c>
      <c r="W302">
        <f t="shared" si="236"/>
        <v>0</v>
      </c>
      <c r="X302">
        <f t="shared" si="237"/>
        <v>0</v>
      </c>
      <c r="Y302">
        <f t="shared" si="238"/>
        <v>0</v>
      </c>
      <c r="AA302">
        <v>51661419</v>
      </c>
      <c r="AB302">
        <f t="shared" si="239"/>
        <v>175.28</v>
      </c>
      <c r="AC302">
        <f t="shared" si="240"/>
        <v>175.28</v>
      </c>
      <c r="AD302">
        <f t="shared" si="269"/>
        <v>0</v>
      </c>
      <c r="AE302">
        <f t="shared" si="270"/>
        <v>0</v>
      </c>
      <c r="AF302">
        <f t="shared" si="271"/>
        <v>0</v>
      </c>
      <c r="AG302">
        <f t="shared" si="241"/>
        <v>0</v>
      </c>
      <c r="AH302">
        <f t="shared" si="272"/>
        <v>0</v>
      </c>
      <c r="AI302">
        <f t="shared" si="273"/>
        <v>0</v>
      </c>
      <c r="AJ302">
        <f t="shared" si="242"/>
        <v>0</v>
      </c>
      <c r="AK302">
        <v>175.27999999999997</v>
      </c>
      <c r="AL302">
        <v>175.27999999999997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125</v>
      </c>
      <c r="AU302">
        <v>65</v>
      </c>
      <c r="AV302">
        <v>1</v>
      </c>
      <c r="AW302">
        <v>1</v>
      </c>
      <c r="AZ302">
        <v>1</v>
      </c>
      <c r="BA302">
        <v>1</v>
      </c>
      <c r="BB302">
        <v>1</v>
      </c>
      <c r="BC302">
        <v>9.11</v>
      </c>
      <c r="BD302" t="s">
        <v>3</v>
      </c>
      <c r="BE302" t="s">
        <v>3</v>
      </c>
      <c r="BF302" t="s">
        <v>3</v>
      </c>
      <c r="BG302" t="s">
        <v>3</v>
      </c>
      <c r="BH302">
        <v>3</v>
      </c>
      <c r="BI302">
        <v>1</v>
      </c>
      <c r="BJ302" t="s">
        <v>3</v>
      </c>
      <c r="BM302">
        <v>0</v>
      </c>
      <c r="BN302">
        <v>0</v>
      </c>
      <c r="BO302" t="s">
        <v>3</v>
      </c>
      <c r="BP302">
        <v>0</v>
      </c>
      <c r="BQ302">
        <v>13</v>
      </c>
      <c r="BR302">
        <v>0</v>
      </c>
      <c r="BS302">
        <v>1</v>
      </c>
      <c r="BT302">
        <v>1</v>
      </c>
      <c r="BU302">
        <v>1</v>
      </c>
      <c r="BV302">
        <v>1</v>
      </c>
      <c r="BW302">
        <v>1</v>
      </c>
      <c r="BX302">
        <v>1</v>
      </c>
      <c r="BY302" t="s">
        <v>3</v>
      </c>
      <c r="BZ302">
        <v>125</v>
      </c>
      <c r="CA302">
        <v>65</v>
      </c>
      <c r="CB302" t="s">
        <v>3</v>
      </c>
      <c r="CE302">
        <v>0</v>
      </c>
      <c r="CF302">
        <v>0</v>
      </c>
      <c r="CG302">
        <v>0</v>
      </c>
      <c r="CM302">
        <v>0</v>
      </c>
      <c r="CN302" t="s">
        <v>3</v>
      </c>
      <c r="CO302">
        <v>0</v>
      </c>
      <c r="CP302">
        <f t="shared" si="243"/>
        <v>525.84</v>
      </c>
      <c r="CQ302">
        <f>AC302</f>
        <v>175.28</v>
      </c>
      <c r="CR302">
        <f>AD302</f>
        <v>0</v>
      </c>
      <c r="CS302">
        <f t="shared" si="244"/>
        <v>0</v>
      </c>
      <c r="CT302">
        <f t="shared" si="245"/>
        <v>0</v>
      </c>
      <c r="CU302">
        <f t="shared" si="246"/>
        <v>0</v>
      </c>
      <c r="CV302">
        <f t="shared" si="247"/>
        <v>0</v>
      </c>
      <c r="CW302">
        <f t="shared" si="248"/>
        <v>0</v>
      </c>
      <c r="CX302">
        <f t="shared" si="249"/>
        <v>0</v>
      </c>
      <c r="CY302">
        <f t="shared" si="263"/>
        <v>0</v>
      </c>
      <c r="CZ302">
        <f t="shared" si="264"/>
        <v>0</v>
      </c>
      <c r="DC302" t="s">
        <v>3</v>
      </c>
      <c r="DD302" t="s">
        <v>3</v>
      </c>
      <c r="DE302" t="s">
        <v>3</v>
      </c>
      <c r="DF302" t="s">
        <v>3</v>
      </c>
      <c r="DG302" t="s">
        <v>3</v>
      </c>
      <c r="DH302" t="s">
        <v>3</v>
      </c>
      <c r="DI302" t="s">
        <v>3</v>
      </c>
      <c r="DJ302" t="s">
        <v>3</v>
      </c>
      <c r="DK302" t="s">
        <v>3</v>
      </c>
      <c r="DL302" t="s">
        <v>3</v>
      </c>
      <c r="DM302" t="s">
        <v>3</v>
      </c>
      <c r="DN302">
        <v>0</v>
      </c>
      <c r="DO302">
        <v>0</v>
      </c>
      <c r="DP302">
        <v>1</v>
      </c>
      <c r="DQ302">
        <v>1</v>
      </c>
      <c r="DU302">
        <v>1013</v>
      </c>
      <c r="DV302" t="s">
        <v>17</v>
      </c>
      <c r="DW302" t="s">
        <v>17</v>
      </c>
      <c r="DX302">
        <v>1</v>
      </c>
      <c r="DZ302" t="s">
        <v>3</v>
      </c>
      <c r="EA302" t="s">
        <v>3</v>
      </c>
      <c r="EB302" t="s">
        <v>3</v>
      </c>
      <c r="EC302" t="s">
        <v>3</v>
      </c>
      <c r="EE302">
        <v>50757123</v>
      </c>
      <c r="EF302">
        <v>13</v>
      </c>
      <c r="EG302" t="s">
        <v>38</v>
      </c>
      <c r="EH302">
        <v>0</v>
      </c>
      <c r="EI302" t="s">
        <v>3</v>
      </c>
      <c r="EJ302">
        <v>1</v>
      </c>
      <c r="EK302">
        <v>0</v>
      </c>
      <c r="EL302" t="s">
        <v>39</v>
      </c>
      <c r="EM302" t="s">
        <v>40</v>
      </c>
      <c r="EO302" t="s">
        <v>3</v>
      </c>
      <c r="EQ302">
        <v>0</v>
      </c>
      <c r="ER302">
        <v>175.27999999999997</v>
      </c>
      <c r="ES302">
        <v>175.27999999999997</v>
      </c>
      <c r="ET302">
        <v>0</v>
      </c>
      <c r="EU302">
        <v>0</v>
      </c>
      <c r="EV302">
        <v>0</v>
      </c>
      <c r="EW302">
        <v>0</v>
      </c>
      <c r="EX302">
        <v>0</v>
      </c>
      <c r="EZ302">
        <v>5</v>
      </c>
      <c r="FC302">
        <v>0</v>
      </c>
      <c r="FD302">
        <v>18</v>
      </c>
      <c r="FF302">
        <v>166.67</v>
      </c>
      <c r="FQ302">
        <v>0</v>
      </c>
      <c r="FR302">
        <f t="shared" si="250"/>
        <v>0</v>
      </c>
      <c r="FS302">
        <v>0</v>
      </c>
      <c r="FX302">
        <v>125</v>
      </c>
      <c r="FY302">
        <v>65</v>
      </c>
      <c r="GA302" t="s">
        <v>200</v>
      </c>
      <c r="GD302">
        <v>1</v>
      </c>
      <c r="GF302">
        <v>-2063590172</v>
      </c>
      <c r="GG302">
        <v>2</v>
      </c>
      <c r="GH302">
        <v>3</v>
      </c>
      <c r="GI302">
        <v>4</v>
      </c>
      <c r="GJ302">
        <v>0</v>
      </c>
      <c r="GK302">
        <v>0</v>
      </c>
      <c r="GL302">
        <f t="shared" si="251"/>
        <v>0</v>
      </c>
      <c r="GM302">
        <f t="shared" si="252"/>
        <v>525.84</v>
      </c>
      <c r="GN302">
        <f t="shared" si="253"/>
        <v>525.84</v>
      </c>
      <c r="GO302">
        <f t="shared" si="254"/>
        <v>0</v>
      </c>
      <c r="GP302">
        <f t="shared" si="255"/>
        <v>0</v>
      </c>
      <c r="GR302">
        <v>1</v>
      </c>
      <c r="GS302">
        <v>1</v>
      </c>
      <c r="GT302">
        <v>0</v>
      </c>
      <c r="GU302" t="s">
        <v>3</v>
      </c>
      <c r="GV302">
        <f t="shared" si="256"/>
        <v>0</v>
      </c>
      <c r="GW302">
        <v>1</v>
      </c>
      <c r="GX302">
        <f t="shared" si="257"/>
        <v>0</v>
      </c>
      <c r="HA302">
        <v>0</v>
      </c>
      <c r="HB302">
        <v>0</v>
      </c>
      <c r="HC302">
        <f t="shared" si="258"/>
        <v>0</v>
      </c>
      <c r="HE302" t="s">
        <v>35</v>
      </c>
      <c r="HF302" t="s">
        <v>42</v>
      </c>
      <c r="HG302">
        <f>ROUND(AC302*I302,2)</f>
        <v>525.84</v>
      </c>
      <c r="HM302" t="s">
        <v>3</v>
      </c>
      <c r="HN302" t="s">
        <v>3</v>
      </c>
      <c r="HO302" t="s">
        <v>3</v>
      </c>
      <c r="HP302" t="s">
        <v>3</v>
      </c>
      <c r="HQ302" t="s">
        <v>3</v>
      </c>
      <c r="IK302">
        <v>0</v>
      </c>
    </row>
    <row r="303" spans="1:245" x14ac:dyDescent="0.2">
      <c r="A303">
        <v>17</v>
      </c>
      <c r="B303">
        <v>1</v>
      </c>
      <c r="C303">
        <f>ROW(SmtRes!A490)</f>
        <v>490</v>
      </c>
      <c r="D303">
        <f>ROW(EtalonRes!A550)</f>
        <v>550</v>
      </c>
      <c r="E303" t="s">
        <v>384</v>
      </c>
      <c r="F303" t="s">
        <v>202</v>
      </c>
      <c r="G303" t="s">
        <v>203</v>
      </c>
      <c r="H303" t="s">
        <v>204</v>
      </c>
      <c r="I303">
        <v>12.6</v>
      </c>
      <c r="J303">
        <v>0</v>
      </c>
      <c r="K303">
        <v>12.6</v>
      </c>
      <c r="O303">
        <f t="shared" si="228"/>
        <v>45079.64</v>
      </c>
      <c r="P303">
        <f t="shared" si="229"/>
        <v>19490.66</v>
      </c>
      <c r="Q303">
        <f t="shared" si="230"/>
        <v>4721.57</v>
      </c>
      <c r="R303">
        <f t="shared" si="231"/>
        <v>2099.36</v>
      </c>
      <c r="S303">
        <f t="shared" si="232"/>
        <v>20867.41</v>
      </c>
      <c r="T303">
        <f t="shared" si="233"/>
        <v>0</v>
      </c>
      <c r="U303">
        <f t="shared" si="234"/>
        <v>63</v>
      </c>
      <c r="V303">
        <f t="shared" si="235"/>
        <v>5.4180000000000001</v>
      </c>
      <c r="W303">
        <f t="shared" si="236"/>
        <v>0</v>
      </c>
      <c r="X303">
        <f t="shared" si="237"/>
        <v>22277.77</v>
      </c>
      <c r="Y303">
        <f t="shared" si="238"/>
        <v>12631.72</v>
      </c>
      <c r="AA303">
        <v>51661419</v>
      </c>
      <c r="AB303">
        <f t="shared" si="239"/>
        <v>247.66</v>
      </c>
      <c r="AC303">
        <f t="shared" si="240"/>
        <v>169.8</v>
      </c>
      <c r="AD303">
        <f t="shared" si="269"/>
        <v>28.26</v>
      </c>
      <c r="AE303">
        <f t="shared" si="270"/>
        <v>4.99</v>
      </c>
      <c r="AF303">
        <f t="shared" si="271"/>
        <v>49.6</v>
      </c>
      <c r="AG303">
        <f t="shared" si="241"/>
        <v>0</v>
      </c>
      <c r="AH303">
        <f t="shared" si="272"/>
        <v>5</v>
      </c>
      <c r="AI303">
        <f t="shared" si="273"/>
        <v>0.43</v>
      </c>
      <c r="AJ303">
        <f t="shared" si="242"/>
        <v>0</v>
      </c>
      <c r="AK303">
        <v>247.66</v>
      </c>
      <c r="AL303">
        <v>169.8</v>
      </c>
      <c r="AM303">
        <v>28.26</v>
      </c>
      <c r="AN303">
        <v>4.99</v>
      </c>
      <c r="AO303">
        <v>49.6</v>
      </c>
      <c r="AP303">
        <v>0</v>
      </c>
      <c r="AQ303">
        <v>5</v>
      </c>
      <c r="AR303">
        <v>0.43</v>
      </c>
      <c r="AS303">
        <v>0</v>
      </c>
      <c r="AT303">
        <v>97</v>
      </c>
      <c r="AU303">
        <v>55</v>
      </c>
      <c r="AV303">
        <v>1</v>
      </c>
      <c r="AW303">
        <v>1</v>
      </c>
      <c r="AZ303">
        <v>1</v>
      </c>
      <c r="BA303">
        <v>33.39</v>
      </c>
      <c r="BB303">
        <v>13.26</v>
      </c>
      <c r="BC303">
        <v>9.11</v>
      </c>
      <c r="BD303" t="s">
        <v>3</v>
      </c>
      <c r="BE303" t="s">
        <v>3</v>
      </c>
      <c r="BF303" t="s">
        <v>3</v>
      </c>
      <c r="BG303" t="s">
        <v>3</v>
      </c>
      <c r="BH303">
        <v>0</v>
      </c>
      <c r="BI303">
        <v>1</v>
      </c>
      <c r="BJ303" t="s">
        <v>205</v>
      </c>
      <c r="BM303">
        <v>26001</v>
      </c>
      <c r="BN303">
        <v>0</v>
      </c>
      <c r="BO303" t="s">
        <v>3</v>
      </c>
      <c r="BP303">
        <v>0</v>
      </c>
      <c r="BQ303">
        <v>2</v>
      </c>
      <c r="BR303">
        <v>0</v>
      </c>
      <c r="BS303">
        <v>33.39</v>
      </c>
      <c r="BT303">
        <v>1</v>
      </c>
      <c r="BU303">
        <v>1</v>
      </c>
      <c r="BV303">
        <v>1</v>
      </c>
      <c r="BW303">
        <v>1</v>
      </c>
      <c r="BX303">
        <v>1</v>
      </c>
      <c r="BY303" t="s">
        <v>3</v>
      </c>
      <c r="BZ303">
        <v>97</v>
      </c>
      <c r="CA303">
        <v>55</v>
      </c>
      <c r="CB303" t="s">
        <v>3</v>
      </c>
      <c r="CE303">
        <v>0</v>
      </c>
      <c r="CF303">
        <v>0</v>
      </c>
      <c r="CG303">
        <v>0</v>
      </c>
      <c r="CM303">
        <v>0</v>
      </c>
      <c r="CN303" t="s">
        <v>3</v>
      </c>
      <c r="CO303">
        <v>0</v>
      </c>
      <c r="CP303">
        <f t="shared" si="243"/>
        <v>45079.64</v>
      </c>
      <c r="CQ303">
        <f t="shared" ref="CQ303:CQ310" si="274">AC303*BC303</f>
        <v>1546.8779999999999</v>
      </c>
      <c r="CR303">
        <f t="shared" ref="CR303:CR310" si="275">AD303*BB303</f>
        <v>374.7276</v>
      </c>
      <c r="CS303">
        <f t="shared" si="244"/>
        <v>166.61610000000002</v>
      </c>
      <c r="CT303">
        <f t="shared" si="245"/>
        <v>1656.144</v>
      </c>
      <c r="CU303">
        <f t="shared" si="246"/>
        <v>0</v>
      </c>
      <c r="CV303">
        <f t="shared" si="247"/>
        <v>5</v>
      </c>
      <c r="CW303">
        <f t="shared" si="248"/>
        <v>0.43</v>
      </c>
      <c r="CX303">
        <f t="shared" si="249"/>
        <v>0</v>
      </c>
      <c r="CY303">
        <f t="shared" si="263"/>
        <v>22277.766899999999</v>
      </c>
      <c r="CZ303">
        <f t="shared" si="264"/>
        <v>12631.7235</v>
      </c>
      <c r="DC303" t="s">
        <v>3</v>
      </c>
      <c r="DD303" t="s">
        <v>3</v>
      </c>
      <c r="DE303" t="s">
        <v>3</v>
      </c>
      <c r="DF303" t="s">
        <v>3</v>
      </c>
      <c r="DG303" t="s">
        <v>3</v>
      </c>
      <c r="DH303" t="s">
        <v>3</v>
      </c>
      <c r="DI303" t="s">
        <v>3</v>
      </c>
      <c r="DJ303" t="s">
        <v>3</v>
      </c>
      <c r="DK303" t="s">
        <v>3</v>
      </c>
      <c r="DL303" t="s">
        <v>3</v>
      </c>
      <c r="DM303" t="s">
        <v>3</v>
      </c>
      <c r="DN303">
        <v>0</v>
      </c>
      <c r="DO303">
        <v>0</v>
      </c>
      <c r="DP303">
        <v>1</v>
      </c>
      <c r="DQ303">
        <v>1</v>
      </c>
      <c r="DU303">
        <v>1005</v>
      </c>
      <c r="DV303" t="s">
        <v>204</v>
      </c>
      <c r="DW303" t="s">
        <v>204</v>
      </c>
      <c r="DX303">
        <v>10</v>
      </c>
      <c r="DZ303" t="s">
        <v>3</v>
      </c>
      <c r="EA303" t="s">
        <v>3</v>
      </c>
      <c r="EB303" t="s">
        <v>3</v>
      </c>
      <c r="EC303" t="s">
        <v>3</v>
      </c>
      <c r="EE303">
        <v>50757462</v>
      </c>
      <c r="EF303">
        <v>2</v>
      </c>
      <c r="EG303" t="s">
        <v>206</v>
      </c>
      <c r="EH303">
        <v>20</v>
      </c>
      <c r="EI303" t="s">
        <v>207</v>
      </c>
      <c r="EJ303">
        <v>1</v>
      </c>
      <c r="EK303">
        <v>26001</v>
      </c>
      <c r="EL303" t="s">
        <v>207</v>
      </c>
      <c r="EM303" t="s">
        <v>208</v>
      </c>
      <c r="EO303" t="s">
        <v>3</v>
      </c>
      <c r="EQ303">
        <v>131072</v>
      </c>
      <c r="ER303">
        <v>247.66</v>
      </c>
      <c r="ES303">
        <v>169.8</v>
      </c>
      <c r="ET303">
        <v>28.26</v>
      </c>
      <c r="EU303">
        <v>4.99</v>
      </c>
      <c r="EV303">
        <v>49.6</v>
      </c>
      <c r="EW303">
        <v>5</v>
      </c>
      <c r="EX303">
        <v>0.43</v>
      </c>
      <c r="EY303">
        <v>0</v>
      </c>
      <c r="FQ303">
        <v>0</v>
      </c>
      <c r="FR303">
        <f t="shared" si="250"/>
        <v>0</v>
      </c>
      <c r="FS303">
        <v>0</v>
      </c>
      <c r="FX303">
        <v>97</v>
      </c>
      <c r="FY303">
        <v>55</v>
      </c>
      <c r="GA303" t="s">
        <v>3</v>
      </c>
      <c r="GD303">
        <v>1</v>
      </c>
      <c r="GF303">
        <v>-893411855</v>
      </c>
      <c r="GG303">
        <v>2</v>
      </c>
      <c r="GH303">
        <v>1</v>
      </c>
      <c r="GI303">
        <v>4</v>
      </c>
      <c r="GJ303">
        <v>0</v>
      </c>
      <c r="GK303">
        <v>0</v>
      </c>
      <c r="GL303">
        <f t="shared" si="251"/>
        <v>0</v>
      </c>
      <c r="GM303">
        <f t="shared" si="252"/>
        <v>79989.13</v>
      </c>
      <c r="GN303">
        <f t="shared" si="253"/>
        <v>79989.13</v>
      </c>
      <c r="GO303">
        <f t="shared" si="254"/>
        <v>0</v>
      </c>
      <c r="GP303">
        <f t="shared" si="255"/>
        <v>0</v>
      </c>
      <c r="GR303">
        <v>0</v>
      </c>
      <c r="GS303">
        <v>3</v>
      </c>
      <c r="GT303">
        <v>0</v>
      </c>
      <c r="GU303" t="s">
        <v>3</v>
      </c>
      <c r="GV303">
        <f t="shared" si="256"/>
        <v>0</v>
      </c>
      <c r="GW303">
        <v>1</v>
      </c>
      <c r="GX303">
        <f t="shared" si="257"/>
        <v>0</v>
      </c>
      <c r="HA303">
        <v>0</v>
      </c>
      <c r="HB303">
        <v>0</v>
      </c>
      <c r="HC303">
        <f t="shared" si="258"/>
        <v>0</v>
      </c>
      <c r="HE303" t="s">
        <v>3</v>
      </c>
      <c r="HF303" t="s">
        <v>3</v>
      </c>
      <c r="HM303" t="s">
        <v>3</v>
      </c>
      <c r="HN303" t="s">
        <v>209</v>
      </c>
      <c r="HO303" t="s">
        <v>210</v>
      </c>
      <c r="HP303" t="s">
        <v>207</v>
      </c>
      <c r="HQ303" t="s">
        <v>207</v>
      </c>
      <c r="IK303">
        <v>0</v>
      </c>
    </row>
    <row r="304" spans="1:245" x14ac:dyDescent="0.2">
      <c r="A304">
        <v>18</v>
      </c>
      <c r="B304">
        <v>1</v>
      </c>
      <c r="C304">
        <v>487</v>
      </c>
      <c r="E304" t="s">
        <v>385</v>
      </c>
      <c r="F304" t="s">
        <v>212</v>
      </c>
      <c r="G304" t="s">
        <v>213</v>
      </c>
      <c r="H304" t="str">
        <f>'1.Ведомость'!C132</f>
        <v>м2</v>
      </c>
      <c r="I304">
        <f>I303*J304</f>
        <v>138.6</v>
      </c>
      <c r="J304">
        <v>11</v>
      </c>
      <c r="K304">
        <v>11</v>
      </c>
      <c r="O304">
        <f t="shared" si="228"/>
        <v>28409.54</v>
      </c>
      <c r="P304">
        <f t="shared" si="229"/>
        <v>28409.54</v>
      </c>
      <c r="Q304">
        <f t="shared" si="230"/>
        <v>0</v>
      </c>
      <c r="R304">
        <f t="shared" si="231"/>
        <v>0</v>
      </c>
      <c r="S304">
        <f t="shared" si="232"/>
        <v>0</v>
      </c>
      <c r="T304">
        <f t="shared" si="233"/>
        <v>0</v>
      </c>
      <c r="U304">
        <f t="shared" si="234"/>
        <v>0</v>
      </c>
      <c r="V304">
        <f t="shared" si="235"/>
        <v>0</v>
      </c>
      <c r="W304">
        <f t="shared" si="236"/>
        <v>0</v>
      </c>
      <c r="X304">
        <f t="shared" si="237"/>
        <v>0</v>
      </c>
      <c r="Y304">
        <f t="shared" si="238"/>
        <v>0</v>
      </c>
      <c r="AA304">
        <v>51661419</v>
      </c>
      <c r="AB304">
        <f t="shared" si="239"/>
        <v>22.5</v>
      </c>
      <c r="AC304">
        <f t="shared" si="240"/>
        <v>22.5</v>
      </c>
      <c r="AD304">
        <f t="shared" si="269"/>
        <v>0</v>
      </c>
      <c r="AE304">
        <f t="shared" si="270"/>
        <v>0</v>
      </c>
      <c r="AF304">
        <f t="shared" si="271"/>
        <v>0</v>
      </c>
      <c r="AG304">
        <f t="shared" si="241"/>
        <v>0</v>
      </c>
      <c r="AH304">
        <f t="shared" si="272"/>
        <v>0</v>
      </c>
      <c r="AI304">
        <f t="shared" si="273"/>
        <v>0</v>
      </c>
      <c r="AJ304">
        <f t="shared" si="242"/>
        <v>0</v>
      </c>
      <c r="AK304">
        <v>22.5</v>
      </c>
      <c r="AL304">
        <v>22.5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1</v>
      </c>
      <c r="AW304">
        <v>1</v>
      </c>
      <c r="AZ304">
        <v>1</v>
      </c>
      <c r="BA304">
        <v>1</v>
      </c>
      <c r="BB304">
        <v>1</v>
      </c>
      <c r="BC304">
        <v>9.11</v>
      </c>
      <c r="BD304" t="s">
        <v>3</v>
      </c>
      <c r="BE304" t="s">
        <v>3</v>
      </c>
      <c r="BF304" t="s">
        <v>3</v>
      </c>
      <c r="BG304" t="s">
        <v>3</v>
      </c>
      <c r="BH304">
        <v>3</v>
      </c>
      <c r="BI304">
        <v>1</v>
      </c>
      <c r="BJ304" t="s">
        <v>214</v>
      </c>
      <c r="BM304">
        <v>500001</v>
      </c>
      <c r="BN304">
        <v>0</v>
      </c>
      <c r="BO304" t="s">
        <v>3</v>
      </c>
      <c r="BP304">
        <v>0</v>
      </c>
      <c r="BQ304">
        <v>8</v>
      </c>
      <c r="BR304">
        <v>0</v>
      </c>
      <c r="BS304">
        <v>1</v>
      </c>
      <c r="BT304">
        <v>1</v>
      </c>
      <c r="BU304">
        <v>1</v>
      </c>
      <c r="BV304">
        <v>1</v>
      </c>
      <c r="BW304">
        <v>1</v>
      </c>
      <c r="BX304">
        <v>1</v>
      </c>
      <c r="BY304" t="s">
        <v>3</v>
      </c>
      <c r="BZ304">
        <v>0</v>
      </c>
      <c r="CA304">
        <v>0</v>
      </c>
      <c r="CB304" t="s">
        <v>3</v>
      </c>
      <c r="CE304">
        <v>0</v>
      </c>
      <c r="CF304">
        <v>0</v>
      </c>
      <c r="CG304">
        <v>0</v>
      </c>
      <c r="CM304">
        <v>0</v>
      </c>
      <c r="CN304" t="s">
        <v>3</v>
      </c>
      <c r="CO304">
        <v>0</v>
      </c>
      <c r="CP304">
        <f t="shared" si="243"/>
        <v>28409.54</v>
      </c>
      <c r="CQ304">
        <f t="shared" si="274"/>
        <v>204.97499999999999</v>
      </c>
      <c r="CR304">
        <f t="shared" si="275"/>
        <v>0</v>
      </c>
      <c r="CS304">
        <f t="shared" si="244"/>
        <v>0</v>
      </c>
      <c r="CT304">
        <f t="shared" si="245"/>
        <v>0</v>
      </c>
      <c r="CU304">
        <f t="shared" si="246"/>
        <v>0</v>
      </c>
      <c r="CV304">
        <f t="shared" si="247"/>
        <v>0</v>
      </c>
      <c r="CW304">
        <f t="shared" si="248"/>
        <v>0</v>
      </c>
      <c r="CX304">
        <f t="shared" si="249"/>
        <v>0</v>
      </c>
      <c r="CY304">
        <f t="shared" si="263"/>
        <v>0</v>
      </c>
      <c r="CZ304">
        <f t="shared" si="264"/>
        <v>0</v>
      </c>
      <c r="DC304" t="s">
        <v>3</v>
      </c>
      <c r="DD304" t="s">
        <v>3</v>
      </c>
      <c r="DE304" t="s">
        <v>3</v>
      </c>
      <c r="DF304" t="s">
        <v>3</v>
      </c>
      <c r="DG304" t="s">
        <v>3</v>
      </c>
      <c r="DH304" t="s">
        <v>3</v>
      </c>
      <c r="DI304" t="s">
        <v>3</v>
      </c>
      <c r="DJ304" t="s">
        <v>3</v>
      </c>
      <c r="DK304" t="s">
        <v>3</v>
      </c>
      <c r="DL304" t="s">
        <v>3</v>
      </c>
      <c r="DM304" t="s">
        <v>3</v>
      </c>
      <c r="DN304">
        <v>0</v>
      </c>
      <c r="DO304">
        <v>0</v>
      </c>
      <c r="DP304">
        <v>1</v>
      </c>
      <c r="DQ304">
        <v>1</v>
      </c>
      <c r="DU304">
        <v>1005</v>
      </c>
      <c r="DV304" t="s">
        <v>63</v>
      </c>
      <c r="DW304" t="s">
        <v>63</v>
      </c>
      <c r="DX304">
        <v>1</v>
      </c>
      <c r="DZ304" t="s">
        <v>3</v>
      </c>
      <c r="EA304" t="s">
        <v>3</v>
      </c>
      <c r="EB304" t="s">
        <v>3</v>
      </c>
      <c r="EC304" t="s">
        <v>3</v>
      </c>
      <c r="EE304">
        <v>50757674</v>
      </c>
      <c r="EF304">
        <v>8</v>
      </c>
      <c r="EG304" t="s">
        <v>57</v>
      </c>
      <c r="EH304">
        <v>0</v>
      </c>
      <c r="EI304" t="s">
        <v>3</v>
      </c>
      <c r="EJ304">
        <v>1</v>
      </c>
      <c r="EK304">
        <v>500001</v>
      </c>
      <c r="EL304" t="s">
        <v>58</v>
      </c>
      <c r="EM304" t="s">
        <v>59</v>
      </c>
      <c r="EO304" t="s">
        <v>3</v>
      </c>
      <c r="EQ304">
        <v>0</v>
      </c>
      <c r="ER304">
        <v>22.5</v>
      </c>
      <c r="ES304">
        <v>22.5</v>
      </c>
      <c r="ET304">
        <v>0</v>
      </c>
      <c r="EU304">
        <v>0</v>
      </c>
      <c r="EV304">
        <v>0</v>
      </c>
      <c r="EW304">
        <v>0</v>
      </c>
      <c r="EX304">
        <v>0</v>
      </c>
      <c r="FQ304">
        <v>0</v>
      </c>
      <c r="FR304">
        <f t="shared" si="250"/>
        <v>0</v>
      </c>
      <c r="FS304">
        <v>0</v>
      </c>
      <c r="FX304">
        <v>0</v>
      </c>
      <c r="FY304">
        <v>0</v>
      </c>
      <c r="GA304" t="s">
        <v>3</v>
      </c>
      <c r="GD304">
        <v>1</v>
      </c>
      <c r="GF304">
        <v>-336429810</v>
      </c>
      <c r="GG304">
        <v>2</v>
      </c>
      <c r="GH304">
        <v>1</v>
      </c>
      <c r="GI304">
        <v>4</v>
      </c>
      <c r="GJ304">
        <v>0</v>
      </c>
      <c r="GK304">
        <v>0</v>
      </c>
      <c r="GL304">
        <f t="shared" si="251"/>
        <v>0</v>
      </c>
      <c r="GM304">
        <f t="shared" si="252"/>
        <v>28409.54</v>
      </c>
      <c r="GN304">
        <f t="shared" si="253"/>
        <v>28409.54</v>
      </c>
      <c r="GO304">
        <f t="shared" si="254"/>
        <v>0</v>
      </c>
      <c r="GP304">
        <f t="shared" si="255"/>
        <v>0</v>
      </c>
      <c r="GR304">
        <v>0</v>
      </c>
      <c r="GS304">
        <v>3</v>
      </c>
      <c r="GT304">
        <v>0</v>
      </c>
      <c r="GU304" t="s">
        <v>3</v>
      </c>
      <c r="GV304">
        <f t="shared" si="256"/>
        <v>0</v>
      </c>
      <c r="GW304">
        <v>1</v>
      </c>
      <c r="GX304">
        <f t="shared" si="257"/>
        <v>0</v>
      </c>
      <c r="HA304">
        <v>0</v>
      </c>
      <c r="HB304">
        <v>0</v>
      </c>
      <c r="HC304">
        <f t="shared" si="258"/>
        <v>0</v>
      </c>
      <c r="HE304" t="s">
        <v>3</v>
      </c>
      <c r="HF304" t="s">
        <v>3</v>
      </c>
      <c r="HM304" t="s">
        <v>3</v>
      </c>
      <c r="HN304" t="s">
        <v>3</v>
      </c>
      <c r="HO304" t="s">
        <v>3</v>
      </c>
      <c r="HP304" t="s">
        <v>3</v>
      </c>
      <c r="HQ304" t="s">
        <v>3</v>
      </c>
      <c r="IK304">
        <v>0</v>
      </c>
    </row>
    <row r="305" spans="1:245" x14ac:dyDescent="0.2">
      <c r="A305">
        <v>18</v>
      </c>
      <c r="B305">
        <v>1</v>
      </c>
      <c r="C305">
        <v>489</v>
      </c>
      <c r="E305" t="s">
        <v>386</v>
      </c>
      <c r="F305" t="s">
        <v>216</v>
      </c>
      <c r="G305" t="s">
        <v>217</v>
      </c>
      <c r="H305" t="e">
        <f>'1.Ведомость'!#REF!</f>
        <v>#REF!</v>
      </c>
      <c r="I305">
        <f>I303*J305</f>
        <v>-18.899999999999999</v>
      </c>
      <c r="J305">
        <v>-1.5</v>
      </c>
      <c r="K305">
        <v>-1.5</v>
      </c>
      <c r="O305">
        <f t="shared" si="228"/>
        <v>-11291.5</v>
      </c>
      <c r="P305">
        <f t="shared" si="229"/>
        <v>-11291.5</v>
      </c>
      <c r="Q305">
        <f t="shared" si="230"/>
        <v>0</v>
      </c>
      <c r="R305">
        <f t="shared" si="231"/>
        <v>0</v>
      </c>
      <c r="S305">
        <f t="shared" si="232"/>
        <v>0</v>
      </c>
      <c r="T305">
        <f t="shared" si="233"/>
        <v>0</v>
      </c>
      <c r="U305">
        <f t="shared" si="234"/>
        <v>0</v>
      </c>
      <c r="V305">
        <f t="shared" si="235"/>
        <v>0</v>
      </c>
      <c r="W305">
        <f t="shared" si="236"/>
        <v>0</v>
      </c>
      <c r="X305">
        <f t="shared" si="237"/>
        <v>0</v>
      </c>
      <c r="Y305">
        <f t="shared" si="238"/>
        <v>0</v>
      </c>
      <c r="AA305">
        <v>51661419</v>
      </c>
      <c r="AB305">
        <f t="shared" si="239"/>
        <v>65.58</v>
      </c>
      <c r="AC305">
        <f t="shared" si="240"/>
        <v>65.58</v>
      </c>
      <c r="AD305">
        <f t="shared" si="269"/>
        <v>0</v>
      </c>
      <c r="AE305">
        <f t="shared" si="270"/>
        <v>0</v>
      </c>
      <c r="AF305">
        <f t="shared" si="271"/>
        <v>0</v>
      </c>
      <c r="AG305">
        <f t="shared" si="241"/>
        <v>0</v>
      </c>
      <c r="AH305">
        <f t="shared" si="272"/>
        <v>0</v>
      </c>
      <c r="AI305">
        <f t="shared" si="273"/>
        <v>0</v>
      </c>
      <c r="AJ305">
        <f t="shared" si="242"/>
        <v>0</v>
      </c>
      <c r="AK305">
        <v>65.58</v>
      </c>
      <c r="AL305">
        <v>65.58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1</v>
      </c>
      <c r="AW305">
        <v>1</v>
      </c>
      <c r="AZ305">
        <v>1</v>
      </c>
      <c r="BA305">
        <v>1</v>
      </c>
      <c r="BB305">
        <v>1</v>
      </c>
      <c r="BC305">
        <v>9.11</v>
      </c>
      <c r="BD305" t="s">
        <v>3</v>
      </c>
      <c r="BE305" t="s">
        <v>3</v>
      </c>
      <c r="BF305" t="s">
        <v>3</v>
      </c>
      <c r="BG305" t="s">
        <v>3</v>
      </c>
      <c r="BH305">
        <v>3</v>
      </c>
      <c r="BI305">
        <v>1</v>
      </c>
      <c r="BJ305" t="s">
        <v>219</v>
      </c>
      <c r="BM305">
        <v>500001</v>
      </c>
      <c r="BN305">
        <v>0</v>
      </c>
      <c r="BO305" t="s">
        <v>3</v>
      </c>
      <c r="BP305">
        <v>0</v>
      </c>
      <c r="BQ305">
        <v>8</v>
      </c>
      <c r="BR305">
        <v>1</v>
      </c>
      <c r="BS305">
        <v>1</v>
      </c>
      <c r="BT305">
        <v>1</v>
      </c>
      <c r="BU305">
        <v>1</v>
      </c>
      <c r="BV305">
        <v>1</v>
      </c>
      <c r="BW305">
        <v>1</v>
      </c>
      <c r="BX305">
        <v>1</v>
      </c>
      <c r="BY305" t="s">
        <v>3</v>
      </c>
      <c r="BZ305">
        <v>0</v>
      </c>
      <c r="CA305">
        <v>0</v>
      </c>
      <c r="CB305" t="s">
        <v>3</v>
      </c>
      <c r="CE305">
        <v>0</v>
      </c>
      <c r="CF305">
        <v>0</v>
      </c>
      <c r="CG305">
        <v>0</v>
      </c>
      <c r="CM305">
        <v>0</v>
      </c>
      <c r="CN305" t="s">
        <v>3</v>
      </c>
      <c r="CO305">
        <v>0</v>
      </c>
      <c r="CP305">
        <f t="shared" si="243"/>
        <v>-11291.5</v>
      </c>
      <c r="CQ305">
        <f t="shared" si="274"/>
        <v>597.43379999999991</v>
      </c>
      <c r="CR305">
        <f t="shared" si="275"/>
        <v>0</v>
      </c>
      <c r="CS305">
        <f t="shared" si="244"/>
        <v>0</v>
      </c>
      <c r="CT305">
        <f t="shared" si="245"/>
        <v>0</v>
      </c>
      <c r="CU305">
        <f t="shared" si="246"/>
        <v>0</v>
      </c>
      <c r="CV305">
        <f t="shared" si="247"/>
        <v>0</v>
      </c>
      <c r="CW305">
        <f t="shared" si="248"/>
        <v>0</v>
      </c>
      <c r="CX305">
        <f t="shared" si="249"/>
        <v>0</v>
      </c>
      <c r="CY305">
        <f t="shared" si="263"/>
        <v>0</v>
      </c>
      <c r="CZ305">
        <f t="shared" si="264"/>
        <v>0</v>
      </c>
      <c r="DC305" t="s">
        <v>3</v>
      </c>
      <c r="DD305" t="s">
        <v>3</v>
      </c>
      <c r="DE305" t="s">
        <v>3</v>
      </c>
      <c r="DF305" t="s">
        <v>3</v>
      </c>
      <c r="DG305" t="s">
        <v>3</v>
      </c>
      <c r="DH305" t="s">
        <v>3</v>
      </c>
      <c r="DI305" t="s">
        <v>3</v>
      </c>
      <c r="DJ305" t="s">
        <v>3</v>
      </c>
      <c r="DK305" t="s">
        <v>3</v>
      </c>
      <c r="DL305" t="s">
        <v>3</v>
      </c>
      <c r="DM305" t="s">
        <v>3</v>
      </c>
      <c r="DN305">
        <v>0</v>
      </c>
      <c r="DO305">
        <v>0</v>
      </c>
      <c r="DP305">
        <v>1</v>
      </c>
      <c r="DQ305">
        <v>1</v>
      </c>
      <c r="DU305">
        <v>1002</v>
      </c>
      <c r="DV305" t="s">
        <v>218</v>
      </c>
      <c r="DW305" t="s">
        <v>218</v>
      </c>
      <c r="DX305">
        <v>1</v>
      </c>
      <c r="DZ305" t="s">
        <v>3</v>
      </c>
      <c r="EA305" t="s">
        <v>3</v>
      </c>
      <c r="EB305" t="s">
        <v>3</v>
      </c>
      <c r="EC305" t="s">
        <v>3</v>
      </c>
      <c r="EE305">
        <v>50757674</v>
      </c>
      <c r="EF305">
        <v>8</v>
      </c>
      <c r="EG305" t="s">
        <v>57</v>
      </c>
      <c r="EH305">
        <v>0</v>
      </c>
      <c r="EI305" t="s">
        <v>3</v>
      </c>
      <c r="EJ305">
        <v>1</v>
      </c>
      <c r="EK305">
        <v>500001</v>
      </c>
      <c r="EL305" t="s">
        <v>58</v>
      </c>
      <c r="EM305" t="s">
        <v>59</v>
      </c>
      <c r="EO305" t="s">
        <v>3</v>
      </c>
      <c r="EQ305">
        <v>32768</v>
      </c>
      <c r="ER305">
        <v>65.58</v>
      </c>
      <c r="ES305">
        <v>65.58</v>
      </c>
      <c r="ET305">
        <v>0</v>
      </c>
      <c r="EU305">
        <v>0</v>
      </c>
      <c r="EV305">
        <v>0</v>
      </c>
      <c r="EW305">
        <v>0</v>
      </c>
      <c r="EX305">
        <v>0</v>
      </c>
      <c r="FQ305">
        <v>0</v>
      </c>
      <c r="FR305">
        <f t="shared" si="250"/>
        <v>0</v>
      </c>
      <c r="FS305">
        <v>0</v>
      </c>
      <c r="FX305">
        <v>0</v>
      </c>
      <c r="FY305">
        <v>0</v>
      </c>
      <c r="GA305" t="s">
        <v>3</v>
      </c>
      <c r="GD305">
        <v>1</v>
      </c>
      <c r="GF305">
        <v>-1609399419</v>
      </c>
      <c r="GG305">
        <v>2</v>
      </c>
      <c r="GH305">
        <v>1</v>
      </c>
      <c r="GI305">
        <v>4</v>
      </c>
      <c r="GJ305">
        <v>0</v>
      </c>
      <c r="GK305">
        <v>0</v>
      </c>
      <c r="GL305">
        <f t="shared" si="251"/>
        <v>0</v>
      </c>
      <c r="GM305">
        <f t="shared" si="252"/>
        <v>-11291.5</v>
      </c>
      <c r="GN305">
        <f t="shared" si="253"/>
        <v>-11291.5</v>
      </c>
      <c r="GO305">
        <f t="shared" si="254"/>
        <v>0</v>
      </c>
      <c r="GP305">
        <f t="shared" si="255"/>
        <v>0</v>
      </c>
      <c r="GR305">
        <v>0</v>
      </c>
      <c r="GS305">
        <v>3</v>
      </c>
      <c r="GT305">
        <v>0</v>
      </c>
      <c r="GU305" t="s">
        <v>3</v>
      </c>
      <c r="GV305">
        <f t="shared" si="256"/>
        <v>0</v>
      </c>
      <c r="GW305">
        <v>1</v>
      </c>
      <c r="GX305">
        <f t="shared" si="257"/>
        <v>0</v>
      </c>
      <c r="HA305">
        <v>0</v>
      </c>
      <c r="HB305">
        <v>0</v>
      </c>
      <c r="HC305">
        <f t="shared" si="258"/>
        <v>0</v>
      </c>
      <c r="HE305" t="s">
        <v>3</v>
      </c>
      <c r="HF305" t="s">
        <v>3</v>
      </c>
      <c r="HM305" t="s">
        <v>3</v>
      </c>
      <c r="HN305" t="s">
        <v>3</v>
      </c>
      <c r="HO305" t="s">
        <v>3</v>
      </c>
      <c r="HP305" t="s">
        <v>3</v>
      </c>
      <c r="HQ305" t="s">
        <v>3</v>
      </c>
      <c r="IK305">
        <v>0</v>
      </c>
    </row>
    <row r="306" spans="1:245" x14ac:dyDescent="0.2">
      <c r="A306">
        <v>18</v>
      </c>
      <c r="B306">
        <v>1</v>
      </c>
      <c r="C306">
        <v>490</v>
      </c>
      <c r="E306" t="s">
        <v>387</v>
      </c>
      <c r="F306" t="s">
        <v>221</v>
      </c>
      <c r="G306" t="s">
        <v>222</v>
      </c>
      <c r="H306" t="e">
        <f>'1.Ведомость'!#REF!</f>
        <v>#REF!</v>
      </c>
      <c r="I306">
        <f>I303*J306</f>
        <v>-0.71819999999999995</v>
      </c>
      <c r="J306">
        <v>-5.6999999999999995E-2</v>
      </c>
      <c r="K306">
        <v>-5.7000000000000002E-2</v>
      </c>
      <c r="O306">
        <f t="shared" si="228"/>
        <v>-1312.36</v>
      </c>
      <c r="P306">
        <f t="shared" si="229"/>
        <v>-1312.36</v>
      </c>
      <c r="Q306">
        <f t="shared" si="230"/>
        <v>0</v>
      </c>
      <c r="R306">
        <f t="shared" si="231"/>
        <v>0</v>
      </c>
      <c r="S306">
        <f t="shared" si="232"/>
        <v>0</v>
      </c>
      <c r="T306">
        <f t="shared" si="233"/>
        <v>0</v>
      </c>
      <c r="U306">
        <f t="shared" si="234"/>
        <v>0</v>
      </c>
      <c r="V306">
        <f t="shared" si="235"/>
        <v>0</v>
      </c>
      <c r="W306">
        <f t="shared" si="236"/>
        <v>0</v>
      </c>
      <c r="X306">
        <f t="shared" si="237"/>
        <v>0</v>
      </c>
      <c r="Y306">
        <f t="shared" si="238"/>
        <v>0</v>
      </c>
      <c r="AA306">
        <v>51661419</v>
      </c>
      <c r="AB306">
        <f t="shared" si="239"/>
        <v>200.58</v>
      </c>
      <c r="AC306">
        <f t="shared" si="240"/>
        <v>200.58</v>
      </c>
      <c r="AD306">
        <f t="shared" si="269"/>
        <v>0</v>
      </c>
      <c r="AE306">
        <f t="shared" si="270"/>
        <v>0</v>
      </c>
      <c r="AF306">
        <f t="shared" si="271"/>
        <v>0</v>
      </c>
      <c r="AG306">
        <f t="shared" si="241"/>
        <v>0</v>
      </c>
      <c r="AH306">
        <f t="shared" si="272"/>
        <v>0</v>
      </c>
      <c r="AI306">
        <f t="shared" si="273"/>
        <v>0</v>
      </c>
      <c r="AJ306">
        <f t="shared" si="242"/>
        <v>0</v>
      </c>
      <c r="AK306">
        <v>200.58</v>
      </c>
      <c r="AL306">
        <v>200.58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1</v>
      </c>
      <c r="AW306">
        <v>1</v>
      </c>
      <c r="AZ306">
        <v>1</v>
      </c>
      <c r="BA306">
        <v>1</v>
      </c>
      <c r="BB306">
        <v>1</v>
      </c>
      <c r="BC306">
        <v>9.11</v>
      </c>
      <c r="BD306" t="s">
        <v>3</v>
      </c>
      <c r="BE306" t="s">
        <v>3</v>
      </c>
      <c r="BF306" t="s">
        <v>3</v>
      </c>
      <c r="BG306" t="s">
        <v>3</v>
      </c>
      <c r="BH306">
        <v>3</v>
      </c>
      <c r="BI306">
        <v>1</v>
      </c>
      <c r="BJ306" t="s">
        <v>223</v>
      </c>
      <c r="BM306">
        <v>500001</v>
      </c>
      <c r="BN306">
        <v>0</v>
      </c>
      <c r="BO306" t="s">
        <v>3</v>
      </c>
      <c r="BP306">
        <v>0</v>
      </c>
      <c r="BQ306">
        <v>8</v>
      </c>
      <c r="BR306">
        <v>1</v>
      </c>
      <c r="BS306">
        <v>1</v>
      </c>
      <c r="BT306">
        <v>1</v>
      </c>
      <c r="BU306">
        <v>1</v>
      </c>
      <c r="BV306">
        <v>1</v>
      </c>
      <c r="BW306">
        <v>1</v>
      </c>
      <c r="BX306">
        <v>1</v>
      </c>
      <c r="BY306" t="s">
        <v>3</v>
      </c>
      <c r="BZ306">
        <v>0</v>
      </c>
      <c r="CA306">
        <v>0</v>
      </c>
      <c r="CB306" t="s">
        <v>3</v>
      </c>
      <c r="CE306">
        <v>0</v>
      </c>
      <c r="CF306">
        <v>0</v>
      </c>
      <c r="CG306">
        <v>0</v>
      </c>
      <c r="CM306">
        <v>0</v>
      </c>
      <c r="CN306" t="s">
        <v>3</v>
      </c>
      <c r="CO306">
        <v>0</v>
      </c>
      <c r="CP306">
        <f t="shared" si="243"/>
        <v>-1312.36</v>
      </c>
      <c r="CQ306">
        <f t="shared" si="274"/>
        <v>1827.2837999999999</v>
      </c>
      <c r="CR306">
        <f t="shared" si="275"/>
        <v>0</v>
      </c>
      <c r="CS306">
        <f t="shared" si="244"/>
        <v>0</v>
      </c>
      <c r="CT306">
        <f t="shared" si="245"/>
        <v>0</v>
      </c>
      <c r="CU306">
        <f t="shared" si="246"/>
        <v>0</v>
      </c>
      <c r="CV306">
        <f t="shared" si="247"/>
        <v>0</v>
      </c>
      <c r="CW306">
        <f t="shared" si="248"/>
        <v>0</v>
      </c>
      <c r="CX306">
        <f t="shared" si="249"/>
        <v>0</v>
      </c>
      <c r="CY306">
        <f t="shared" si="263"/>
        <v>0</v>
      </c>
      <c r="CZ306">
        <f t="shared" si="264"/>
        <v>0</v>
      </c>
      <c r="DC306" t="s">
        <v>3</v>
      </c>
      <c r="DD306" t="s">
        <v>3</v>
      </c>
      <c r="DE306" t="s">
        <v>3</v>
      </c>
      <c r="DF306" t="s">
        <v>3</v>
      </c>
      <c r="DG306" t="s">
        <v>3</v>
      </c>
      <c r="DH306" t="s">
        <v>3</v>
      </c>
      <c r="DI306" t="s">
        <v>3</v>
      </c>
      <c r="DJ306" t="s">
        <v>3</v>
      </c>
      <c r="DK306" t="s">
        <v>3</v>
      </c>
      <c r="DL306" t="s">
        <v>3</v>
      </c>
      <c r="DM306" t="s">
        <v>3</v>
      </c>
      <c r="DN306">
        <v>0</v>
      </c>
      <c r="DO306">
        <v>0</v>
      </c>
      <c r="DP306">
        <v>1</v>
      </c>
      <c r="DQ306">
        <v>1</v>
      </c>
      <c r="DU306">
        <v>1002</v>
      </c>
      <c r="DV306" t="s">
        <v>218</v>
      </c>
      <c r="DW306" t="s">
        <v>218</v>
      </c>
      <c r="DX306">
        <v>1</v>
      </c>
      <c r="DZ306" t="s">
        <v>3</v>
      </c>
      <c r="EA306" t="s">
        <v>3</v>
      </c>
      <c r="EB306" t="s">
        <v>3</v>
      </c>
      <c r="EC306" t="s">
        <v>3</v>
      </c>
      <c r="EE306">
        <v>50757674</v>
      </c>
      <c r="EF306">
        <v>8</v>
      </c>
      <c r="EG306" t="s">
        <v>57</v>
      </c>
      <c r="EH306">
        <v>0</v>
      </c>
      <c r="EI306" t="s">
        <v>3</v>
      </c>
      <c r="EJ306">
        <v>1</v>
      </c>
      <c r="EK306">
        <v>500001</v>
      </c>
      <c r="EL306" t="s">
        <v>58</v>
      </c>
      <c r="EM306" t="s">
        <v>59</v>
      </c>
      <c r="EO306" t="s">
        <v>3</v>
      </c>
      <c r="EQ306">
        <v>32768</v>
      </c>
      <c r="ER306">
        <v>200.58</v>
      </c>
      <c r="ES306">
        <v>200.58</v>
      </c>
      <c r="ET306">
        <v>0</v>
      </c>
      <c r="EU306">
        <v>0</v>
      </c>
      <c r="EV306">
        <v>0</v>
      </c>
      <c r="EW306">
        <v>0</v>
      </c>
      <c r="EX306">
        <v>0</v>
      </c>
      <c r="FQ306">
        <v>0</v>
      </c>
      <c r="FR306">
        <f t="shared" si="250"/>
        <v>0</v>
      </c>
      <c r="FS306">
        <v>0</v>
      </c>
      <c r="FX306">
        <v>0</v>
      </c>
      <c r="FY306">
        <v>0</v>
      </c>
      <c r="GA306" t="s">
        <v>3</v>
      </c>
      <c r="GD306">
        <v>1</v>
      </c>
      <c r="GF306">
        <v>1828367933</v>
      </c>
      <c r="GG306">
        <v>2</v>
      </c>
      <c r="GH306">
        <v>1</v>
      </c>
      <c r="GI306">
        <v>4</v>
      </c>
      <c r="GJ306">
        <v>0</v>
      </c>
      <c r="GK306">
        <v>0</v>
      </c>
      <c r="GL306">
        <f t="shared" si="251"/>
        <v>0</v>
      </c>
      <c r="GM306">
        <f t="shared" si="252"/>
        <v>-1312.36</v>
      </c>
      <c r="GN306">
        <f t="shared" si="253"/>
        <v>-1312.36</v>
      </c>
      <c r="GO306">
        <f t="shared" si="254"/>
        <v>0</v>
      </c>
      <c r="GP306">
        <f t="shared" si="255"/>
        <v>0</v>
      </c>
      <c r="GR306">
        <v>0</v>
      </c>
      <c r="GS306">
        <v>3</v>
      </c>
      <c r="GT306">
        <v>0</v>
      </c>
      <c r="GU306" t="s">
        <v>3</v>
      </c>
      <c r="GV306">
        <f t="shared" si="256"/>
        <v>0</v>
      </c>
      <c r="GW306">
        <v>1</v>
      </c>
      <c r="GX306">
        <f t="shared" si="257"/>
        <v>0</v>
      </c>
      <c r="HA306">
        <v>0</v>
      </c>
      <c r="HB306">
        <v>0</v>
      </c>
      <c r="HC306">
        <f t="shared" si="258"/>
        <v>0</v>
      </c>
      <c r="HE306" t="s">
        <v>3</v>
      </c>
      <c r="HF306" t="s">
        <v>3</v>
      </c>
      <c r="HM306" t="s">
        <v>3</v>
      </c>
      <c r="HN306" t="s">
        <v>3</v>
      </c>
      <c r="HO306" t="s">
        <v>3</v>
      </c>
      <c r="HP306" t="s">
        <v>3</v>
      </c>
      <c r="HQ306" t="s">
        <v>3</v>
      </c>
      <c r="IK306">
        <v>0</v>
      </c>
    </row>
    <row r="307" spans="1:245" x14ac:dyDescent="0.2">
      <c r="A307">
        <v>17</v>
      </c>
      <c r="B307">
        <v>1</v>
      </c>
      <c r="C307">
        <f>ROW(SmtRes!A497)</f>
        <v>497</v>
      </c>
      <c r="D307">
        <f>ROW(EtalonRes!A558)</f>
        <v>558</v>
      </c>
      <c r="E307" t="s">
        <v>388</v>
      </c>
      <c r="F307" t="s">
        <v>202</v>
      </c>
      <c r="G307" t="s">
        <v>203</v>
      </c>
      <c r="H307" t="s">
        <v>204</v>
      </c>
      <c r="I307">
        <v>1.6</v>
      </c>
      <c r="J307">
        <v>0</v>
      </c>
      <c r="K307">
        <v>1.6</v>
      </c>
      <c r="O307">
        <f t="shared" si="228"/>
        <v>5724.39</v>
      </c>
      <c r="P307">
        <f t="shared" si="229"/>
        <v>2475</v>
      </c>
      <c r="Q307">
        <f t="shared" si="230"/>
        <v>599.55999999999995</v>
      </c>
      <c r="R307">
        <f t="shared" si="231"/>
        <v>266.58999999999997</v>
      </c>
      <c r="S307">
        <f t="shared" si="232"/>
        <v>2649.83</v>
      </c>
      <c r="T307">
        <f t="shared" si="233"/>
        <v>0</v>
      </c>
      <c r="U307">
        <f t="shared" si="234"/>
        <v>8</v>
      </c>
      <c r="V307">
        <f t="shared" si="235"/>
        <v>0.68800000000000006</v>
      </c>
      <c r="W307">
        <f t="shared" si="236"/>
        <v>0</v>
      </c>
      <c r="X307">
        <f t="shared" si="237"/>
        <v>2828.93</v>
      </c>
      <c r="Y307">
        <f t="shared" si="238"/>
        <v>1604.03</v>
      </c>
      <c r="AA307">
        <v>51661419</v>
      </c>
      <c r="AB307">
        <f t="shared" si="239"/>
        <v>247.66</v>
      </c>
      <c r="AC307">
        <f t="shared" si="240"/>
        <v>169.8</v>
      </c>
      <c r="AD307">
        <f t="shared" si="269"/>
        <v>28.26</v>
      </c>
      <c r="AE307">
        <f t="shared" si="270"/>
        <v>4.99</v>
      </c>
      <c r="AF307">
        <f t="shared" si="271"/>
        <v>49.6</v>
      </c>
      <c r="AG307">
        <f t="shared" si="241"/>
        <v>0</v>
      </c>
      <c r="AH307">
        <f t="shared" si="272"/>
        <v>5</v>
      </c>
      <c r="AI307">
        <f t="shared" si="273"/>
        <v>0.43</v>
      </c>
      <c r="AJ307">
        <f t="shared" si="242"/>
        <v>0</v>
      </c>
      <c r="AK307">
        <v>247.66</v>
      </c>
      <c r="AL307">
        <v>169.8</v>
      </c>
      <c r="AM307">
        <v>28.26</v>
      </c>
      <c r="AN307">
        <v>4.99</v>
      </c>
      <c r="AO307">
        <v>49.6</v>
      </c>
      <c r="AP307">
        <v>0</v>
      </c>
      <c r="AQ307">
        <v>5</v>
      </c>
      <c r="AR307">
        <v>0.43</v>
      </c>
      <c r="AS307">
        <v>0</v>
      </c>
      <c r="AT307">
        <v>97</v>
      </c>
      <c r="AU307">
        <v>55</v>
      </c>
      <c r="AV307">
        <v>1</v>
      </c>
      <c r="AW307">
        <v>1</v>
      </c>
      <c r="AZ307">
        <v>1</v>
      </c>
      <c r="BA307">
        <v>33.39</v>
      </c>
      <c r="BB307">
        <v>13.26</v>
      </c>
      <c r="BC307">
        <v>9.11</v>
      </c>
      <c r="BD307" t="s">
        <v>3</v>
      </c>
      <c r="BE307" t="s">
        <v>3</v>
      </c>
      <c r="BF307" t="s">
        <v>3</v>
      </c>
      <c r="BG307" t="s">
        <v>3</v>
      </c>
      <c r="BH307">
        <v>0</v>
      </c>
      <c r="BI307">
        <v>1</v>
      </c>
      <c r="BJ307" t="s">
        <v>205</v>
      </c>
      <c r="BM307">
        <v>26001</v>
      </c>
      <c r="BN307">
        <v>0</v>
      </c>
      <c r="BO307" t="s">
        <v>3</v>
      </c>
      <c r="BP307">
        <v>0</v>
      </c>
      <c r="BQ307">
        <v>2</v>
      </c>
      <c r="BR307">
        <v>0</v>
      </c>
      <c r="BS307">
        <v>33.39</v>
      </c>
      <c r="BT307">
        <v>1</v>
      </c>
      <c r="BU307">
        <v>1</v>
      </c>
      <c r="BV307">
        <v>1</v>
      </c>
      <c r="BW307">
        <v>1</v>
      </c>
      <c r="BX307">
        <v>1</v>
      </c>
      <c r="BY307" t="s">
        <v>3</v>
      </c>
      <c r="BZ307">
        <v>97</v>
      </c>
      <c r="CA307">
        <v>55</v>
      </c>
      <c r="CB307" t="s">
        <v>3</v>
      </c>
      <c r="CE307">
        <v>0</v>
      </c>
      <c r="CF307">
        <v>0</v>
      </c>
      <c r="CG307">
        <v>0</v>
      </c>
      <c r="CM307">
        <v>0</v>
      </c>
      <c r="CN307" t="s">
        <v>3</v>
      </c>
      <c r="CO307">
        <v>0</v>
      </c>
      <c r="CP307">
        <f t="shared" si="243"/>
        <v>5724.3899999999994</v>
      </c>
      <c r="CQ307">
        <f t="shared" si="274"/>
        <v>1546.8779999999999</v>
      </c>
      <c r="CR307">
        <f t="shared" si="275"/>
        <v>374.7276</v>
      </c>
      <c r="CS307">
        <f t="shared" si="244"/>
        <v>166.61610000000002</v>
      </c>
      <c r="CT307">
        <f t="shared" si="245"/>
        <v>1656.144</v>
      </c>
      <c r="CU307">
        <f t="shared" si="246"/>
        <v>0</v>
      </c>
      <c r="CV307">
        <f t="shared" si="247"/>
        <v>5</v>
      </c>
      <c r="CW307">
        <f t="shared" si="248"/>
        <v>0.43</v>
      </c>
      <c r="CX307">
        <f t="shared" si="249"/>
        <v>0</v>
      </c>
      <c r="CY307">
        <f t="shared" si="263"/>
        <v>2828.9274</v>
      </c>
      <c r="CZ307">
        <f t="shared" si="264"/>
        <v>1604.0309999999999</v>
      </c>
      <c r="DC307" t="s">
        <v>3</v>
      </c>
      <c r="DD307" t="s">
        <v>3</v>
      </c>
      <c r="DE307" t="s">
        <v>3</v>
      </c>
      <c r="DF307" t="s">
        <v>3</v>
      </c>
      <c r="DG307" t="s">
        <v>3</v>
      </c>
      <c r="DH307" t="s">
        <v>3</v>
      </c>
      <c r="DI307" t="s">
        <v>3</v>
      </c>
      <c r="DJ307" t="s">
        <v>3</v>
      </c>
      <c r="DK307" t="s">
        <v>3</v>
      </c>
      <c r="DL307" t="s">
        <v>3</v>
      </c>
      <c r="DM307" t="s">
        <v>3</v>
      </c>
      <c r="DN307">
        <v>0</v>
      </c>
      <c r="DO307">
        <v>0</v>
      </c>
      <c r="DP307">
        <v>1</v>
      </c>
      <c r="DQ307">
        <v>1</v>
      </c>
      <c r="DU307">
        <v>1005</v>
      </c>
      <c r="DV307" t="s">
        <v>204</v>
      </c>
      <c r="DW307" t="s">
        <v>204</v>
      </c>
      <c r="DX307">
        <v>10</v>
      </c>
      <c r="DZ307" t="s">
        <v>3</v>
      </c>
      <c r="EA307" t="s">
        <v>3</v>
      </c>
      <c r="EB307" t="s">
        <v>3</v>
      </c>
      <c r="EC307" t="s">
        <v>3</v>
      </c>
      <c r="EE307">
        <v>50757462</v>
      </c>
      <c r="EF307">
        <v>2</v>
      </c>
      <c r="EG307" t="s">
        <v>206</v>
      </c>
      <c r="EH307">
        <v>20</v>
      </c>
      <c r="EI307" t="s">
        <v>207</v>
      </c>
      <c r="EJ307">
        <v>1</v>
      </c>
      <c r="EK307">
        <v>26001</v>
      </c>
      <c r="EL307" t="s">
        <v>207</v>
      </c>
      <c r="EM307" t="s">
        <v>208</v>
      </c>
      <c r="EO307" t="s">
        <v>3</v>
      </c>
      <c r="EQ307">
        <v>131072</v>
      </c>
      <c r="ER307">
        <v>247.66</v>
      </c>
      <c r="ES307">
        <v>169.8</v>
      </c>
      <c r="ET307">
        <v>28.26</v>
      </c>
      <c r="EU307">
        <v>4.99</v>
      </c>
      <c r="EV307">
        <v>49.6</v>
      </c>
      <c r="EW307">
        <v>5</v>
      </c>
      <c r="EX307">
        <v>0.43</v>
      </c>
      <c r="EY307">
        <v>0</v>
      </c>
      <c r="FQ307">
        <v>0</v>
      </c>
      <c r="FR307">
        <f t="shared" si="250"/>
        <v>0</v>
      </c>
      <c r="FS307">
        <v>0</v>
      </c>
      <c r="FX307">
        <v>97</v>
      </c>
      <c r="FY307">
        <v>55</v>
      </c>
      <c r="GA307" t="s">
        <v>3</v>
      </c>
      <c r="GD307">
        <v>1</v>
      </c>
      <c r="GF307">
        <v>-893411855</v>
      </c>
      <c r="GG307">
        <v>2</v>
      </c>
      <c r="GH307">
        <v>1</v>
      </c>
      <c r="GI307">
        <v>4</v>
      </c>
      <c r="GJ307">
        <v>0</v>
      </c>
      <c r="GK307">
        <v>0</v>
      </c>
      <c r="GL307">
        <f t="shared" si="251"/>
        <v>0</v>
      </c>
      <c r="GM307">
        <f t="shared" si="252"/>
        <v>10157.35</v>
      </c>
      <c r="GN307">
        <f t="shared" si="253"/>
        <v>10157.35</v>
      </c>
      <c r="GO307">
        <f t="shared" si="254"/>
        <v>0</v>
      </c>
      <c r="GP307">
        <f t="shared" si="255"/>
        <v>0</v>
      </c>
      <c r="GR307">
        <v>0</v>
      </c>
      <c r="GS307">
        <v>3</v>
      </c>
      <c r="GT307">
        <v>0</v>
      </c>
      <c r="GU307" t="s">
        <v>3</v>
      </c>
      <c r="GV307">
        <f t="shared" si="256"/>
        <v>0</v>
      </c>
      <c r="GW307">
        <v>1</v>
      </c>
      <c r="GX307">
        <f t="shared" si="257"/>
        <v>0</v>
      </c>
      <c r="HA307">
        <v>0</v>
      </c>
      <c r="HB307">
        <v>0</v>
      </c>
      <c r="HC307">
        <f t="shared" si="258"/>
        <v>0</v>
      </c>
      <c r="HE307" t="s">
        <v>3</v>
      </c>
      <c r="HF307" t="s">
        <v>3</v>
      </c>
      <c r="HM307" t="s">
        <v>3</v>
      </c>
      <c r="HN307" t="s">
        <v>209</v>
      </c>
      <c r="HO307" t="s">
        <v>210</v>
      </c>
      <c r="HP307" t="s">
        <v>207</v>
      </c>
      <c r="HQ307" t="s">
        <v>207</v>
      </c>
      <c r="IK307">
        <v>0</v>
      </c>
    </row>
    <row r="308" spans="1:245" x14ac:dyDescent="0.2">
      <c r="A308">
        <v>18</v>
      </c>
      <c r="B308">
        <v>1</v>
      </c>
      <c r="C308">
        <v>494</v>
      </c>
      <c r="E308" t="s">
        <v>389</v>
      </c>
      <c r="F308" t="s">
        <v>212</v>
      </c>
      <c r="G308" t="s">
        <v>226</v>
      </c>
      <c r="H308" t="str">
        <f>'1.Ведомость'!C134</f>
        <v>м2</v>
      </c>
      <c r="I308">
        <f>I307*J308</f>
        <v>17.600000000000001</v>
      </c>
      <c r="J308">
        <v>11</v>
      </c>
      <c r="K308">
        <v>11</v>
      </c>
      <c r="O308">
        <f t="shared" si="228"/>
        <v>3607.56</v>
      </c>
      <c r="P308">
        <f t="shared" si="229"/>
        <v>3607.56</v>
      </c>
      <c r="Q308">
        <f t="shared" si="230"/>
        <v>0</v>
      </c>
      <c r="R308">
        <f t="shared" si="231"/>
        <v>0</v>
      </c>
      <c r="S308">
        <f t="shared" si="232"/>
        <v>0</v>
      </c>
      <c r="T308">
        <f t="shared" si="233"/>
        <v>0</v>
      </c>
      <c r="U308">
        <f t="shared" si="234"/>
        <v>0</v>
      </c>
      <c r="V308">
        <f t="shared" si="235"/>
        <v>0</v>
      </c>
      <c r="W308">
        <f t="shared" si="236"/>
        <v>0</v>
      </c>
      <c r="X308">
        <f t="shared" si="237"/>
        <v>0</v>
      </c>
      <c r="Y308">
        <f t="shared" si="238"/>
        <v>0</v>
      </c>
      <c r="AA308">
        <v>51661419</v>
      </c>
      <c r="AB308">
        <f t="shared" si="239"/>
        <v>22.5</v>
      </c>
      <c r="AC308">
        <f t="shared" si="240"/>
        <v>22.5</v>
      </c>
      <c r="AD308">
        <f t="shared" si="269"/>
        <v>0</v>
      </c>
      <c r="AE308">
        <f t="shared" si="270"/>
        <v>0</v>
      </c>
      <c r="AF308">
        <f t="shared" si="271"/>
        <v>0</v>
      </c>
      <c r="AG308">
        <f t="shared" si="241"/>
        <v>0</v>
      </c>
      <c r="AH308">
        <f t="shared" si="272"/>
        <v>0</v>
      </c>
      <c r="AI308">
        <f t="shared" si="273"/>
        <v>0</v>
      </c>
      <c r="AJ308">
        <f t="shared" si="242"/>
        <v>0</v>
      </c>
      <c r="AK308">
        <v>22.5</v>
      </c>
      <c r="AL308">
        <v>22.5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1</v>
      </c>
      <c r="AW308">
        <v>1</v>
      </c>
      <c r="AZ308">
        <v>1</v>
      </c>
      <c r="BA308">
        <v>1</v>
      </c>
      <c r="BB308">
        <v>1</v>
      </c>
      <c r="BC308">
        <v>9.11</v>
      </c>
      <c r="BD308" t="s">
        <v>3</v>
      </c>
      <c r="BE308" t="s">
        <v>3</v>
      </c>
      <c r="BF308" t="s">
        <v>3</v>
      </c>
      <c r="BG308" t="s">
        <v>3</v>
      </c>
      <c r="BH308">
        <v>3</v>
      </c>
      <c r="BI308">
        <v>1</v>
      </c>
      <c r="BJ308" t="s">
        <v>214</v>
      </c>
      <c r="BM308">
        <v>500001</v>
      </c>
      <c r="BN308">
        <v>0</v>
      </c>
      <c r="BO308" t="s">
        <v>3</v>
      </c>
      <c r="BP308">
        <v>0</v>
      </c>
      <c r="BQ308">
        <v>8</v>
      </c>
      <c r="BR308">
        <v>0</v>
      </c>
      <c r="BS308">
        <v>1</v>
      </c>
      <c r="BT308">
        <v>1</v>
      </c>
      <c r="BU308">
        <v>1</v>
      </c>
      <c r="BV308">
        <v>1</v>
      </c>
      <c r="BW308">
        <v>1</v>
      </c>
      <c r="BX308">
        <v>1</v>
      </c>
      <c r="BY308" t="s">
        <v>3</v>
      </c>
      <c r="BZ308">
        <v>0</v>
      </c>
      <c r="CA308">
        <v>0</v>
      </c>
      <c r="CB308" t="s">
        <v>3</v>
      </c>
      <c r="CE308">
        <v>0</v>
      </c>
      <c r="CF308">
        <v>0</v>
      </c>
      <c r="CG308">
        <v>0</v>
      </c>
      <c r="CM308">
        <v>0</v>
      </c>
      <c r="CN308" t="s">
        <v>3</v>
      </c>
      <c r="CO308">
        <v>0</v>
      </c>
      <c r="CP308">
        <f t="shared" si="243"/>
        <v>3607.56</v>
      </c>
      <c r="CQ308">
        <f t="shared" si="274"/>
        <v>204.97499999999999</v>
      </c>
      <c r="CR308">
        <f t="shared" si="275"/>
        <v>0</v>
      </c>
      <c r="CS308">
        <f t="shared" si="244"/>
        <v>0</v>
      </c>
      <c r="CT308">
        <f t="shared" si="245"/>
        <v>0</v>
      </c>
      <c r="CU308">
        <f t="shared" si="246"/>
        <v>0</v>
      </c>
      <c r="CV308">
        <f t="shared" si="247"/>
        <v>0</v>
      </c>
      <c r="CW308">
        <f t="shared" si="248"/>
        <v>0</v>
      </c>
      <c r="CX308">
        <f t="shared" si="249"/>
        <v>0</v>
      </c>
      <c r="CY308">
        <f t="shared" si="263"/>
        <v>0</v>
      </c>
      <c r="CZ308">
        <f t="shared" si="264"/>
        <v>0</v>
      </c>
      <c r="DC308" t="s">
        <v>3</v>
      </c>
      <c r="DD308" t="s">
        <v>3</v>
      </c>
      <c r="DE308" t="s">
        <v>3</v>
      </c>
      <c r="DF308" t="s">
        <v>3</v>
      </c>
      <c r="DG308" t="s">
        <v>3</v>
      </c>
      <c r="DH308" t="s">
        <v>3</v>
      </c>
      <c r="DI308" t="s">
        <v>3</v>
      </c>
      <c r="DJ308" t="s">
        <v>3</v>
      </c>
      <c r="DK308" t="s">
        <v>3</v>
      </c>
      <c r="DL308" t="s">
        <v>3</v>
      </c>
      <c r="DM308" t="s">
        <v>3</v>
      </c>
      <c r="DN308">
        <v>0</v>
      </c>
      <c r="DO308">
        <v>0</v>
      </c>
      <c r="DP308">
        <v>1</v>
      </c>
      <c r="DQ308">
        <v>1</v>
      </c>
      <c r="DU308">
        <v>1005</v>
      </c>
      <c r="DV308" t="s">
        <v>63</v>
      </c>
      <c r="DW308" t="s">
        <v>63</v>
      </c>
      <c r="DX308">
        <v>1</v>
      </c>
      <c r="DZ308" t="s">
        <v>3</v>
      </c>
      <c r="EA308" t="s">
        <v>3</v>
      </c>
      <c r="EB308" t="s">
        <v>3</v>
      </c>
      <c r="EC308" t="s">
        <v>3</v>
      </c>
      <c r="EE308">
        <v>50757674</v>
      </c>
      <c r="EF308">
        <v>8</v>
      </c>
      <c r="EG308" t="s">
        <v>57</v>
      </c>
      <c r="EH308">
        <v>0</v>
      </c>
      <c r="EI308" t="s">
        <v>3</v>
      </c>
      <c r="EJ308">
        <v>1</v>
      </c>
      <c r="EK308">
        <v>500001</v>
      </c>
      <c r="EL308" t="s">
        <v>58</v>
      </c>
      <c r="EM308" t="s">
        <v>59</v>
      </c>
      <c r="EO308" t="s">
        <v>3</v>
      </c>
      <c r="EQ308">
        <v>0</v>
      </c>
      <c r="ER308">
        <v>22.5</v>
      </c>
      <c r="ES308">
        <v>22.5</v>
      </c>
      <c r="ET308">
        <v>0</v>
      </c>
      <c r="EU308">
        <v>0</v>
      </c>
      <c r="EV308">
        <v>0</v>
      </c>
      <c r="EW308">
        <v>0</v>
      </c>
      <c r="EX308">
        <v>0</v>
      </c>
      <c r="FQ308">
        <v>0</v>
      </c>
      <c r="FR308">
        <f t="shared" si="250"/>
        <v>0</v>
      </c>
      <c r="FS308">
        <v>0</v>
      </c>
      <c r="FX308">
        <v>0</v>
      </c>
      <c r="FY308">
        <v>0</v>
      </c>
      <c r="GA308" t="s">
        <v>3</v>
      </c>
      <c r="GD308">
        <v>1</v>
      </c>
      <c r="GF308">
        <v>2022782512</v>
      </c>
      <c r="GG308">
        <v>2</v>
      </c>
      <c r="GH308">
        <v>1</v>
      </c>
      <c r="GI308">
        <v>4</v>
      </c>
      <c r="GJ308">
        <v>0</v>
      </c>
      <c r="GK308">
        <v>0</v>
      </c>
      <c r="GL308">
        <f t="shared" si="251"/>
        <v>0</v>
      </c>
      <c r="GM308">
        <f t="shared" si="252"/>
        <v>3607.56</v>
      </c>
      <c r="GN308">
        <f t="shared" si="253"/>
        <v>3607.56</v>
      </c>
      <c r="GO308">
        <f t="shared" si="254"/>
        <v>0</v>
      </c>
      <c r="GP308">
        <f t="shared" si="255"/>
        <v>0</v>
      </c>
      <c r="GR308">
        <v>0</v>
      </c>
      <c r="GS308">
        <v>3</v>
      </c>
      <c r="GT308">
        <v>0</v>
      </c>
      <c r="GU308" t="s">
        <v>3</v>
      </c>
      <c r="GV308">
        <f t="shared" si="256"/>
        <v>0</v>
      </c>
      <c r="GW308">
        <v>1</v>
      </c>
      <c r="GX308">
        <f t="shared" si="257"/>
        <v>0</v>
      </c>
      <c r="HA308">
        <v>0</v>
      </c>
      <c r="HB308">
        <v>0</v>
      </c>
      <c r="HC308">
        <f t="shared" si="258"/>
        <v>0</v>
      </c>
      <c r="HE308" t="s">
        <v>3</v>
      </c>
      <c r="HF308" t="s">
        <v>3</v>
      </c>
      <c r="HM308" t="s">
        <v>3</v>
      </c>
      <c r="HN308" t="s">
        <v>3</v>
      </c>
      <c r="HO308" t="s">
        <v>3</v>
      </c>
      <c r="HP308" t="s">
        <v>3</v>
      </c>
      <c r="HQ308" t="s">
        <v>3</v>
      </c>
      <c r="IK308">
        <v>0</v>
      </c>
    </row>
    <row r="309" spans="1:245" x14ac:dyDescent="0.2">
      <c r="A309">
        <v>18</v>
      </c>
      <c r="B309">
        <v>1</v>
      </c>
      <c r="C309">
        <v>496</v>
      </c>
      <c r="E309" t="s">
        <v>390</v>
      </c>
      <c r="F309" t="s">
        <v>216</v>
      </c>
      <c r="G309" t="s">
        <v>217</v>
      </c>
      <c r="H309" t="e">
        <f>'1.Ведомость'!#REF!</f>
        <v>#REF!</v>
      </c>
      <c r="I309">
        <f>I307*J309</f>
        <v>-2.4</v>
      </c>
      <c r="J309">
        <v>-1.4999999999999998</v>
      </c>
      <c r="K309">
        <v>-1.5</v>
      </c>
      <c r="O309">
        <f t="shared" si="228"/>
        <v>-1433.84</v>
      </c>
      <c r="P309">
        <f t="shared" si="229"/>
        <v>-1433.84</v>
      </c>
      <c r="Q309">
        <f t="shared" si="230"/>
        <v>0</v>
      </c>
      <c r="R309">
        <f t="shared" si="231"/>
        <v>0</v>
      </c>
      <c r="S309">
        <f t="shared" si="232"/>
        <v>0</v>
      </c>
      <c r="T309">
        <f t="shared" si="233"/>
        <v>0</v>
      </c>
      <c r="U309">
        <f t="shared" si="234"/>
        <v>0</v>
      </c>
      <c r="V309">
        <f t="shared" si="235"/>
        <v>0</v>
      </c>
      <c r="W309">
        <f t="shared" si="236"/>
        <v>0</v>
      </c>
      <c r="X309">
        <f t="shared" si="237"/>
        <v>0</v>
      </c>
      <c r="Y309">
        <f t="shared" si="238"/>
        <v>0</v>
      </c>
      <c r="AA309">
        <v>51661419</v>
      </c>
      <c r="AB309">
        <f t="shared" si="239"/>
        <v>65.58</v>
      </c>
      <c r="AC309">
        <f t="shared" si="240"/>
        <v>65.58</v>
      </c>
      <c r="AD309">
        <f t="shared" si="269"/>
        <v>0</v>
      </c>
      <c r="AE309">
        <f t="shared" si="270"/>
        <v>0</v>
      </c>
      <c r="AF309">
        <f t="shared" si="271"/>
        <v>0</v>
      </c>
      <c r="AG309">
        <f t="shared" si="241"/>
        <v>0</v>
      </c>
      <c r="AH309">
        <f t="shared" si="272"/>
        <v>0</v>
      </c>
      <c r="AI309">
        <f t="shared" si="273"/>
        <v>0</v>
      </c>
      <c r="AJ309">
        <f t="shared" si="242"/>
        <v>0</v>
      </c>
      <c r="AK309">
        <v>65.58</v>
      </c>
      <c r="AL309">
        <v>65.58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1</v>
      </c>
      <c r="AW309">
        <v>1</v>
      </c>
      <c r="AZ309">
        <v>1</v>
      </c>
      <c r="BA309">
        <v>1</v>
      </c>
      <c r="BB309">
        <v>1</v>
      </c>
      <c r="BC309">
        <v>9.11</v>
      </c>
      <c r="BD309" t="s">
        <v>3</v>
      </c>
      <c r="BE309" t="s">
        <v>3</v>
      </c>
      <c r="BF309" t="s">
        <v>3</v>
      </c>
      <c r="BG309" t="s">
        <v>3</v>
      </c>
      <c r="BH309">
        <v>3</v>
      </c>
      <c r="BI309">
        <v>1</v>
      </c>
      <c r="BJ309" t="s">
        <v>219</v>
      </c>
      <c r="BM309">
        <v>500001</v>
      </c>
      <c r="BN309">
        <v>0</v>
      </c>
      <c r="BO309" t="s">
        <v>3</v>
      </c>
      <c r="BP309">
        <v>0</v>
      </c>
      <c r="BQ309">
        <v>8</v>
      </c>
      <c r="BR309">
        <v>1</v>
      </c>
      <c r="BS309">
        <v>1</v>
      </c>
      <c r="BT309">
        <v>1</v>
      </c>
      <c r="BU309">
        <v>1</v>
      </c>
      <c r="BV309">
        <v>1</v>
      </c>
      <c r="BW309">
        <v>1</v>
      </c>
      <c r="BX309">
        <v>1</v>
      </c>
      <c r="BY309" t="s">
        <v>3</v>
      </c>
      <c r="BZ309">
        <v>0</v>
      </c>
      <c r="CA309">
        <v>0</v>
      </c>
      <c r="CB309" t="s">
        <v>3</v>
      </c>
      <c r="CE309">
        <v>0</v>
      </c>
      <c r="CF309">
        <v>0</v>
      </c>
      <c r="CG309">
        <v>0</v>
      </c>
      <c r="CM309">
        <v>0</v>
      </c>
      <c r="CN309" t="s">
        <v>3</v>
      </c>
      <c r="CO309">
        <v>0</v>
      </c>
      <c r="CP309">
        <f t="shared" si="243"/>
        <v>-1433.84</v>
      </c>
      <c r="CQ309">
        <f t="shared" si="274"/>
        <v>597.43379999999991</v>
      </c>
      <c r="CR309">
        <f t="shared" si="275"/>
        <v>0</v>
      </c>
      <c r="CS309">
        <f t="shared" si="244"/>
        <v>0</v>
      </c>
      <c r="CT309">
        <f t="shared" si="245"/>
        <v>0</v>
      </c>
      <c r="CU309">
        <f t="shared" si="246"/>
        <v>0</v>
      </c>
      <c r="CV309">
        <f t="shared" si="247"/>
        <v>0</v>
      </c>
      <c r="CW309">
        <f t="shared" si="248"/>
        <v>0</v>
      </c>
      <c r="CX309">
        <f t="shared" si="249"/>
        <v>0</v>
      </c>
      <c r="CY309">
        <f t="shared" si="263"/>
        <v>0</v>
      </c>
      <c r="CZ309">
        <f t="shared" si="264"/>
        <v>0</v>
      </c>
      <c r="DC309" t="s">
        <v>3</v>
      </c>
      <c r="DD309" t="s">
        <v>3</v>
      </c>
      <c r="DE309" t="s">
        <v>3</v>
      </c>
      <c r="DF309" t="s">
        <v>3</v>
      </c>
      <c r="DG309" t="s">
        <v>3</v>
      </c>
      <c r="DH309" t="s">
        <v>3</v>
      </c>
      <c r="DI309" t="s">
        <v>3</v>
      </c>
      <c r="DJ309" t="s">
        <v>3</v>
      </c>
      <c r="DK309" t="s">
        <v>3</v>
      </c>
      <c r="DL309" t="s">
        <v>3</v>
      </c>
      <c r="DM309" t="s">
        <v>3</v>
      </c>
      <c r="DN309">
        <v>0</v>
      </c>
      <c r="DO309">
        <v>0</v>
      </c>
      <c r="DP309">
        <v>1</v>
      </c>
      <c r="DQ309">
        <v>1</v>
      </c>
      <c r="DU309">
        <v>1002</v>
      </c>
      <c r="DV309" t="s">
        <v>218</v>
      </c>
      <c r="DW309" t="s">
        <v>218</v>
      </c>
      <c r="DX309">
        <v>1</v>
      </c>
      <c r="DZ309" t="s">
        <v>3</v>
      </c>
      <c r="EA309" t="s">
        <v>3</v>
      </c>
      <c r="EB309" t="s">
        <v>3</v>
      </c>
      <c r="EC309" t="s">
        <v>3</v>
      </c>
      <c r="EE309">
        <v>50757674</v>
      </c>
      <c r="EF309">
        <v>8</v>
      </c>
      <c r="EG309" t="s">
        <v>57</v>
      </c>
      <c r="EH309">
        <v>0</v>
      </c>
      <c r="EI309" t="s">
        <v>3</v>
      </c>
      <c r="EJ309">
        <v>1</v>
      </c>
      <c r="EK309">
        <v>500001</v>
      </c>
      <c r="EL309" t="s">
        <v>58</v>
      </c>
      <c r="EM309" t="s">
        <v>59</v>
      </c>
      <c r="EO309" t="s">
        <v>3</v>
      </c>
      <c r="EQ309">
        <v>32768</v>
      </c>
      <c r="ER309">
        <v>65.58</v>
      </c>
      <c r="ES309">
        <v>65.58</v>
      </c>
      <c r="ET309">
        <v>0</v>
      </c>
      <c r="EU309">
        <v>0</v>
      </c>
      <c r="EV309">
        <v>0</v>
      </c>
      <c r="EW309">
        <v>0</v>
      </c>
      <c r="EX309">
        <v>0</v>
      </c>
      <c r="FQ309">
        <v>0</v>
      </c>
      <c r="FR309">
        <f t="shared" si="250"/>
        <v>0</v>
      </c>
      <c r="FS309">
        <v>0</v>
      </c>
      <c r="FX309">
        <v>0</v>
      </c>
      <c r="FY309">
        <v>0</v>
      </c>
      <c r="GA309" t="s">
        <v>3</v>
      </c>
      <c r="GD309">
        <v>1</v>
      </c>
      <c r="GF309">
        <v>-1609399419</v>
      </c>
      <c r="GG309">
        <v>2</v>
      </c>
      <c r="GH309">
        <v>1</v>
      </c>
      <c r="GI309">
        <v>4</v>
      </c>
      <c r="GJ309">
        <v>0</v>
      </c>
      <c r="GK309">
        <v>0</v>
      </c>
      <c r="GL309">
        <f t="shared" si="251"/>
        <v>0</v>
      </c>
      <c r="GM309">
        <f t="shared" si="252"/>
        <v>-1433.84</v>
      </c>
      <c r="GN309">
        <f t="shared" si="253"/>
        <v>-1433.84</v>
      </c>
      <c r="GO309">
        <f t="shared" si="254"/>
        <v>0</v>
      </c>
      <c r="GP309">
        <f t="shared" si="255"/>
        <v>0</v>
      </c>
      <c r="GR309">
        <v>0</v>
      </c>
      <c r="GS309">
        <v>3</v>
      </c>
      <c r="GT309">
        <v>0</v>
      </c>
      <c r="GU309" t="s">
        <v>3</v>
      </c>
      <c r="GV309">
        <f t="shared" si="256"/>
        <v>0</v>
      </c>
      <c r="GW309">
        <v>1</v>
      </c>
      <c r="GX309">
        <f t="shared" si="257"/>
        <v>0</v>
      </c>
      <c r="HA309">
        <v>0</v>
      </c>
      <c r="HB309">
        <v>0</v>
      </c>
      <c r="HC309">
        <f t="shared" si="258"/>
        <v>0</v>
      </c>
      <c r="HE309" t="s">
        <v>3</v>
      </c>
      <c r="HF309" t="s">
        <v>3</v>
      </c>
      <c r="HM309" t="s">
        <v>3</v>
      </c>
      <c r="HN309" t="s">
        <v>3</v>
      </c>
      <c r="HO309" t="s">
        <v>3</v>
      </c>
      <c r="HP309" t="s">
        <v>3</v>
      </c>
      <c r="HQ309" t="s">
        <v>3</v>
      </c>
      <c r="IK309">
        <v>0</v>
      </c>
    </row>
    <row r="310" spans="1:245" x14ac:dyDescent="0.2">
      <c r="A310">
        <v>18</v>
      </c>
      <c r="B310">
        <v>1</v>
      </c>
      <c r="C310">
        <v>497</v>
      </c>
      <c r="E310" t="s">
        <v>391</v>
      </c>
      <c r="F310" t="s">
        <v>221</v>
      </c>
      <c r="G310" t="s">
        <v>222</v>
      </c>
      <c r="H310" t="e">
        <f>'1.Ведомость'!#REF!</f>
        <v>#REF!</v>
      </c>
      <c r="I310">
        <f>I307*J310</f>
        <v>-9.1200000000000003E-2</v>
      </c>
      <c r="J310">
        <v>-5.7000000000000002E-2</v>
      </c>
      <c r="K310">
        <v>-5.7000000000000002E-2</v>
      </c>
      <c r="O310">
        <f t="shared" si="228"/>
        <v>-166.65</v>
      </c>
      <c r="P310">
        <f t="shared" si="229"/>
        <v>-166.65</v>
      </c>
      <c r="Q310">
        <f t="shared" si="230"/>
        <v>0</v>
      </c>
      <c r="R310">
        <f t="shared" si="231"/>
        <v>0</v>
      </c>
      <c r="S310">
        <f t="shared" si="232"/>
        <v>0</v>
      </c>
      <c r="T310">
        <f t="shared" si="233"/>
        <v>0</v>
      </c>
      <c r="U310">
        <f t="shared" si="234"/>
        <v>0</v>
      </c>
      <c r="V310">
        <f t="shared" si="235"/>
        <v>0</v>
      </c>
      <c r="W310">
        <f t="shared" si="236"/>
        <v>0</v>
      </c>
      <c r="X310">
        <f t="shared" si="237"/>
        <v>0</v>
      </c>
      <c r="Y310">
        <f t="shared" si="238"/>
        <v>0</v>
      </c>
      <c r="AA310">
        <v>51661419</v>
      </c>
      <c r="AB310">
        <f t="shared" si="239"/>
        <v>200.58</v>
      </c>
      <c r="AC310">
        <f t="shared" si="240"/>
        <v>200.58</v>
      </c>
      <c r="AD310">
        <f t="shared" si="269"/>
        <v>0</v>
      </c>
      <c r="AE310">
        <f t="shared" si="270"/>
        <v>0</v>
      </c>
      <c r="AF310">
        <f t="shared" si="271"/>
        <v>0</v>
      </c>
      <c r="AG310">
        <f t="shared" si="241"/>
        <v>0</v>
      </c>
      <c r="AH310">
        <f t="shared" si="272"/>
        <v>0</v>
      </c>
      <c r="AI310">
        <f t="shared" si="273"/>
        <v>0</v>
      </c>
      <c r="AJ310">
        <f t="shared" si="242"/>
        <v>0</v>
      </c>
      <c r="AK310">
        <v>200.58</v>
      </c>
      <c r="AL310">
        <v>200.58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1</v>
      </c>
      <c r="AW310">
        <v>1</v>
      </c>
      <c r="AZ310">
        <v>1</v>
      </c>
      <c r="BA310">
        <v>1</v>
      </c>
      <c r="BB310">
        <v>1</v>
      </c>
      <c r="BC310">
        <v>9.11</v>
      </c>
      <c r="BD310" t="s">
        <v>3</v>
      </c>
      <c r="BE310" t="s">
        <v>3</v>
      </c>
      <c r="BF310" t="s">
        <v>3</v>
      </c>
      <c r="BG310" t="s">
        <v>3</v>
      </c>
      <c r="BH310">
        <v>3</v>
      </c>
      <c r="BI310">
        <v>1</v>
      </c>
      <c r="BJ310" t="s">
        <v>223</v>
      </c>
      <c r="BM310">
        <v>500001</v>
      </c>
      <c r="BN310">
        <v>0</v>
      </c>
      <c r="BO310" t="s">
        <v>3</v>
      </c>
      <c r="BP310">
        <v>0</v>
      </c>
      <c r="BQ310">
        <v>8</v>
      </c>
      <c r="BR310">
        <v>1</v>
      </c>
      <c r="BS310">
        <v>1</v>
      </c>
      <c r="BT310">
        <v>1</v>
      </c>
      <c r="BU310">
        <v>1</v>
      </c>
      <c r="BV310">
        <v>1</v>
      </c>
      <c r="BW310">
        <v>1</v>
      </c>
      <c r="BX310">
        <v>1</v>
      </c>
      <c r="BY310" t="s">
        <v>3</v>
      </c>
      <c r="BZ310">
        <v>0</v>
      </c>
      <c r="CA310">
        <v>0</v>
      </c>
      <c r="CB310" t="s">
        <v>3</v>
      </c>
      <c r="CE310">
        <v>0</v>
      </c>
      <c r="CF310">
        <v>0</v>
      </c>
      <c r="CG310">
        <v>0</v>
      </c>
      <c r="CM310">
        <v>0</v>
      </c>
      <c r="CN310" t="s">
        <v>3</v>
      </c>
      <c r="CO310">
        <v>0</v>
      </c>
      <c r="CP310">
        <f t="shared" si="243"/>
        <v>-166.65</v>
      </c>
      <c r="CQ310">
        <f t="shared" si="274"/>
        <v>1827.2837999999999</v>
      </c>
      <c r="CR310">
        <f t="shared" si="275"/>
        <v>0</v>
      </c>
      <c r="CS310">
        <f t="shared" si="244"/>
        <v>0</v>
      </c>
      <c r="CT310">
        <f t="shared" si="245"/>
        <v>0</v>
      </c>
      <c r="CU310">
        <f t="shared" si="246"/>
        <v>0</v>
      </c>
      <c r="CV310">
        <f t="shared" si="247"/>
        <v>0</v>
      </c>
      <c r="CW310">
        <f t="shared" si="248"/>
        <v>0</v>
      </c>
      <c r="CX310">
        <f t="shared" si="249"/>
        <v>0</v>
      </c>
      <c r="CY310">
        <f t="shared" si="263"/>
        <v>0</v>
      </c>
      <c r="CZ310">
        <f t="shared" si="264"/>
        <v>0</v>
      </c>
      <c r="DC310" t="s">
        <v>3</v>
      </c>
      <c r="DD310" t="s">
        <v>3</v>
      </c>
      <c r="DE310" t="s">
        <v>3</v>
      </c>
      <c r="DF310" t="s">
        <v>3</v>
      </c>
      <c r="DG310" t="s">
        <v>3</v>
      </c>
      <c r="DH310" t="s">
        <v>3</v>
      </c>
      <c r="DI310" t="s">
        <v>3</v>
      </c>
      <c r="DJ310" t="s">
        <v>3</v>
      </c>
      <c r="DK310" t="s">
        <v>3</v>
      </c>
      <c r="DL310" t="s">
        <v>3</v>
      </c>
      <c r="DM310" t="s">
        <v>3</v>
      </c>
      <c r="DN310">
        <v>0</v>
      </c>
      <c r="DO310">
        <v>0</v>
      </c>
      <c r="DP310">
        <v>1</v>
      </c>
      <c r="DQ310">
        <v>1</v>
      </c>
      <c r="DU310">
        <v>1002</v>
      </c>
      <c r="DV310" t="s">
        <v>218</v>
      </c>
      <c r="DW310" t="s">
        <v>218</v>
      </c>
      <c r="DX310">
        <v>1</v>
      </c>
      <c r="DZ310" t="s">
        <v>3</v>
      </c>
      <c r="EA310" t="s">
        <v>3</v>
      </c>
      <c r="EB310" t="s">
        <v>3</v>
      </c>
      <c r="EC310" t="s">
        <v>3</v>
      </c>
      <c r="EE310">
        <v>50757674</v>
      </c>
      <c r="EF310">
        <v>8</v>
      </c>
      <c r="EG310" t="s">
        <v>57</v>
      </c>
      <c r="EH310">
        <v>0</v>
      </c>
      <c r="EI310" t="s">
        <v>3</v>
      </c>
      <c r="EJ310">
        <v>1</v>
      </c>
      <c r="EK310">
        <v>500001</v>
      </c>
      <c r="EL310" t="s">
        <v>58</v>
      </c>
      <c r="EM310" t="s">
        <v>59</v>
      </c>
      <c r="EO310" t="s">
        <v>3</v>
      </c>
      <c r="EQ310">
        <v>32768</v>
      </c>
      <c r="ER310">
        <v>200.58</v>
      </c>
      <c r="ES310">
        <v>200.58</v>
      </c>
      <c r="ET310">
        <v>0</v>
      </c>
      <c r="EU310">
        <v>0</v>
      </c>
      <c r="EV310">
        <v>0</v>
      </c>
      <c r="EW310">
        <v>0</v>
      </c>
      <c r="EX310">
        <v>0</v>
      </c>
      <c r="FQ310">
        <v>0</v>
      </c>
      <c r="FR310">
        <f t="shared" si="250"/>
        <v>0</v>
      </c>
      <c r="FS310">
        <v>0</v>
      </c>
      <c r="FX310">
        <v>0</v>
      </c>
      <c r="FY310">
        <v>0</v>
      </c>
      <c r="GA310" t="s">
        <v>3</v>
      </c>
      <c r="GD310">
        <v>1</v>
      </c>
      <c r="GF310">
        <v>1828367933</v>
      </c>
      <c r="GG310">
        <v>2</v>
      </c>
      <c r="GH310">
        <v>1</v>
      </c>
      <c r="GI310">
        <v>4</v>
      </c>
      <c r="GJ310">
        <v>0</v>
      </c>
      <c r="GK310">
        <v>0</v>
      </c>
      <c r="GL310">
        <f t="shared" si="251"/>
        <v>0</v>
      </c>
      <c r="GM310">
        <f t="shared" si="252"/>
        <v>-166.65</v>
      </c>
      <c r="GN310">
        <f t="shared" si="253"/>
        <v>-166.65</v>
      </c>
      <c r="GO310">
        <f t="shared" si="254"/>
        <v>0</v>
      </c>
      <c r="GP310">
        <f t="shared" si="255"/>
        <v>0</v>
      </c>
      <c r="GR310">
        <v>0</v>
      </c>
      <c r="GS310">
        <v>3</v>
      </c>
      <c r="GT310">
        <v>0</v>
      </c>
      <c r="GU310" t="s">
        <v>3</v>
      </c>
      <c r="GV310">
        <f t="shared" si="256"/>
        <v>0</v>
      </c>
      <c r="GW310">
        <v>1</v>
      </c>
      <c r="GX310">
        <f t="shared" si="257"/>
        <v>0</v>
      </c>
      <c r="HA310">
        <v>0</v>
      </c>
      <c r="HB310">
        <v>0</v>
      </c>
      <c r="HC310">
        <f t="shared" si="258"/>
        <v>0</v>
      </c>
      <c r="HE310" t="s">
        <v>3</v>
      </c>
      <c r="HF310" t="s">
        <v>3</v>
      </c>
      <c r="HM310" t="s">
        <v>3</v>
      </c>
      <c r="HN310" t="s">
        <v>3</v>
      </c>
      <c r="HO310" t="s">
        <v>3</v>
      </c>
      <c r="HP310" t="s">
        <v>3</v>
      </c>
      <c r="HQ310" t="s">
        <v>3</v>
      </c>
      <c r="IK310">
        <v>0</v>
      </c>
    </row>
    <row r="312" spans="1:245" x14ac:dyDescent="0.2">
      <c r="A312" s="2">
        <v>51</v>
      </c>
      <c r="B312" s="2">
        <f>B269</f>
        <v>1</v>
      </c>
      <c r="C312" s="2">
        <f>A269</f>
        <v>4</v>
      </c>
      <c r="D312" s="2">
        <f>ROW(A269)</f>
        <v>269</v>
      </c>
      <c r="E312" s="2"/>
      <c r="F312" s="2" t="str">
        <f>IF(F269&lt;&gt;"",F269,"")</f>
        <v/>
      </c>
      <c r="G312" s="2" t="str">
        <f>IF(G269&lt;&gt;"",G269,"")</f>
        <v>Система В34</v>
      </c>
      <c r="H312" s="2">
        <v>0</v>
      </c>
      <c r="I312" s="2"/>
      <c r="J312" s="2"/>
      <c r="K312" s="2"/>
      <c r="L312" s="2"/>
      <c r="M312" s="2"/>
      <c r="N312" s="2"/>
      <c r="O312" s="2">
        <f t="shared" ref="O312:T312" si="276">ROUND(AB312,2)</f>
        <v>491517.65</v>
      </c>
      <c r="P312" s="2">
        <f t="shared" si="276"/>
        <v>384374.13</v>
      </c>
      <c r="Q312" s="2">
        <f t="shared" si="276"/>
        <v>8649.73</v>
      </c>
      <c r="R312" s="2">
        <f t="shared" si="276"/>
        <v>3324.48</v>
      </c>
      <c r="S312" s="2">
        <f t="shared" si="276"/>
        <v>98493.79</v>
      </c>
      <c r="T312" s="2">
        <f t="shared" si="276"/>
        <v>0</v>
      </c>
      <c r="U312" s="2">
        <f>AH312</f>
        <v>326.03856500000001</v>
      </c>
      <c r="V312" s="2">
        <f>AI312</f>
        <v>8.4546291</v>
      </c>
      <c r="W312" s="2">
        <f>ROUND(AJ312,2)</f>
        <v>0</v>
      </c>
      <c r="X312" s="2">
        <f>ROUND(AK312,2)</f>
        <v>116206.9</v>
      </c>
      <c r="Y312" s="2">
        <f>ROUND(AL312,2)</f>
        <v>68225.41</v>
      </c>
      <c r="Z312" s="2"/>
      <c r="AA312" s="2"/>
      <c r="AB312" s="2">
        <f>ROUND(SUMIF(AA273:AA310,"=51661419",O273:O310),2)</f>
        <v>491517.65</v>
      </c>
      <c r="AC312" s="2">
        <f>ROUND(SUMIF(AA273:AA310,"=51661419",P273:P310),2)</f>
        <v>384374.13</v>
      </c>
      <c r="AD312" s="2">
        <f>ROUND(SUMIF(AA273:AA310,"=51661419",Q273:Q310),2)</f>
        <v>8649.73</v>
      </c>
      <c r="AE312" s="2">
        <f>ROUND(SUMIF(AA273:AA310,"=51661419",R273:R310),2)</f>
        <v>3324.48</v>
      </c>
      <c r="AF312" s="2">
        <f>ROUND(SUMIF(AA273:AA310,"=51661419",S273:S310),2)</f>
        <v>98493.79</v>
      </c>
      <c r="AG312" s="2">
        <f>ROUND(SUMIF(AA273:AA310,"=51661419",T273:T310),2)</f>
        <v>0</v>
      </c>
      <c r="AH312" s="2">
        <f>SUMIF(AA273:AA310,"=51661419",U273:U310)</f>
        <v>326.03856500000001</v>
      </c>
      <c r="AI312" s="2">
        <f>SUMIF(AA273:AA310,"=51661419",V273:V310)</f>
        <v>8.4546291</v>
      </c>
      <c r="AJ312" s="2">
        <f>ROUND(SUMIF(AA273:AA310,"=51661419",W273:W310),2)</f>
        <v>0</v>
      </c>
      <c r="AK312" s="2">
        <f>ROUND(SUMIF(AA273:AA310,"=51661419",X273:X310),2)</f>
        <v>116206.9</v>
      </c>
      <c r="AL312" s="2">
        <f>ROUND(SUMIF(AA273:AA310,"=51661419",Y273:Y310),2)</f>
        <v>68225.41</v>
      </c>
      <c r="AM312" s="2"/>
      <c r="AN312" s="2"/>
      <c r="AO312" s="2">
        <f t="shared" ref="AO312:BD312" si="277">ROUND(BX312,2)</f>
        <v>0</v>
      </c>
      <c r="AP312" s="2">
        <f t="shared" si="277"/>
        <v>67657.77</v>
      </c>
      <c r="AQ312" s="2">
        <f t="shared" si="277"/>
        <v>0</v>
      </c>
      <c r="AR312" s="2">
        <f t="shared" si="277"/>
        <v>675949.96</v>
      </c>
      <c r="AS312" s="2">
        <f t="shared" si="277"/>
        <v>594997.57999999996</v>
      </c>
      <c r="AT312" s="2">
        <f t="shared" si="277"/>
        <v>13294.61</v>
      </c>
      <c r="AU312" s="2">
        <f t="shared" si="277"/>
        <v>0</v>
      </c>
      <c r="AV312" s="2">
        <f t="shared" si="277"/>
        <v>384374.13</v>
      </c>
      <c r="AW312" s="2">
        <f t="shared" si="277"/>
        <v>316716.36</v>
      </c>
      <c r="AX312" s="2">
        <f t="shared" si="277"/>
        <v>0</v>
      </c>
      <c r="AY312" s="2">
        <f t="shared" si="277"/>
        <v>316716.36</v>
      </c>
      <c r="AZ312" s="2">
        <f t="shared" si="277"/>
        <v>67657.77</v>
      </c>
      <c r="BA312" s="2">
        <f t="shared" si="277"/>
        <v>0</v>
      </c>
      <c r="BB312" s="2">
        <f t="shared" si="277"/>
        <v>0</v>
      </c>
      <c r="BC312" s="2">
        <f t="shared" si="277"/>
        <v>0</v>
      </c>
      <c r="BD312" s="2">
        <f t="shared" si="277"/>
        <v>0</v>
      </c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>
        <f>ROUND(SUMIF(AA273:AA310,"=51661419",FQ273:FQ310),2)</f>
        <v>0</v>
      </c>
      <c r="BY312" s="2">
        <f>ROUND(SUMIF(AA273:AA310,"=51661419",FR273:FR310),2)</f>
        <v>67657.77</v>
      </c>
      <c r="BZ312" s="2">
        <f>ROUND(SUMIF(AA273:AA310,"=51661419",GL273:GL310),2)</f>
        <v>0</v>
      </c>
      <c r="CA312" s="2">
        <f>ROUND(SUMIF(AA273:AA310,"=51661419",GM273:GM310),2)</f>
        <v>675949.96</v>
      </c>
      <c r="CB312" s="2">
        <f>ROUND(SUMIF(AA273:AA310,"=51661419",GN273:GN310),2)</f>
        <v>594997.57999999996</v>
      </c>
      <c r="CC312" s="2">
        <f>ROUND(SUMIF(AA273:AA310,"=51661419",GO273:GO310),2)</f>
        <v>13294.61</v>
      </c>
      <c r="CD312" s="2">
        <f>ROUND(SUMIF(AA273:AA310,"=51661419",GP273:GP310),2)</f>
        <v>0</v>
      </c>
      <c r="CE312" s="2">
        <f>AC312-BX312</f>
        <v>384374.13</v>
      </c>
      <c r="CF312" s="2">
        <f>AC312-BY312</f>
        <v>316716.36</v>
      </c>
      <c r="CG312" s="2">
        <f>BX312-BZ312</f>
        <v>0</v>
      </c>
      <c r="CH312" s="2">
        <f>AC312-BX312-BY312+BZ312</f>
        <v>316716.36</v>
      </c>
      <c r="CI312" s="2">
        <f>BY312-BZ312</f>
        <v>67657.77</v>
      </c>
      <c r="CJ312" s="2">
        <f>ROUND(SUMIF(AA273:AA310,"=51661419",GX273:GX310),2)</f>
        <v>0</v>
      </c>
      <c r="CK312" s="2">
        <f>ROUND(SUMIF(AA273:AA310,"=51661419",GY273:GY310),2)</f>
        <v>0</v>
      </c>
      <c r="CL312" s="2">
        <f>ROUND(SUMIF(AA273:AA310,"=51661419",GZ273:GZ310),2)</f>
        <v>0</v>
      </c>
      <c r="CM312" s="2">
        <f>ROUND(SUMIF(AA273:AA310,"=51661419",HD273:HD310),2)</f>
        <v>0</v>
      </c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>
        <v>0</v>
      </c>
    </row>
    <row r="314" spans="1:245" x14ac:dyDescent="0.2">
      <c r="A314" s="4">
        <v>50</v>
      </c>
      <c r="B314" s="4">
        <v>0</v>
      </c>
      <c r="C314" s="4">
        <v>0</v>
      </c>
      <c r="D314" s="4">
        <v>1</v>
      </c>
      <c r="E314" s="4">
        <v>201</v>
      </c>
      <c r="F314" s="4">
        <f>ROUND(Source!O312,O314)</f>
        <v>491517.65</v>
      </c>
      <c r="G314" s="4" t="s">
        <v>90</v>
      </c>
      <c r="H314" s="4" t="s">
        <v>91</v>
      </c>
      <c r="I314" s="4"/>
      <c r="J314" s="4"/>
      <c r="K314" s="4">
        <v>201</v>
      </c>
      <c r="L314" s="4">
        <v>1</v>
      </c>
      <c r="M314" s="4">
        <v>3</v>
      </c>
      <c r="N314" s="4" t="s">
        <v>3</v>
      </c>
      <c r="O314" s="4">
        <v>2</v>
      </c>
      <c r="P314" s="4"/>
      <c r="Q314" s="4"/>
      <c r="R314" s="4"/>
      <c r="S314" s="4"/>
      <c r="T314" s="4"/>
      <c r="U314" s="4"/>
      <c r="V314" s="4"/>
      <c r="W314" s="4">
        <v>423859.88</v>
      </c>
      <c r="X314" s="4">
        <v>1</v>
      </c>
      <c r="Y314" s="4">
        <v>423859.88</v>
      </c>
      <c r="Z314" s="4"/>
      <c r="AA314" s="4"/>
      <c r="AB314" s="4"/>
    </row>
    <row r="315" spans="1:245" x14ac:dyDescent="0.2">
      <c r="A315" s="4">
        <v>50</v>
      </c>
      <c r="B315" s="4">
        <v>0</v>
      </c>
      <c r="C315" s="4">
        <v>0</v>
      </c>
      <c r="D315" s="4">
        <v>1</v>
      </c>
      <c r="E315" s="4">
        <v>202</v>
      </c>
      <c r="F315" s="4">
        <f>ROUND(Source!P312,O315)</f>
        <v>384374.13</v>
      </c>
      <c r="G315" s="4" t="s">
        <v>92</v>
      </c>
      <c r="H315" s="4" t="s">
        <v>93</v>
      </c>
      <c r="I315" s="4"/>
      <c r="J315" s="4"/>
      <c r="K315" s="4">
        <v>202</v>
      </c>
      <c r="L315" s="4">
        <v>2</v>
      </c>
      <c r="M315" s="4">
        <v>3</v>
      </c>
      <c r="N315" s="4" t="s">
        <v>3</v>
      </c>
      <c r="O315" s="4">
        <v>2</v>
      </c>
      <c r="P315" s="4"/>
      <c r="Q315" s="4"/>
      <c r="R315" s="4"/>
      <c r="S315" s="4"/>
      <c r="T315" s="4"/>
      <c r="U315" s="4"/>
      <c r="V315" s="4"/>
      <c r="W315" s="4">
        <v>384374.13</v>
      </c>
      <c r="X315" s="4">
        <v>1</v>
      </c>
      <c r="Y315" s="4">
        <v>384374.13</v>
      </c>
      <c r="Z315" s="4"/>
      <c r="AA315" s="4"/>
      <c r="AB315" s="4"/>
    </row>
    <row r="316" spans="1:245" x14ac:dyDescent="0.2">
      <c r="A316" s="4">
        <v>50</v>
      </c>
      <c r="B316" s="4">
        <v>0</v>
      </c>
      <c r="C316" s="4">
        <v>0</v>
      </c>
      <c r="D316" s="4">
        <v>1</v>
      </c>
      <c r="E316" s="4">
        <v>222</v>
      </c>
      <c r="F316" s="4">
        <f>ROUND(Source!AO312,O316)</f>
        <v>0</v>
      </c>
      <c r="G316" s="4" t="s">
        <v>94</v>
      </c>
      <c r="H316" s="4" t="s">
        <v>95</v>
      </c>
      <c r="I316" s="4"/>
      <c r="J316" s="4"/>
      <c r="K316" s="4">
        <v>222</v>
      </c>
      <c r="L316" s="4">
        <v>3</v>
      </c>
      <c r="M316" s="4">
        <v>3</v>
      </c>
      <c r="N316" s="4" t="s">
        <v>3</v>
      </c>
      <c r="O316" s="4">
        <v>2</v>
      </c>
      <c r="P316" s="4"/>
      <c r="Q316" s="4"/>
      <c r="R316" s="4"/>
      <c r="S316" s="4"/>
      <c r="T316" s="4"/>
      <c r="U316" s="4"/>
      <c r="V316" s="4"/>
      <c r="W316" s="4">
        <v>0</v>
      </c>
      <c r="X316" s="4">
        <v>1</v>
      </c>
      <c r="Y316" s="4">
        <v>0</v>
      </c>
      <c r="Z316" s="4"/>
      <c r="AA316" s="4"/>
      <c r="AB316" s="4"/>
    </row>
    <row r="317" spans="1:245" x14ac:dyDescent="0.2">
      <c r="A317" s="4">
        <v>50</v>
      </c>
      <c r="B317" s="4">
        <v>0</v>
      </c>
      <c r="C317" s="4">
        <v>0</v>
      </c>
      <c r="D317" s="4">
        <v>1</v>
      </c>
      <c r="E317" s="4">
        <v>225</v>
      </c>
      <c r="F317" s="4">
        <f>ROUND(Source!AV312,O317)</f>
        <v>384374.13</v>
      </c>
      <c r="G317" s="4" t="s">
        <v>96</v>
      </c>
      <c r="H317" s="4" t="s">
        <v>97</v>
      </c>
      <c r="I317" s="4"/>
      <c r="J317" s="4"/>
      <c r="K317" s="4">
        <v>225</v>
      </c>
      <c r="L317" s="4">
        <v>4</v>
      </c>
      <c r="M317" s="4">
        <v>3</v>
      </c>
      <c r="N317" s="4" t="s">
        <v>3</v>
      </c>
      <c r="O317" s="4">
        <v>2</v>
      </c>
      <c r="P317" s="4"/>
      <c r="Q317" s="4"/>
      <c r="R317" s="4"/>
      <c r="S317" s="4"/>
      <c r="T317" s="4"/>
      <c r="U317" s="4"/>
      <c r="V317" s="4"/>
      <c r="W317" s="4">
        <v>384374.13</v>
      </c>
      <c r="X317" s="4">
        <v>1</v>
      </c>
      <c r="Y317" s="4">
        <v>384374.13</v>
      </c>
      <c r="Z317" s="4"/>
      <c r="AA317" s="4"/>
      <c r="AB317" s="4"/>
    </row>
    <row r="318" spans="1:245" x14ac:dyDescent="0.2">
      <c r="A318" s="4">
        <v>50</v>
      </c>
      <c r="B318" s="4">
        <v>0</v>
      </c>
      <c r="C318" s="4">
        <v>0</v>
      </c>
      <c r="D318" s="4">
        <v>1</v>
      </c>
      <c r="E318" s="4">
        <v>226</v>
      </c>
      <c r="F318" s="4">
        <f>ROUND(Source!AW312,O318)</f>
        <v>316716.36</v>
      </c>
      <c r="G318" s="4" t="s">
        <v>98</v>
      </c>
      <c r="H318" s="4" t="s">
        <v>99</v>
      </c>
      <c r="I318" s="4"/>
      <c r="J318" s="4"/>
      <c r="K318" s="4">
        <v>226</v>
      </c>
      <c r="L318" s="4">
        <v>5</v>
      </c>
      <c r="M318" s="4">
        <v>3</v>
      </c>
      <c r="N318" s="4" t="s">
        <v>3</v>
      </c>
      <c r="O318" s="4">
        <v>2</v>
      </c>
      <c r="P318" s="4"/>
      <c r="Q318" s="4"/>
      <c r="R318" s="4"/>
      <c r="S318" s="4"/>
      <c r="T318" s="4"/>
      <c r="U318" s="4"/>
      <c r="V318" s="4"/>
      <c r="W318" s="4">
        <v>316716.36</v>
      </c>
      <c r="X318" s="4">
        <v>1</v>
      </c>
      <c r="Y318" s="4">
        <v>316716.36</v>
      </c>
      <c r="Z318" s="4"/>
      <c r="AA318" s="4"/>
      <c r="AB318" s="4"/>
    </row>
    <row r="319" spans="1:245" x14ac:dyDescent="0.2">
      <c r="A319" s="4">
        <v>50</v>
      </c>
      <c r="B319" s="4">
        <v>0</v>
      </c>
      <c r="C319" s="4">
        <v>0</v>
      </c>
      <c r="D319" s="4">
        <v>1</v>
      </c>
      <c r="E319" s="4">
        <v>227</v>
      </c>
      <c r="F319" s="4">
        <f>ROUND(Source!AX312,O319)</f>
        <v>0</v>
      </c>
      <c r="G319" s="4" t="s">
        <v>100</v>
      </c>
      <c r="H319" s="4" t="s">
        <v>101</v>
      </c>
      <c r="I319" s="4"/>
      <c r="J319" s="4"/>
      <c r="K319" s="4">
        <v>227</v>
      </c>
      <c r="L319" s="4">
        <v>6</v>
      </c>
      <c r="M319" s="4">
        <v>3</v>
      </c>
      <c r="N319" s="4" t="s">
        <v>3</v>
      </c>
      <c r="O319" s="4">
        <v>2</v>
      </c>
      <c r="P319" s="4"/>
      <c r="Q319" s="4"/>
      <c r="R319" s="4"/>
      <c r="S319" s="4"/>
      <c r="T319" s="4"/>
      <c r="U319" s="4"/>
      <c r="V319" s="4"/>
      <c r="W319" s="4">
        <v>0</v>
      </c>
      <c r="X319" s="4">
        <v>1</v>
      </c>
      <c r="Y319" s="4">
        <v>0</v>
      </c>
      <c r="Z319" s="4"/>
      <c r="AA319" s="4"/>
      <c r="AB319" s="4"/>
    </row>
    <row r="320" spans="1:245" x14ac:dyDescent="0.2">
      <c r="A320" s="4">
        <v>50</v>
      </c>
      <c r="B320" s="4">
        <v>0</v>
      </c>
      <c r="C320" s="4">
        <v>0</v>
      </c>
      <c r="D320" s="4">
        <v>1</v>
      </c>
      <c r="E320" s="4">
        <v>228</v>
      </c>
      <c r="F320" s="4">
        <f>ROUND(Source!AY312,O320)</f>
        <v>316716.36</v>
      </c>
      <c r="G320" s="4" t="s">
        <v>102</v>
      </c>
      <c r="H320" s="4" t="s">
        <v>103</v>
      </c>
      <c r="I320" s="4"/>
      <c r="J320" s="4"/>
      <c r="K320" s="4">
        <v>228</v>
      </c>
      <c r="L320" s="4">
        <v>7</v>
      </c>
      <c r="M320" s="4">
        <v>3</v>
      </c>
      <c r="N320" s="4" t="s">
        <v>3</v>
      </c>
      <c r="O320" s="4">
        <v>2</v>
      </c>
      <c r="P320" s="4"/>
      <c r="Q320" s="4"/>
      <c r="R320" s="4"/>
      <c r="S320" s="4"/>
      <c r="T320" s="4"/>
      <c r="U320" s="4"/>
      <c r="V320" s="4"/>
      <c r="W320" s="4">
        <v>316716.36</v>
      </c>
      <c r="X320" s="4">
        <v>1</v>
      </c>
      <c r="Y320" s="4">
        <v>316716.36</v>
      </c>
      <c r="Z320" s="4"/>
      <c r="AA320" s="4"/>
      <c r="AB320" s="4"/>
    </row>
    <row r="321" spans="1:28" x14ac:dyDescent="0.2">
      <c r="A321" s="4">
        <v>50</v>
      </c>
      <c r="B321" s="4">
        <v>0</v>
      </c>
      <c r="C321" s="4">
        <v>0</v>
      </c>
      <c r="D321" s="4">
        <v>1</v>
      </c>
      <c r="E321" s="4">
        <v>216</v>
      </c>
      <c r="F321" s="4">
        <f>ROUND(Source!AP312,O321)</f>
        <v>67657.77</v>
      </c>
      <c r="G321" s="4" t="s">
        <v>104</v>
      </c>
      <c r="H321" s="4" t="s">
        <v>105</v>
      </c>
      <c r="I321" s="4"/>
      <c r="J321" s="4"/>
      <c r="K321" s="4">
        <v>216</v>
      </c>
      <c r="L321" s="4">
        <v>8</v>
      </c>
      <c r="M321" s="4">
        <v>3</v>
      </c>
      <c r="N321" s="4" t="s">
        <v>3</v>
      </c>
      <c r="O321" s="4">
        <v>2</v>
      </c>
      <c r="P321" s="4"/>
      <c r="Q321" s="4"/>
      <c r="R321" s="4"/>
      <c r="S321" s="4"/>
      <c r="T321" s="4"/>
      <c r="U321" s="4"/>
      <c r="V321" s="4"/>
      <c r="W321" s="4">
        <v>67657.77</v>
      </c>
      <c r="X321" s="4">
        <v>1</v>
      </c>
      <c r="Y321" s="4">
        <v>67657.77</v>
      </c>
      <c r="Z321" s="4"/>
      <c r="AA321" s="4"/>
      <c r="AB321" s="4"/>
    </row>
    <row r="322" spans="1:28" x14ac:dyDescent="0.2">
      <c r="A322" s="4">
        <v>50</v>
      </c>
      <c r="B322" s="4">
        <v>0</v>
      </c>
      <c r="C322" s="4">
        <v>0</v>
      </c>
      <c r="D322" s="4">
        <v>1</v>
      </c>
      <c r="E322" s="4">
        <v>223</v>
      </c>
      <c r="F322" s="4">
        <f>ROUND(Source!AQ312,O322)</f>
        <v>0</v>
      </c>
      <c r="G322" s="4" t="s">
        <v>106</v>
      </c>
      <c r="H322" s="4" t="s">
        <v>107</v>
      </c>
      <c r="I322" s="4"/>
      <c r="J322" s="4"/>
      <c r="K322" s="4">
        <v>223</v>
      </c>
      <c r="L322" s="4">
        <v>9</v>
      </c>
      <c r="M322" s="4">
        <v>3</v>
      </c>
      <c r="N322" s="4" t="s">
        <v>3</v>
      </c>
      <c r="O322" s="4">
        <v>2</v>
      </c>
      <c r="P322" s="4"/>
      <c r="Q322" s="4"/>
      <c r="R322" s="4"/>
      <c r="S322" s="4"/>
      <c r="T322" s="4"/>
      <c r="U322" s="4"/>
      <c r="V322" s="4"/>
      <c r="W322" s="4">
        <v>0</v>
      </c>
      <c r="X322" s="4">
        <v>1</v>
      </c>
      <c r="Y322" s="4">
        <v>0</v>
      </c>
      <c r="Z322" s="4"/>
      <c r="AA322" s="4"/>
      <c r="AB322" s="4"/>
    </row>
    <row r="323" spans="1:28" x14ac:dyDescent="0.2">
      <c r="A323" s="4">
        <v>50</v>
      </c>
      <c r="B323" s="4">
        <v>0</v>
      </c>
      <c r="C323" s="4">
        <v>0</v>
      </c>
      <c r="D323" s="4">
        <v>1</v>
      </c>
      <c r="E323" s="4">
        <v>229</v>
      </c>
      <c r="F323" s="4">
        <f>ROUND(Source!AZ312,O323)</f>
        <v>67657.77</v>
      </c>
      <c r="G323" s="4" t="s">
        <v>108</v>
      </c>
      <c r="H323" s="4" t="s">
        <v>109</v>
      </c>
      <c r="I323" s="4"/>
      <c r="J323" s="4"/>
      <c r="K323" s="4">
        <v>229</v>
      </c>
      <c r="L323" s="4">
        <v>10</v>
      </c>
      <c r="M323" s="4">
        <v>3</v>
      </c>
      <c r="N323" s="4" t="s">
        <v>3</v>
      </c>
      <c r="O323" s="4">
        <v>2</v>
      </c>
      <c r="P323" s="4"/>
      <c r="Q323" s="4"/>
      <c r="R323" s="4"/>
      <c r="S323" s="4"/>
      <c r="T323" s="4"/>
      <c r="U323" s="4"/>
      <c r="V323" s="4"/>
      <c r="W323" s="4">
        <v>67657.77</v>
      </c>
      <c r="X323" s="4">
        <v>1</v>
      </c>
      <c r="Y323" s="4">
        <v>67657.77</v>
      </c>
      <c r="Z323" s="4"/>
      <c r="AA323" s="4"/>
      <c r="AB323" s="4"/>
    </row>
    <row r="324" spans="1:28" x14ac:dyDescent="0.2">
      <c r="A324" s="4">
        <v>50</v>
      </c>
      <c r="B324" s="4">
        <v>0</v>
      </c>
      <c r="C324" s="4">
        <v>0</v>
      </c>
      <c r="D324" s="4">
        <v>1</v>
      </c>
      <c r="E324" s="4">
        <v>203</v>
      </c>
      <c r="F324" s="4">
        <f>ROUND(Source!Q312,O324)</f>
        <v>8649.73</v>
      </c>
      <c r="G324" s="4" t="s">
        <v>110</v>
      </c>
      <c r="H324" s="4" t="s">
        <v>111</v>
      </c>
      <c r="I324" s="4"/>
      <c r="J324" s="4"/>
      <c r="K324" s="4">
        <v>203</v>
      </c>
      <c r="L324" s="4">
        <v>11</v>
      </c>
      <c r="M324" s="4">
        <v>3</v>
      </c>
      <c r="N324" s="4" t="s">
        <v>3</v>
      </c>
      <c r="O324" s="4">
        <v>2</v>
      </c>
      <c r="P324" s="4"/>
      <c r="Q324" s="4"/>
      <c r="R324" s="4"/>
      <c r="S324" s="4"/>
      <c r="T324" s="4"/>
      <c r="U324" s="4"/>
      <c r="V324" s="4"/>
      <c r="W324" s="4">
        <v>8649.73</v>
      </c>
      <c r="X324" s="4">
        <v>1</v>
      </c>
      <c r="Y324" s="4">
        <v>8649.73</v>
      </c>
      <c r="Z324" s="4"/>
      <c r="AA324" s="4"/>
      <c r="AB324" s="4"/>
    </row>
    <row r="325" spans="1:28" x14ac:dyDescent="0.2">
      <c r="A325" s="4">
        <v>50</v>
      </c>
      <c r="B325" s="4">
        <v>0</v>
      </c>
      <c r="C325" s="4">
        <v>0</v>
      </c>
      <c r="D325" s="4">
        <v>1</v>
      </c>
      <c r="E325" s="4">
        <v>231</v>
      </c>
      <c r="F325" s="4">
        <f>ROUND(Source!BB312,O325)</f>
        <v>0</v>
      </c>
      <c r="G325" s="4" t="s">
        <v>112</v>
      </c>
      <c r="H325" s="4" t="s">
        <v>113</v>
      </c>
      <c r="I325" s="4"/>
      <c r="J325" s="4"/>
      <c r="K325" s="4">
        <v>231</v>
      </c>
      <c r="L325" s="4">
        <v>12</v>
      </c>
      <c r="M325" s="4">
        <v>3</v>
      </c>
      <c r="N325" s="4" t="s">
        <v>3</v>
      </c>
      <c r="O325" s="4">
        <v>2</v>
      </c>
      <c r="P325" s="4"/>
      <c r="Q325" s="4"/>
      <c r="R325" s="4"/>
      <c r="S325" s="4"/>
      <c r="T325" s="4"/>
      <c r="U325" s="4"/>
      <c r="V325" s="4"/>
      <c r="W325" s="4">
        <v>0</v>
      </c>
      <c r="X325" s="4">
        <v>1</v>
      </c>
      <c r="Y325" s="4">
        <v>0</v>
      </c>
      <c r="Z325" s="4"/>
      <c r="AA325" s="4"/>
      <c r="AB325" s="4"/>
    </row>
    <row r="326" spans="1:28" x14ac:dyDescent="0.2">
      <c r="A326" s="4">
        <v>50</v>
      </c>
      <c r="B326" s="4">
        <v>0</v>
      </c>
      <c r="C326" s="4">
        <v>0</v>
      </c>
      <c r="D326" s="4">
        <v>1</v>
      </c>
      <c r="E326" s="4">
        <v>204</v>
      </c>
      <c r="F326" s="4">
        <f>ROUND(Source!R312,O326)</f>
        <v>3324.48</v>
      </c>
      <c r="G326" s="4" t="s">
        <v>114</v>
      </c>
      <c r="H326" s="4" t="s">
        <v>115</v>
      </c>
      <c r="I326" s="4"/>
      <c r="J326" s="4"/>
      <c r="K326" s="4">
        <v>204</v>
      </c>
      <c r="L326" s="4">
        <v>13</v>
      </c>
      <c r="M326" s="4">
        <v>3</v>
      </c>
      <c r="N326" s="4" t="s">
        <v>3</v>
      </c>
      <c r="O326" s="4">
        <v>2</v>
      </c>
      <c r="P326" s="4"/>
      <c r="Q326" s="4"/>
      <c r="R326" s="4"/>
      <c r="S326" s="4"/>
      <c r="T326" s="4"/>
      <c r="U326" s="4"/>
      <c r="V326" s="4"/>
      <c r="W326" s="4">
        <v>3324.4800000000005</v>
      </c>
      <c r="X326" s="4">
        <v>1</v>
      </c>
      <c r="Y326" s="4">
        <v>3324.4800000000005</v>
      </c>
      <c r="Z326" s="4"/>
      <c r="AA326" s="4"/>
      <c r="AB326" s="4"/>
    </row>
    <row r="327" spans="1:28" x14ac:dyDescent="0.2">
      <c r="A327" s="4">
        <v>50</v>
      </c>
      <c r="B327" s="4">
        <v>0</v>
      </c>
      <c r="C327" s="4">
        <v>0</v>
      </c>
      <c r="D327" s="4">
        <v>1</v>
      </c>
      <c r="E327" s="4">
        <v>205</v>
      </c>
      <c r="F327" s="4">
        <f>ROUND(Source!S312,O327)</f>
        <v>98493.79</v>
      </c>
      <c r="G327" s="4" t="s">
        <v>116</v>
      </c>
      <c r="H327" s="4" t="s">
        <v>117</v>
      </c>
      <c r="I327" s="4"/>
      <c r="J327" s="4"/>
      <c r="K327" s="4">
        <v>205</v>
      </c>
      <c r="L327" s="4">
        <v>14</v>
      </c>
      <c r="M327" s="4">
        <v>3</v>
      </c>
      <c r="N327" s="4" t="s">
        <v>3</v>
      </c>
      <c r="O327" s="4">
        <v>2</v>
      </c>
      <c r="P327" s="4"/>
      <c r="Q327" s="4"/>
      <c r="R327" s="4"/>
      <c r="S327" s="4"/>
      <c r="T327" s="4"/>
      <c r="U327" s="4"/>
      <c r="V327" s="4"/>
      <c r="W327" s="4">
        <v>98493.790000000008</v>
      </c>
      <c r="X327" s="4">
        <v>1</v>
      </c>
      <c r="Y327" s="4">
        <v>98493.790000000008</v>
      </c>
      <c r="Z327" s="4"/>
      <c r="AA327" s="4"/>
      <c r="AB327" s="4"/>
    </row>
    <row r="328" spans="1:28" x14ac:dyDescent="0.2">
      <c r="A328" s="4">
        <v>50</v>
      </c>
      <c r="B328" s="4">
        <v>0</v>
      </c>
      <c r="C328" s="4">
        <v>0</v>
      </c>
      <c r="D328" s="4">
        <v>1</v>
      </c>
      <c r="E328" s="4">
        <v>232</v>
      </c>
      <c r="F328" s="4">
        <f>ROUND(Source!BC312,O328)</f>
        <v>0</v>
      </c>
      <c r="G328" s="4" t="s">
        <v>118</v>
      </c>
      <c r="H328" s="4" t="s">
        <v>119</v>
      </c>
      <c r="I328" s="4"/>
      <c r="J328" s="4"/>
      <c r="K328" s="4">
        <v>232</v>
      </c>
      <c r="L328" s="4">
        <v>15</v>
      </c>
      <c r="M328" s="4">
        <v>3</v>
      </c>
      <c r="N328" s="4" t="s">
        <v>3</v>
      </c>
      <c r="O328" s="4">
        <v>2</v>
      </c>
      <c r="P328" s="4"/>
      <c r="Q328" s="4"/>
      <c r="R328" s="4"/>
      <c r="S328" s="4"/>
      <c r="T328" s="4"/>
      <c r="U328" s="4"/>
      <c r="V328" s="4"/>
      <c r="W328" s="4">
        <v>0</v>
      </c>
      <c r="X328" s="4">
        <v>1</v>
      </c>
      <c r="Y328" s="4">
        <v>0</v>
      </c>
      <c r="Z328" s="4"/>
      <c r="AA328" s="4"/>
      <c r="AB328" s="4"/>
    </row>
    <row r="329" spans="1:28" x14ac:dyDescent="0.2">
      <c r="A329" s="4">
        <v>50</v>
      </c>
      <c r="B329" s="4">
        <v>0</v>
      </c>
      <c r="C329" s="4">
        <v>0</v>
      </c>
      <c r="D329" s="4">
        <v>1</v>
      </c>
      <c r="E329" s="4">
        <v>214</v>
      </c>
      <c r="F329" s="4">
        <f>ROUND(Source!AS312,O329)</f>
        <v>594997.57999999996</v>
      </c>
      <c r="G329" s="4" t="s">
        <v>120</v>
      </c>
      <c r="H329" s="4" t="s">
        <v>121</v>
      </c>
      <c r="I329" s="4"/>
      <c r="J329" s="4"/>
      <c r="K329" s="4">
        <v>214</v>
      </c>
      <c r="L329" s="4">
        <v>16</v>
      </c>
      <c r="M329" s="4">
        <v>3</v>
      </c>
      <c r="N329" s="4" t="s">
        <v>3</v>
      </c>
      <c r="O329" s="4">
        <v>2</v>
      </c>
      <c r="P329" s="4"/>
      <c r="Q329" s="4"/>
      <c r="R329" s="4"/>
      <c r="S329" s="4"/>
      <c r="T329" s="4"/>
      <c r="U329" s="4"/>
      <c r="V329" s="4"/>
      <c r="W329" s="4">
        <v>594997.57999999996</v>
      </c>
      <c r="X329" s="4">
        <v>1</v>
      </c>
      <c r="Y329" s="4">
        <v>594997.57999999996</v>
      </c>
      <c r="Z329" s="4"/>
      <c r="AA329" s="4"/>
      <c r="AB329" s="4"/>
    </row>
    <row r="330" spans="1:28" x14ac:dyDescent="0.2">
      <c r="A330" s="4">
        <v>50</v>
      </c>
      <c r="B330" s="4">
        <v>0</v>
      </c>
      <c r="C330" s="4">
        <v>0</v>
      </c>
      <c r="D330" s="4">
        <v>1</v>
      </c>
      <c r="E330" s="4">
        <v>215</v>
      </c>
      <c r="F330" s="4">
        <f>ROUND(Source!AT312,O330)</f>
        <v>13294.61</v>
      </c>
      <c r="G330" s="4" t="s">
        <v>122</v>
      </c>
      <c r="H330" s="4" t="s">
        <v>123</v>
      </c>
      <c r="I330" s="4"/>
      <c r="J330" s="4"/>
      <c r="K330" s="4">
        <v>215</v>
      </c>
      <c r="L330" s="4">
        <v>17</v>
      </c>
      <c r="M330" s="4">
        <v>3</v>
      </c>
      <c r="N330" s="4" t="s">
        <v>3</v>
      </c>
      <c r="O330" s="4">
        <v>2</v>
      </c>
      <c r="P330" s="4"/>
      <c r="Q330" s="4"/>
      <c r="R330" s="4"/>
      <c r="S330" s="4"/>
      <c r="T330" s="4"/>
      <c r="U330" s="4"/>
      <c r="V330" s="4"/>
      <c r="W330" s="4">
        <v>13294.61</v>
      </c>
      <c r="X330" s="4">
        <v>1</v>
      </c>
      <c r="Y330" s="4">
        <v>13294.61</v>
      </c>
      <c r="Z330" s="4"/>
      <c r="AA330" s="4"/>
      <c r="AB330" s="4"/>
    </row>
    <row r="331" spans="1:28" x14ac:dyDescent="0.2">
      <c r="A331" s="4">
        <v>50</v>
      </c>
      <c r="B331" s="4">
        <v>0</v>
      </c>
      <c r="C331" s="4">
        <v>0</v>
      </c>
      <c r="D331" s="4">
        <v>1</v>
      </c>
      <c r="E331" s="4">
        <v>217</v>
      </c>
      <c r="F331" s="4">
        <f>ROUND(Source!AU312,O331)</f>
        <v>0</v>
      </c>
      <c r="G331" s="4" t="s">
        <v>124</v>
      </c>
      <c r="H331" s="4" t="s">
        <v>125</v>
      </c>
      <c r="I331" s="4"/>
      <c r="J331" s="4"/>
      <c r="K331" s="4">
        <v>217</v>
      </c>
      <c r="L331" s="4">
        <v>18</v>
      </c>
      <c r="M331" s="4">
        <v>3</v>
      </c>
      <c r="N331" s="4" t="s">
        <v>3</v>
      </c>
      <c r="O331" s="4">
        <v>2</v>
      </c>
      <c r="P331" s="4"/>
      <c r="Q331" s="4"/>
      <c r="R331" s="4"/>
      <c r="S331" s="4"/>
      <c r="T331" s="4"/>
      <c r="U331" s="4"/>
      <c r="V331" s="4"/>
      <c r="W331" s="4">
        <v>0</v>
      </c>
      <c r="X331" s="4">
        <v>1</v>
      </c>
      <c r="Y331" s="4">
        <v>0</v>
      </c>
      <c r="Z331" s="4"/>
      <c r="AA331" s="4"/>
      <c r="AB331" s="4"/>
    </row>
    <row r="332" spans="1:28" x14ac:dyDescent="0.2">
      <c r="A332" s="4">
        <v>50</v>
      </c>
      <c r="B332" s="4">
        <v>0</v>
      </c>
      <c r="C332" s="4">
        <v>0</v>
      </c>
      <c r="D332" s="4">
        <v>1</v>
      </c>
      <c r="E332" s="4">
        <v>230</v>
      </c>
      <c r="F332" s="4">
        <f>ROUND(Source!BA312,O332)</f>
        <v>0</v>
      </c>
      <c r="G332" s="4" t="s">
        <v>126</v>
      </c>
      <c r="H332" s="4" t="s">
        <v>127</v>
      </c>
      <c r="I332" s="4"/>
      <c r="J332" s="4"/>
      <c r="K332" s="4">
        <v>230</v>
      </c>
      <c r="L332" s="4">
        <v>19</v>
      </c>
      <c r="M332" s="4">
        <v>3</v>
      </c>
      <c r="N332" s="4" t="s">
        <v>3</v>
      </c>
      <c r="O332" s="4">
        <v>2</v>
      </c>
      <c r="P332" s="4"/>
      <c r="Q332" s="4"/>
      <c r="R332" s="4"/>
      <c r="S332" s="4"/>
      <c r="T332" s="4"/>
      <c r="U332" s="4"/>
      <c r="V332" s="4"/>
      <c r="W332" s="4">
        <v>0</v>
      </c>
      <c r="X332" s="4">
        <v>1</v>
      </c>
      <c r="Y332" s="4">
        <v>0</v>
      </c>
      <c r="Z332" s="4"/>
      <c r="AA332" s="4"/>
      <c r="AB332" s="4"/>
    </row>
    <row r="333" spans="1:28" x14ac:dyDescent="0.2">
      <c r="A333" s="4">
        <v>50</v>
      </c>
      <c r="B333" s="4">
        <v>0</v>
      </c>
      <c r="C333" s="4">
        <v>0</v>
      </c>
      <c r="D333" s="4">
        <v>1</v>
      </c>
      <c r="E333" s="4">
        <v>206</v>
      </c>
      <c r="F333" s="4">
        <f>ROUND(Source!T312,O333)</f>
        <v>0</v>
      </c>
      <c r="G333" s="4" t="s">
        <v>128</v>
      </c>
      <c r="H333" s="4" t="s">
        <v>129</v>
      </c>
      <c r="I333" s="4"/>
      <c r="J333" s="4"/>
      <c r="K333" s="4">
        <v>206</v>
      </c>
      <c r="L333" s="4">
        <v>20</v>
      </c>
      <c r="M333" s="4">
        <v>3</v>
      </c>
      <c r="N333" s="4" t="s">
        <v>3</v>
      </c>
      <c r="O333" s="4">
        <v>2</v>
      </c>
      <c r="P333" s="4"/>
      <c r="Q333" s="4"/>
      <c r="R333" s="4"/>
      <c r="S333" s="4"/>
      <c r="T333" s="4"/>
      <c r="U333" s="4"/>
      <c r="V333" s="4"/>
      <c r="W333" s="4">
        <v>0</v>
      </c>
      <c r="X333" s="4">
        <v>1</v>
      </c>
      <c r="Y333" s="4">
        <v>0</v>
      </c>
      <c r="Z333" s="4"/>
      <c r="AA333" s="4"/>
      <c r="AB333" s="4"/>
    </row>
    <row r="334" spans="1:28" x14ac:dyDescent="0.2">
      <c r="A334" s="4">
        <v>50</v>
      </c>
      <c r="B334" s="4">
        <v>0</v>
      </c>
      <c r="C334" s="4">
        <v>0</v>
      </c>
      <c r="D334" s="4">
        <v>1</v>
      </c>
      <c r="E334" s="4">
        <v>207</v>
      </c>
      <c r="F334" s="4">
        <f>Source!U312</f>
        <v>326.03856500000001</v>
      </c>
      <c r="G334" s="4" t="s">
        <v>130</v>
      </c>
      <c r="H334" s="4" t="s">
        <v>131</v>
      </c>
      <c r="I334" s="4"/>
      <c r="J334" s="4"/>
      <c r="K334" s="4">
        <v>207</v>
      </c>
      <c r="L334" s="4">
        <v>21</v>
      </c>
      <c r="M334" s="4">
        <v>3</v>
      </c>
      <c r="N334" s="4" t="s">
        <v>3</v>
      </c>
      <c r="O334" s="4">
        <v>-1</v>
      </c>
      <c r="P334" s="4"/>
      <c r="Q334" s="4"/>
      <c r="R334" s="4"/>
      <c r="S334" s="4"/>
      <c r="T334" s="4"/>
      <c r="U334" s="4"/>
      <c r="V334" s="4"/>
      <c r="W334" s="4">
        <v>326.03856500000001</v>
      </c>
      <c r="X334" s="4">
        <v>1</v>
      </c>
      <c r="Y334" s="4">
        <v>326.03856500000001</v>
      </c>
      <c r="Z334" s="4"/>
      <c r="AA334" s="4"/>
      <c r="AB334" s="4"/>
    </row>
    <row r="335" spans="1:28" x14ac:dyDescent="0.2">
      <c r="A335" s="4">
        <v>50</v>
      </c>
      <c r="B335" s="4">
        <v>0</v>
      </c>
      <c r="C335" s="4">
        <v>0</v>
      </c>
      <c r="D335" s="4">
        <v>1</v>
      </c>
      <c r="E335" s="4">
        <v>208</v>
      </c>
      <c r="F335" s="4">
        <f>Source!V312</f>
        <v>8.4546291</v>
      </c>
      <c r="G335" s="4" t="s">
        <v>132</v>
      </c>
      <c r="H335" s="4" t="s">
        <v>133</v>
      </c>
      <c r="I335" s="4"/>
      <c r="J335" s="4"/>
      <c r="K335" s="4">
        <v>208</v>
      </c>
      <c r="L335" s="4">
        <v>22</v>
      </c>
      <c r="M335" s="4">
        <v>3</v>
      </c>
      <c r="N335" s="4" t="s">
        <v>3</v>
      </c>
      <c r="O335" s="4">
        <v>-1</v>
      </c>
      <c r="P335" s="4"/>
      <c r="Q335" s="4"/>
      <c r="R335" s="4"/>
      <c r="S335" s="4"/>
      <c r="T335" s="4"/>
      <c r="U335" s="4"/>
      <c r="V335" s="4"/>
      <c r="W335" s="4">
        <v>8.4546291</v>
      </c>
      <c r="X335" s="4">
        <v>1</v>
      </c>
      <c r="Y335" s="4">
        <v>8.4546291</v>
      </c>
      <c r="Z335" s="4"/>
      <c r="AA335" s="4"/>
      <c r="AB335" s="4"/>
    </row>
    <row r="336" spans="1:28" x14ac:dyDescent="0.2">
      <c r="A336" s="4">
        <v>50</v>
      </c>
      <c r="B336" s="4">
        <v>0</v>
      </c>
      <c r="C336" s="4">
        <v>0</v>
      </c>
      <c r="D336" s="4">
        <v>1</v>
      </c>
      <c r="E336" s="4">
        <v>209</v>
      </c>
      <c r="F336" s="4">
        <f>ROUND(Source!W312,O336)</f>
        <v>0</v>
      </c>
      <c r="G336" s="4" t="s">
        <v>134</v>
      </c>
      <c r="H336" s="4" t="s">
        <v>135</v>
      </c>
      <c r="I336" s="4"/>
      <c r="J336" s="4"/>
      <c r="K336" s="4">
        <v>209</v>
      </c>
      <c r="L336" s="4">
        <v>23</v>
      </c>
      <c r="M336" s="4">
        <v>3</v>
      </c>
      <c r="N336" s="4" t="s">
        <v>3</v>
      </c>
      <c r="O336" s="4">
        <v>2</v>
      </c>
      <c r="P336" s="4"/>
      <c r="Q336" s="4"/>
      <c r="R336" s="4"/>
      <c r="S336" s="4"/>
      <c r="T336" s="4"/>
      <c r="U336" s="4"/>
      <c r="V336" s="4"/>
      <c r="W336" s="4">
        <v>0</v>
      </c>
      <c r="X336" s="4">
        <v>1</v>
      </c>
      <c r="Y336" s="4">
        <v>0</v>
      </c>
      <c r="Z336" s="4"/>
      <c r="AA336" s="4"/>
      <c r="AB336" s="4"/>
    </row>
    <row r="337" spans="1:206" x14ac:dyDescent="0.2">
      <c r="A337" s="4">
        <v>50</v>
      </c>
      <c r="B337" s="4">
        <v>0</v>
      </c>
      <c r="C337" s="4">
        <v>0</v>
      </c>
      <c r="D337" s="4">
        <v>1</v>
      </c>
      <c r="E337" s="4">
        <v>233</v>
      </c>
      <c r="F337" s="4">
        <f>ROUND(Source!BD312,O337)</f>
        <v>0</v>
      </c>
      <c r="G337" s="4" t="s">
        <v>136</v>
      </c>
      <c r="H337" s="4" t="s">
        <v>137</v>
      </c>
      <c r="I337" s="4"/>
      <c r="J337" s="4"/>
      <c r="K337" s="4">
        <v>233</v>
      </c>
      <c r="L337" s="4">
        <v>24</v>
      </c>
      <c r="M337" s="4">
        <v>3</v>
      </c>
      <c r="N337" s="4" t="s">
        <v>3</v>
      </c>
      <c r="O337" s="4">
        <v>2</v>
      </c>
      <c r="P337" s="4"/>
      <c r="Q337" s="4"/>
      <c r="R337" s="4"/>
      <c r="S337" s="4"/>
      <c r="T337" s="4"/>
      <c r="U337" s="4"/>
      <c r="V337" s="4"/>
      <c r="W337" s="4">
        <v>0</v>
      </c>
      <c r="X337" s="4">
        <v>1</v>
      </c>
      <c r="Y337" s="4">
        <v>0</v>
      </c>
      <c r="Z337" s="4"/>
      <c r="AA337" s="4"/>
      <c r="AB337" s="4"/>
    </row>
    <row r="338" spans="1:206" x14ac:dyDescent="0.2">
      <c r="A338" s="4">
        <v>50</v>
      </c>
      <c r="B338" s="4">
        <v>0</v>
      </c>
      <c r="C338" s="4">
        <v>0</v>
      </c>
      <c r="D338" s="4">
        <v>1</v>
      </c>
      <c r="E338" s="4">
        <v>210</v>
      </c>
      <c r="F338" s="4">
        <f>ROUND(Source!X312,O338)</f>
        <v>116206.9</v>
      </c>
      <c r="G338" s="4" t="s">
        <v>138</v>
      </c>
      <c r="H338" s="4" t="s">
        <v>139</v>
      </c>
      <c r="I338" s="4"/>
      <c r="J338" s="4"/>
      <c r="K338" s="4">
        <v>210</v>
      </c>
      <c r="L338" s="4">
        <v>25</v>
      </c>
      <c r="M338" s="4">
        <v>3</v>
      </c>
      <c r="N338" s="4" t="s">
        <v>3</v>
      </c>
      <c r="O338" s="4">
        <v>2</v>
      </c>
      <c r="P338" s="4"/>
      <c r="Q338" s="4"/>
      <c r="R338" s="4"/>
      <c r="S338" s="4"/>
      <c r="T338" s="4"/>
      <c r="U338" s="4"/>
      <c r="V338" s="4"/>
      <c r="W338" s="4">
        <v>116206.9</v>
      </c>
      <c r="X338" s="4">
        <v>1</v>
      </c>
      <c r="Y338" s="4">
        <v>116206.9</v>
      </c>
      <c r="Z338" s="4"/>
      <c r="AA338" s="4"/>
      <c r="AB338" s="4"/>
    </row>
    <row r="339" spans="1:206" x14ac:dyDescent="0.2">
      <c r="A339" s="4">
        <v>50</v>
      </c>
      <c r="B339" s="4">
        <v>0</v>
      </c>
      <c r="C339" s="4">
        <v>0</v>
      </c>
      <c r="D339" s="4">
        <v>1</v>
      </c>
      <c r="E339" s="4">
        <v>211</v>
      </c>
      <c r="F339" s="4">
        <f>ROUND(Source!Y312,O339)</f>
        <v>68225.41</v>
      </c>
      <c r="G339" s="4" t="s">
        <v>140</v>
      </c>
      <c r="H339" s="4" t="s">
        <v>141</v>
      </c>
      <c r="I339" s="4"/>
      <c r="J339" s="4"/>
      <c r="K339" s="4">
        <v>211</v>
      </c>
      <c r="L339" s="4">
        <v>26</v>
      </c>
      <c r="M339" s="4">
        <v>3</v>
      </c>
      <c r="N339" s="4" t="s">
        <v>3</v>
      </c>
      <c r="O339" s="4">
        <v>2</v>
      </c>
      <c r="P339" s="4"/>
      <c r="Q339" s="4"/>
      <c r="R339" s="4"/>
      <c r="S339" s="4"/>
      <c r="T339" s="4"/>
      <c r="U339" s="4"/>
      <c r="V339" s="4"/>
      <c r="W339" s="4">
        <v>68225.41</v>
      </c>
      <c r="X339" s="4">
        <v>1</v>
      </c>
      <c r="Y339" s="4">
        <v>68225.41</v>
      </c>
      <c r="Z339" s="4"/>
      <c r="AA339" s="4"/>
      <c r="AB339" s="4"/>
    </row>
    <row r="340" spans="1:206" x14ac:dyDescent="0.2">
      <c r="A340" s="4">
        <v>50</v>
      </c>
      <c r="B340" s="4">
        <v>0</v>
      </c>
      <c r="C340" s="4">
        <v>0</v>
      </c>
      <c r="D340" s="4">
        <v>1</v>
      </c>
      <c r="E340" s="4">
        <v>224</v>
      </c>
      <c r="F340" s="4">
        <f>ROUND(Source!AR312,O340)</f>
        <v>675949.96</v>
      </c>
      <c r="G340" s="4" t="s">
        <v>142</v>
      </c>
      <c r="H340" s="4" t="s">
        <v>143</v>
      </c>
      <c r="I340" s="4"/>
      <c r="J340" s="4"/>
      <c r="K340" s="4">
        <v>224</v>
      </c>
      <c r="L340" s="4">
        <v>27</v>
      </c>
      <c r="M340" s="4">
        <v>3</v>
      </c>
      <c r="N340" s="4" t="s">
        <v>3</v>
      </c>
      <c r="O340" s="4">
        <v>2</v>
      </c>
      <c r="P340" s="4"/>
      <c r="Q340" s="4"/>
      <c r="R340" s="4"/>
      <c r="S340" s="4"/>
      <c r="T340" s="4"/>
      <c r="U340" s="4"/>
      <c r="V340" s="4"/>
      <c r="W340" s="4">
        <v>675949.96000000008</v>
      </c>
      <c r="X340" s="4">
        <v>1</v>
      </c>
      <c r="Y340" s="4">
        <v>675949.96000000008</v>
      </c>
      <c r="Z340" s="4"/>
      <c r="AA340" s="4"/>
      <c r="AB340" s="4"/>
    </row>
    <row r="342" spans="1:206" x14ac:dyDescent="0.2">
      <c r="A342" s="2">
        <v>51</v>
      </c>
      <c r="B342" s="2">
        <f>B20</f>
        <v>1</v>
      </c>
      <c r="C342" s="2">
        <f>A20</f>
        <v>3</v>
      </c>
      <c r="D342" s="2">
        <f>ROW(A20)</f>
        <v>20</v>
      </c>
      <c r="E342" s="2"/>
      <c r="F342" s="2" t="str">
        <f>IF(F20&lt;&gt;"",F20,"")</f>
        <v>5.12.4.2</v>
      </c>
      <c r="G342" s="2" t="str">
        <f>IF(G20&lt;&gt;"",G20,"")</f>
        <v>Система приточно-вытяжной вентиляции</v>
      </c>
      <c r="H342" s="2">
        <v>0</v>
      </c>
      <c r="I342" s="2"/>
      <c r="J342" s="2"/>
      <c r="K342" s="2"/>
      <c r="L342" s="2"/>
      <c r="M342" s="2"/>
      <c r="N342" s="2"/>
      <c r="O342" s="2">
        <f t="shared" ref="O342:T342" si="278">ROUND(O43+O110+O166+O239+O312+AB342,2)</f>
        <v>1227764.9099999999</v>
      </c>
      <c r="P342" s="2">
        <f t="shared" si="278"/>
        <v>948613.37</v>
      </c>
      <c r="Q342" s="2">
        <f t="shared" si="278"/>
        <v>22079.08</v>
      </c>
      <c r="R342" s="2">
        <f t="shared" si="278"/>
        <v>8361.98</v>
      </c>
      <c r="S342" s="2">
        <f t="shared" si="278"/>
        <v>257072.46</v>
      </c>
      <c r="T342" s="2">
        <f t="shared" si="278"/>
        <v>0</v>
      </c>
      <c r="U342" s="2">
        <f>U43+U110+U166+U239+U312+AH342</f>
        <v>851.54746</v>
      </c>
      <c r="V342" s="2">
        <f>V43+V110+V166+V239+V312+AI342</f>
        <v>21.259566</v>
      </c>
      <c r="W342" s="2">
        <f>ROUND(W43+W110+W166+W239+W312+AJ342,2)</f>
        <v>0</v>
      </c>
      <c r="X342" s="2">
        <f>ROUND(X43+X110+X166+X239+X312+AK342,2)</f>
        <v>303941.09000000003</v>
      </c>
      <c r="Y342" s="2">
        <f>ROUND(Y43+Y110+Y166+Y239+Y312+AL342,2)</f>
        <v>178644.53</v>
      </c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>
        <f t="shared" ref="AO342:BD342" si="279">ROUND(AO43+AO110+AO166+AO239+AO312+BX342,2)</f>
        <v>0</v>
      </c>
      <c r="AP342" s="2">
        <f t="shared" si="279"/>
        <v>161418.84</v>
      </c>
      <c r="AQ342" s="2">
        <f t="shared" si="279"/>
        <v>0</v>
      </c>
      <c r="AR342" s="2">
        <f t="shared" si="279"/>
        <v>1710350.53</v>
      </c>
      <c r="AS342" s="2">
        <f t="shared" si="279"/>
        <v>1522342.47</v>
      </c>
      <c r="AT342" s="2">
        <f t="shared" si="279"/>
        <v>26589.22</v>
      </c>
      <c r="AU342" s="2">
        <f t="shared" si="279"/>
        <v>0</v>
      </c>
      <c r="AV342" s="2">
        <f t="shared" si="279"/>
        <v>948613.37</v>
      </c>
      <c r="AW342" s="2">
        <f t="shared" si="279"/>
        <v>787194.53</v>
      </c>
      <c r="AX342" s="2">
        <f t="shared" si="279"/>
        <v>0</v>
      </c>
      <c r="AY342" s="2">
        <f t="shared" si="279"/>
        <v>787194.53</v>
      </c>
      <c r="AZ342" s="2">
        <f t="shared" si="279"/>
        <v>161418.84</v>
      </c>
      <c r="BA342" s="2">
        <f t="shared" si="279"/>
        <v>0</v>
      </c>
      <c r="BB342" s="2">
        <f t="shared" si="279"/>
        <v>0</v>
      </c>
      <c r="BC342" s="2">
        <f t="shared" si="279"/>
        <v>0</v>
      </c>
      <c r="BD342" s="2">
        <f t="shared" si="279"/>
        <v>0</v>
      </c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>
        <v>0</v>
      </c>
    </row>
    <row r="344" spans="1:206" x14ac:dyDescent="0.2">
      <c r="A344" s="4">
        <v>50</v>
      </c>
      <c r="B344" s="4">
        <v>0</v>
      </c>
      <c r="C344" s="4">
        <v>0</v>
      </c>
      <c r="D344" s="4">
        <v>1</v>
      </c>
      <c r="E344" s="4">
        <v>201</v>
      </c>
      <c r="F344" s="4">
        <f>ROUND(Source!O342,O344)</f>
        <v>1227764.9099999999</v>
      </c>
      <c r="G344" s="4" t="s">
        <v>90</v>
      </c>
      <c r="H344" s="4" t="s">
        <v>91</v>
      </c>
      <c r="I344" s="4"/>
      <c r="J344" s="4"/>
      <c r="K344" s="4">
        <v>201</v>
      </c>
      <c r="L344" s="4">
        <v>1</v>
      </c>
      <c r="M344" s="4">
        <v>3</v>
      </c>
      <c r="N344" s="4" t="s">
        <v>3</v>
      </c>
      <c r="O344" s="4">
        <v>2</v>
      </c>
      <c r="P344" s="4"/>
      <c r="Q344" s="4"/>
      <c r="R344" s="4"/>
      <c r="S344" s="4"/>
      <c r="T344" s="4"/>
      <c r="U344" s="4"/>
      <c r="V344" s="4"/>
      <c r="W344" s="4">
        <v>1066346.07</v>
      </c>
      <c r="X344" s="4">
        <v>1</v>
      </c>
      <c r="Y344" s="4">
        <v>1066346.07</v>
      </c>
      <c r="Z344" s="4"/>
      <c r="AA344" s="4"/>
      <c r="AB344" s="4"/>
    </row>
    <row r="345" spans="1:206" x14ac:dyDescent="0.2">
      <c r="A345" s="4">
        <v>50</v>
      </c>
      <c r="B345" s="4">
        <v>0</v>
      </c>
      <c r="C345" s="4">
        <v>0</v>
      </c>
      <c r="D345" s="4">
        <v>1</v>
      </c>
      <c r="E345" s="4">
        <v>202</v>
      </c>
      <c r="F345" s="4">
        <f>ROUND(Source!P342,O345)</f>
        <v>948613.37</v>
      </c>
      <c r="G345" s="4" t="s">
        <v>92</v>
      </c>
      <c r="H345" s="4" t="s">
        <v>93</v>
      </c>
      <c r="I345" s="4"/>
      <c r="J345" s="4"/>
      <c r="K345" s="4">
        <v>202</v>
      </c>
      <c r="L345" s="4">
        <v>2</v>
      </c>
      <c r="M345" s="4">
        <v>3</v>
      </c>
      <c r="N345" s="4" t="s">
        <v>3</v>
      </c>
      <c r="O345" s="4">
        <v>2</v>
      </c>
      <c r="P345" s="4"/>
      <c r="Q345" s="4"/>
      <c r="R345" s="4"/>
      <c r="S345" s="4"/>
      <c r="T345" s="4"/>
      <c r="U345" s="4"/>
      <c r="V345" s="4"/>
      <c r="W345" s="4">
        <v>948613.37</v>
      </c>
      <c r="X345" s="4">
        <v>1</v>
      </c>
      <c r="Y345" s="4">
        <v>948613.37</v>
      </c>
      <c r="Z345" s="4"/>
      <c r="AA345" s="4"/>
      <c r="AB345" s="4"/>
    </row>
    <row r="346" spans="1:206" x14ac:dyDescent="0.2">
      <c r="A346" s="4">
        <v>50</v>
      </c>
      <c r="B346" s="4">
        <v>0</v>
      </c>
      <c r="C346" s="4">
        <v>0</v>
      </c>
      <c r="D346" s="4">
        <v>1</v>
      </c>
      <c r="E346" s="4">
        <v>222</v>
      </c>
      <c r="F346" s="4">
        <f>ROUND(Source!AO342,O346)</f>
        <v>0</v>
      </c>
      <c r="G346" s="4" t="s">
        <v>94</v>
      </c>
      <c r="H346" s="4" t="s">
        <v>95</v>
      </c>
      <c r="I346" s="4"/>
      <c r="J346" s="4"/>
      <c r="K346" s="4">
        <v>222</v>
      </c>
      <c r="L346" s="4">
        <v>3</v>
      </c>
      <c r="M346" s="4">
        <v>3</v>
      </c>
      <c r="N346" s="4" t="s">
        <v>3</v>
      </c>
      <c r="O346" s="4">
        <v>2</v>
      </c>
      <c r="P346" s="4"/>
      <c r="Q346" s="4"/>
      <c r="R346" s="4"/>
      <c r="S346" s="4"/>
      <c r="T346" s="4"/>
      <c r="U346" s="4"/>
      <c r="V346" s="4"/>
      <c r="W346" s="4">
        <v>0</v>
      </c>
      <c r="X346" s="4">
        <v>1</v>
      </c>
      <c r="Y346" s="4">
        <v>0</v>
      </c>
      <c r="Z346" s="4"/>
      <c r="AA346" s="4"/>
      <c r="AB346" s="4"/>
    </row>
    <row r="347" spans="1:206" x14ac:dyDescent="0.2">
      <c r="A347" s="4">
        <v>50</v>
      </c>
      <c r="B347" s="4">
        <v>0</v>
      </c>
      <c r="C347" s="4">
        <v>0</v>
      </c>
      <c r="D347" s="4">
        <v>1</v>
      </c>
      <c r="E347" s="4">
        <v>225</v>
      </c>
      <c r="F347" s="4">
        <f>ROUND(Source!AV342,O347)</f>
        <v>948613.37</v>
      </c>
      <c r="G347" s="4" t="s">
        <v>96</v>
      </c>
      <c r="H347" s="4" t="s">
        <v>97</v>
      </c>
      <c r="I347" s="4"/>
      <c r="J347" s="4"/>
      <c r="K347" s="4">
        <v>225</v>
      </c>
      <c r="L347" s="4">
        <v>4</v>
      </c>
      <c r="M347" s="4">
        <v>3</v>
      </c>
      <c r="N347" s="4" t="s">
        <v>3</v>
      </c>
      <c r="O347" s="4">
        <v>2</v>
      </c>
      <c r="P347" s="4"/>
      <c r="Q347" s="4"/>
      <c r="R347" s="4"/>
      <c r="S347" s="4"/>
      <c r="T347" s="4"/>
      <c r="U347" s="4"/>
      <c r="V347" s="4"/>
      <c r="W347" s="4">
        <v>948613.37</v>
      </c>
      <c r="X347" s="4">
        <v>1</v>
      </c>
      <c r="Y347" s="4">
        <v>948613.37</v>
      </c>
      <c r="Z347" s="4"/>
      <c r="AA347" s="4"/>
      <c r="AB347" s="4"/>
    </row>
    <row r="348" spans="1:206" x14ac:dyDescent="0.2">
      <c r="A348" s="4">
        <v>50</v>
      </c>
      <c r="B348" s="4">
        <v>0</v>
      </c>
      <c r="C348" s="4">
        <v>0</v>
      </c>
      <c r="D348" s="4">
        <v>1</v>
      </c>
      <c r="E348" s="4">
        <v>226</v>
      </c>
      <c r="F348" s="4">
        <f>ROUND(Source!AW342,O348)</f>
        <v>787194.53</v>
      </c>
      <c r="G348" s="4" t="s">
        <v>98</v>
      </c>
      <c r="H348" s="4" t="s">
        <v>99</v>
      </c>
      <c r="I348" s="4"/>
      <c r="J348" s="4"/>
      <c r="K348" s="4">
        <v>226</v>
      </c>
      <c r="L348" s="4">
        <v>5</v>
      </c>
      <c r="M348" s="4">
        <v>3</v>
      </c>
      <c r="N348" s="4" t="s">
        <v>3</v>
      </c>
      <c r="O348" s="4">
        <v>2</v>
      </c>
      <c r="P348" s="4"/>
      <c r="Q348" s="4"/>
      <c r="R348" s="4"/>
      <c r="S348" s="4"/>
      <c r="T348" s="4"/>
      <c r="U348" s="4"/>
      <c r="V348" s="4"/>
      <c r="W348" s="4">
        <v>787194.53</v>
      </c>
      <c r="X348" s="4">
        <v>1</v>
      </c>
      <c r="Y348" s="4">
        <v>787194.53</v>
      </c>
      <c r="Z348" s="4"/>
      <c r="AA348" s="4"/>
      <c r="AB348" s="4"/>
    </row>
    <row r="349" spans="1:206" x14ac:dyDescent="0.2">
      <c r="A349" s="4">
        <v>50</v>
      </c>
      <c r="B349" s="4">
        <v>0</v>
      </c>
      <c r="C349" s="4">
        <v>0</v>
      </c>
      <c r="D349" s="4">
        <v>1</v>
      </c>
      <c r="E349" s="4">
        <v>227</v>
      </c>
      <c r="F349" s="4">
        <f>ROUND(Source!AX342,O349)</f>
        <v>0</v>
      </c>
      <c r="G349" s="4" t="s">
        <v>100</v>
      </c>
      <c r="H349" s="4" t="s">
        <v>101</v>
      </c>
      <c r="I349" s="4"/>
      <c r="J349" s="4"/>
      <c r="K349" s="4">
        <v>227</v>
      </c>
      <c r="L349" s="4">
        <v>6</v>
      </c>
      <c r="M349" s="4">
        <v>3</v>
      </c>
      <c r="N349" s="4" t="s">
        <v>3</v>
      </c>
      <c r="O349" s="4">
        <v>2</v>
      </c>
      <c r="P349" s="4"/>
      <c r="Q349" s="4"/>
      <c r="R349" s="4"/>
      <c r="S349" s="4"/>
      <c r="T349" s="4"/>
      <c r="U349" s="4"/>
      <c r="V349" s="4"/>
      <c r="W349" s="4">
        <v>0</v>
      </c>
      <c r="X349" s="4">
        <v>1</v>
      </c>
      <c r="Y349" s="4">
        <v>0</v>
      </c>
      <c r="Z349" s="4"/>
      <c r="AA349" s="4"/>
      <c r="AB349" s="4"/>
    </row>
    <row r="350" spans="1:206" x14ac:dyDescent="0.2">
      <c r="A350" s="4">
        <v>50</v>
      </c>
      <c r="B350" s="4">
        <v>0</v>
      </c>
      <c r="C350" s="4">
        <v>0</v>
      </c>
      <c r="D350" s="4">
        <v>1</v>
      </c>
      <c r="E350" s="4">
        <v>228</v>
      </c>
      <c r="F350" s="4">
        <f>ROUND(Source!AY342,O350)</f>
        <v>787194.53</v>
      </c>
      <c r="G350" s="4" t="s">
        <v>102</v>
      </c>
      <c r="H350" s="4" t="s">
        <v>103</v>
      </c>
      <c r="I350" s="4"/>
      <c r="J350" s="4"/>
      <c r="K350" s="4">
        <v>228</v>
      </c>
      <c r="L350" s="4">
        <v>7</v>
      </c>
      <c r="M350" s="4">
        <v>3</v>
      </c>
      <c r="N350" s="4" t="s">
        <v>3</v>
      </c>
      <c r="O350" s="4">
        <v>2</v>
      </c>
      <c r="P350" s="4"/>
      <c r="Q350" s="4"/>
      <c r="R350" s="4"/>
      <c r="S350" s="4"/>
      <c r="T350" s="4"/>
      <c r="U350" s="4"/>
      <c r="V350" s="4"/>
      <c r="W350" s="4">
        <v>787194.53</v>
      </c>
      <c r="X350" s="4">
        <v>1</v>
      </c>
      <c r="Y350" s="4">
        <v>787194.53</v>
      </c>
      <c r="Z350" s="4"/>
      <c r="AA350" s="4"/>
      <c r="AB350" s="4"/>
    </row>
    <row r="351" spans="1:206" x14ac:dyDescent="0.2">
      <c r="A351" s="4">
        <v>50</v>
      </c>
      <c r="B351" s="4">
        <v>0</v>
      </c>
      <c r="C351" s="4">
        <v>0</v>
      </c>
      <c r="D351" s="4">
        <v>1</v>
      </c>
      <c r="E351" s="4">
        <v>216</v>
      </c>
      <c r="F351" s="4">
        <f>ROUND(Source!AP342,O351)</f>
        <v>161418.84</v>
      </c>
      <c r="G351" s="4" t="s">
        <v>104</v>
      </c>
      <c r="H351" s="4" t="s">
        <v>105</v>
      </c>
      <c r="I351" s="4"/>
      <c r="J351" s="4"/>
      <c r="K351" s="4">
        <v>216</v>
      </c>
      <c r="L351" s="4">
        <v>8</v>
      </c>
      <c r="M351" s="4">
        <v>3</v>
      </c>
      <c r="N351" s="4" t="s">
        <v>3</v>
      </c>
      <c r="O351" s="4">
        <v>2</v>
      </c>
      <c r="P351" s="4"/>
      <c r="Q351" s="4"/>
      <c r="R351" s="4"/>
      <c r="S351" s="4"/>
      <c r="T351" s="4"/>
      <c r="U351" s="4"/>
      <c r="V351" s="4"/>
      <c r="W351" s="4">
        <v>161418.84</v>
      </c>
      <c r="X351" s="4">
        <v>1</v>
      </c>
      <c r="Y351" s="4">
        <v>161418.84</v>
      </c>
      <c r="Z351" s="4"/>
      <c r="AA351" s="4"/>
      <c r="AB351" s="4"/>
    </row>
    <row r="352" spans="1:206" x14ac:dyDescent="0.2">
      <c r="A352" s="4">
        <v>50</v>
      </c>
      <c r="B352" s="4">
        <v>0</v>
      </c>
      <c r="C352" s="4">
        <v>0</v>
      </c>
      <c r="D352" s="4">
        <v>1</v>
      </c>
      <c r="E352" s="4">
        <v>223</v>
      </c>
      <c r="F352" s="4">
        <f>ROUND(Source!AQ342,O352)</f>
        <v>0</v>
      </c>
      <c r="G352" s="4" t="s">
        <v>106</v>
      </c>
      <c r="H352" s="4" t="s">
        <v>107</v>
      </c>
      <c r="I352" s="4"/>
      <c r="J352" s="4"/>
      <c r="K352" s="4">
        <v>223</v>
      </c>
      <c r="L352" s="4">
        <v>9</v>
      </c>
      <c r="M352" s="4">
        <v>3</v>
      </c>
      <c r="N352" s="4" t="s">
        <v>3</v>
      </c>
      <c r="O352" s="4">
        <v>2</v>
      </c>
      <c r="P352" s="4"/>
      <c r="Q352" s="4"/>
      <c r="R352" s="4"/>
      <c r="S352" s="4"/>
      <c r="T352" s="4"/>
      <c r="U352" s="4"/>
      <c r="V352" s="4"/>
      <c r="W352" s="4">
        <v>0</v>
      </c>
      <c r="X352" s="4">
        <v>1</v>
      </c>
      <c r="Y352" s="4">
        <v>0</v>
      </c>
      <c r="Z352" s="4"/>
      <c r="AA352" s="4"/>
      <c r="AB352" s="4"/>
    </row>
    <row r="353" spans="1:28" x14ac:dyDescent="0.2">
      <c r="A353" s="4">
        <v>50</v>
      </c>
      <c r="B353" s="4">
        <v>0</v>
      </c>
      <c r="C353" s="4">
        <v>0</v>
      </c>
      <c r="D353" s="4">
        <v>1</v>
      </c>
      <c r="E353" s="4">
        <v>229</v>
      </c>
      <c r="F353" s="4">
        <f>ROUND(Source!AZ342,O353)</f>
        <v>161418.84</v>
      </c>
      <c r="G353" s="4" t="s">
        <v>108</v>
      </c>
      <c r="H353" s="4" t="s">
        <v>109</v>
      </c>
      <c r="I353" s="4"/>
      <c r="J353" s="4"/>
      <c r="K353" s="4">
        <v>229</v>
      </c>
      <c r="L353" s="4">
        <v>10</v>
      </c>
      <c r="M353" s="4">
        <v>3</v>
      </c>
      <c r="N353" s="4" t="s">
        <v>3</v>
      </c>
      <c r="O353" s="4">
        <v>2</v>
      </c>
      <c r="P353" s="4"/>
      <c r="Q353" s="4"/>
      <c r="R353" s="4"/>
      <c r="S353" s="4"/>
      <c r="T353" s="4"/>
      <c r="U353" s="4"/>
      <c r="V353" s="4"/>
      <c r="W353" s="4">
        <v>161418.84</v>
      </c>
      <c r="X353" s="4">
        <v>1</v>
      </c>
      <c r="Y353" s="4">
        <v>161418.84</v>
      </c>
      <c r="Z353" s="4"/>
      <c r="AA353" s="4"/>
      <c r="AB353" s="4"/>
    </row>
    <row r="354" spans="1:28" x14ac:dyDescent="0.2">
      <c r="A354" s="4">
        <v>50</v>
      </c>
      <c r="B354" s="4">
        <v>0</v>
      </c>
      <c r="C354" s="4">
        <v>0</v>
      </c>
      <c r="D354" s="4">
        <v>1</v>
      </c>
      <c r="E354" s="4">
        <v>203</v>
      </c>
      <c r="F354" s="4">
        <f>ROUND(Source!Q342,O354)</f>
        <v>22079.08</v>
      </c>
      <c r="G354" s="4" t="s">
        <v>110</v>
      </c>
      <c r="H354" s="4" t="s">
        <v>111</v>
      </c>
      <c r="I354" s="4"/>
      <c r="J354" s="4"/>
      <c r="K354" s="4">
        <v>203</v>
      </c>
      <c r="L354" s="4">
        <v>11</v>
      </c>
      <c r="M354" s="4">
        <v>3</v>
      </c>
      <c r="N354" s="4" t="s">
        <v>3</v>
      </c>
      <c r="O354" s="4">
        <v>2</v>
      </c>
      <c r="P354" s="4"/>
      <c r="Q354" s="4"/>
      <c r="R354" s="4"/>
      <c r="S354" s="4"/>
      <c r="T354" s="4"/>
      <c r="U354" s="4"/>
      <c r="V354" s="4"/>
      <c r="W354" s="4">
        <v>22079.079999999998</v>
      </c>
      <c r="X354" s="4">
        <v>1</v>
      </c>
      <c r="Y354" s="4">
        <v>22079.079999999998</v>
      </c>
      <c r="Z354" s="4"/>
      <c r="AA354" s="4"/>
      <c r="AB354" s="4"/>
    </row>
    <row r="355" spans="1:28" x14ac:dyDescent="0.2">
      <c r="A355" s="4">
        <v>50</v>
      </c>
      <c r="B355" s="4">
        <v>0</v>
      </c>
      <c r="C355" s="4">
        <v>0</v>
      </c>
      <c r="D355" s="4">
        <v>1</v>
      </c>
      <c r="E355" s="4">
        <v>231</v>
      </c>
      <c r="F355" s="4">
        <f>ROUND(Source!BB342,O355)</f>
        <v>0</v>
      </c>
      <c r="G355" s="4" t="s">
        <v>112</v>
      </c>
      <c r="H355" s="4" t="s">
        <v>113</v>
      </c>
      <c r="I355" s="4"/>
      <c r="J355" s="4"/>
      <c r="K355" s="4">
        <v>231</v>
      </c>
      <c r="L355" s="4">
        <v>12</v>
      </c>
      <c r="M355" s="4">
        <v>3</v>
      </c>
      <c r="N355" s="4" t="s">
        <v>3</v>
      </c>
      <c r="O355" s="4">
        <v>2</v>
      </c>
      <c r="P355" s="4"/>
      <c r="Q355" s="4"/>
      <c r="R355" s="4"/>
      <c r="S355" s="4"/>
      <c r="T355" s="4"/>
      <c r="U355" s="4"/>
      <c r="V355" s="4"/>
      <c r="W355" s="4">
        <v>0</v>
      </c>
      <c r="X355" s="4">
        <v>1</v>
      </c>
      <c r="Y355" s="4">
        <v>0</v>
      </c>
      <c r="Z355" s="4"/>
      <c r="AA355" s="4"/>
      <c r="AB355" s="4"/>
    </row>
    <row r="356" spans="1:28" x14ac:dyDescent="0.2">
      <c r="A356" s="4">
        <v>50</v>
      </c>
      <c r="B356" s="4">
        <v>0</v>
      </c>
      <c r="C356" s="4">
        <v>0</v>
      </c>
      <c r="D356" s="4">
        <v>1</v>
      </c>
      <c r="E356" s="4">
        <v>204</v>
      </c>
      <c r="F356" s="4">
        <f>ROUND(Source!R342,O356)</f>
        <v>8361.98</v>
      </c>
      <c r="G356" s="4" t="s">
        <v>114</v>
      </c>
      <c r="H356" s="4" t="s">
        <v>115</v>
      </c>
      <c r="I356" s="4"/>
      <c r="J356" s="4"/>
      <c r="K356" s="4">
        <v>204</v>
      </c>
      <c r="L356" s="4">
        <v>13</v>
      </c>
      <c r="M356" s="4">
        <v>3</v>
      </c>
      <c r="N356" s="4" t="s">
        <v>3</v>
      </c>
      <c r="O356" s="4">
        <v>2</v>
      </c>
      <c r="P356" s="4"/>
      <c r="Q356" s="4"/>
      <c r="R356" s="4"/>
      <c r="S356" s="4"/>
      <c r="T356" s="4"/>
      <c r="U356" s="4"/>
      <c r="V356" s="4"/>
      <c r="W356" s="4">
        <v>8361.98</v>
      </c>
      <c r="X356" s="4">
        <v>1</v>
      </c>
      <c r="Y356" s="4">
        <v>8361.98</v>
      </c>
      <c r="Z356" s="4"/>
      <c r="AA356" s="4"/>
      <c r="AB356" s="4"/>
    </row>
    <row r="357" spans="1:28" x14ac:dyDescent="0.2">
      <c r="A357" s="4">
        <v>50</v>
      </c>
      <c r="B357" s="4">
        <v>0</v>
      </c>
      <c r="C357" s="4">
        <v>0</v>
      </c>
      <c r="D357" s="4">
        <v>1</v>
      </c>
      <c r="E357" s="4">
        <v>205</v>
      </c>
      <c r="F357" s="4">
        <f>ROUND(Source!S342,O357)</f>
        <v>257072.46</v>
      </c>
      <c r="G357" s="4" t="s">
        <v>116</v>
      </c>
      <c r="H357" s="4" t="s">
        <v>117</v>
      </c>
      <c r="I357" s="4"/>
      <c r="J357" s="4"/>
      <c r="K357" s="4">
        <v>205</v>
      </c>
      <c r="L357" s="4">
        <v>14</v>
      </c>
      <c r="M357" s="4">
        <v>3</v>
      </c>
      <c r="N357" s="4" t="s">
        <v>3</v>
      </c>
      <c r="O357" s="4">
        <v>2</v>
      </c>
      <c r="P357" s="4"/>
      <c r="Q357" s="4"/>
      <c r="R357" s="4"/>
      <c r="S357" s="4"/>
      <c r="T357" s="4"/>
      <c r="U357" s="4"/>
      <c r="V357" s="4"/>
      <c r="W357" s="4">
        <v>257072.46</v>
      </c>
      <c r="X357" s="4">
        <v>1</v>
      </c>
      <c r="Y357" s="4">
        <v>257072.46</v>
      </c>
      <c r="Z357" s="4"/>
      <c r="AA357" s="4"/>
      <c r="AB357" s="4"/>
    </row>
    <row r="358" spans="1:28" x14ac:dyDescent="0.2">
      <c r="A358" s="4">
        <v>50</v>
      </c>
      <c r="B358" s="4">
        <v>0</v>
      </c>
      <c r="C358" s="4">
        <v>0</v>
      </c>
      <c r="D358" s="4">
        <v>1</v>
      </c>
      <c r="E358" s="4">
        <v>232</v>
      </c>
      <c r="F358" s="4">
        <f>ROUND(Source!BC342,O358)</f>
        <v>0</v>
      </c>
      <c r="G358" s="4" t="s">
        <v>118</v>
      </c>
      <c r="H358" s="4" t="s">
        <v>119</v>
      </c>
      <c r="I358" s="4"/>
      <c r="J358" s="4"/>
      <c r="K358" s="4">
        <v>232</v>
      </c>
      <c r="L358" s="4">
        <v>15</v>
      </c>
      <c r="M358" s="4">
        <v>3</v>
      </c>
      <c r="N358" s="4" t="s">
        <v>3</v>
      </c>
      <c r="O358" s="4">
        <v>2</v>
      </c>
      <c r="P358" s="4"/>
      <c r="Q358" s="4"/>
      <c r="R358" s="4"/>
      <c r="S358" s="4"/>
      <c r="T358" s="4"/>
      <c r="U358" s="4"/>
      <c r="V358" s="4"/>
      <c r="W358" s="4">
        <v>0</v>
      </c>
      <c r="X358" s="4">
        <v>1</v>
      </c>
      <c r="Y358" s="4">
        <v>0</v>
      </c>
      <c r="Z358" s="4"/>
      <c r="AA358" s="4"/>
      <c r="AB358" s="4"/>
    </row>
    <row r="359" spans="1:28" x14ac:dyDescent="0.2">
      <c r="A359" s="4">
        <v>50</v>
      </c>
      <c r="B359" s="4">
        <v>0</v>
      </c>
      <c r="C359" s="4">
        <v>0</v>
      </c>
      <c r="D359" s="4">
        <v>1</v>
      </c>
      <c r="E359" s="4">
        <v>214</v>
      </c>
      <c r="F359" s="4">
        <f>ROUND(Source!AS342,O359)</f>
        <v>1522342.47</v>
      </c>
      <c r="G359" s="4" t="s">
        <v>120</v>
      </c>
      <c r="H359" s="4" t="s">
        <v>121</v>
      </c>
      <c r="I359" s="4"/>
      <c r="J359" s="4"/>
      <c r="K359" s="4">
        <v>214</v>
      </c>
      <c r="L359" s="4">
        <v>16</v>
      </c>
      <c r="M359" s="4">
        <v>3</v>
      </c>
      <c r="N359" s="4" t="s">
        <v>3</v>
      </c>
      <c r="O359" s="4">
        <v>2</v>
      </c>
      <c r="P359" s="4"/>
      <c r="Q359" s="4"/>
      <c r="R359" s="4"/>
      <c r="S359" s="4"/>
      <c r="T359" s="4"/>
      <c r="U359" s="4"/>
      <c r="V359" s="4"/>
      <c r="W359" s="4">
        <v>1522342.47</v>
      </c>
      <c r="X359" s="4">
        <v>1</v>
      </c>
      <c r="Y359" s="4">
        <v>1522342.47</v>
      </c>
      <c r="Z359" s="4"/>
      <c r="AA359" s="4"/>
      <c r="AB359" s="4"/>
    </row>
    <row r="360" spans="1:28" x14ac:dyDescent="0.2">
      <c r="A360" s="4">
        <v>50</v>
      </c>
      <c r="B360" s="4">
        <v>0</v>
      </c>
      <c r="C360" s="4">
        <v>0</v>
      </c>
      <c r="D360" s="4">
        <v>1</v>
      </c>
      <c r="E360" s="4">
        <v>215</v>
      </c>
      <c r="F360" s="4">
        <f>ROUND(Source!AT342,O360)</f>
        <v>26589.22</v>
      </c>
      <c r="G360" s="4" t="s">
        <v>122</v>
      </c>
      <c r="H360" s="4" t="s">
        <v>123</v>
      </c>
      <c r="I360" s="4"/>
      <c r="J360" s="4"/>
      <c r="K360" s="4">
        <v>215</v>
      </c>
      <c r="L360" s="4">
        <v>17</v>
      </c>
      <c r="M360" s="4">
        <v>3</v>
      </c>
      <c r="N360" s="4" t="s">
        <v>3</v>
      </c>
      <c r="O360" s="4">
        <v>2</v>
      </c>
      <c r="P360" s="4"/>
      <c r="Q360" s="4"/>
      <c r="R360" s="4"/>
      <c r="S360" s="4"/>
      <c r="T360" s="4"/>
      <c r="U360" s="4"/>
      <c r="V360" s="4"/>
      <c r="W360" s="4">
        <v>26589.22</v>
      </c>
      <c r="X360" s="4">
        <v>1</v>
      </c>
      <c r="Y360" s="4">
        <v>26589.22</v>
      </c>
      <c r="Z360" s="4"/>
      <c r="AA360" s="4"/>
      <c r="AB360" s="4"/>
    </row>
    <row r="361" spans="1:28" x14ac:dyDescent="0.2">
      <c r="A361" s="4">
        <v>50</v>
      </c>
      <c r="B361" s="4">
        <v>0</v>
      </c>
      <c r="C361" s="4">
        <v>0</v>
      </c>
      <c r="D361" s="4">
        <v>1</v>
      </c>
      <c r="E361" s="4">
        <v>217</v>
      </c>
      <c r="F361" s="4">
        <f>ROUND(Source!AU342,O361)</f>
        <v>0</v>
      </c>
      <c r="G361" s="4" t="s">
        <v>124</v>
      </c>
      <c r="H361" s="4" t="s">
        <v>125</v>
      </c>
      <c r="I361" s="4"/>
      <c r="J361" s="4"/>
      <c r="K361" s="4">
        <v>217</v>
      </c>
      <c r="L361" s="4">
        <v>18</v>
      </c>
      <c r="M361" s="4">
        <v>3</v>
      </c>
      <c r="N361" s="4" t="s">
        <v>3</v>
      </c>
      <c r="O361" s="4">
        <v>2</v>
      </c>
      <c r="P361" s="4"/>
      <c r="Q361" s="4"/>
      <c r="R361" s="4"/>
      <c r="S361" s="4"/>
      <c r="T361" s="4"/>
      <c r="U361" s="4"/>
      <c r="V361" s="4"/>
      <c r="W361" s="4">
        <v>0</v>
      </c>
      <c r="X361" s="4">
        <v>1</v>
      </c>
      <c r="Y361" s="4">
        <v>0</v>
      </c>
      <c r="Z361" s="4"/>
      <c r="AA361" s="4"/>
      <c r="AB361" s="4"/>
    </row>
    <row r="362" spans="1:28" x14ac:dyDescent="0.2">
      <c r="A362" s="4">
        <v>50</v>
      </c>
      <c r="B362" s="4">
        <v>0</v>
      </c>
      <c r="C362" s="4">
        <v>0</v>
      </c>
      <c r="D362" s="4">
        <v>1</v>
      </c>
      <c r="E362" s="4">
        <v>230</v>
      </c>
      <c r="F362" s="4">
        <f>ROUND(Source!BA342,O362)</f>
        <v>0</v>
      </c>
      <c r="G362" s="4" t="s">
        <v>126</v>
      </c>
      <c r="H362" s="4" t="s">
        <v>127</v>
      </c>
      <c r="I362" s="4"/>
      <c r="J362" s="4"/>
      <c r="K362" s="4">
        <v>230</v>
      </c>
      <c r="L362" s="4">
        <v>19</v>
      </c>
      <c r="M362" s="4">
        <v>3</v>
      </c>
      <c r="N362" s="4" t="s">
        <v>3</v>
      </c>
      <c r="O362" s="4">
        <v>2</v>
      </c>
      <c r="P362" s="4"/>
      <c r="Q362" s="4"/>
      <c r="R362" s="4"/>
      <c r="S362" s="4"/>
      <c r="T362" s="4"/>
      <c r="U362" s="4"/>
      <c r="V362" s="4"/>
      <c r="W362" s="4">
        <v>0</v>
      </c>
      <c r="X362" s="4">
        <v>1</v>
      </c>
      <c r="Y362" s="4">
        <v>0</v>
      </c>
      <c r="Z362" s="4"/>
      <c r="AA362" s="4"/>
      <c r="AB362" s="4"/>
    </row>
    <row r="363" spans="1:28" x14ac:dyDescent="0.2">
      <c r="A363" s="4">
        <v>50</v>
      </c>
      <c r="B363" s="4">
        <v>0</v>
      </c>
      <c r="C363" s="4">
        <v>0</v>
      </c>
      <c r="D363" s="4">
        <v>1</v>
      </c>
      <c r="E363" s="4">
        <v>206</v>
      </c>
      <c r="F363" s="4">
        <f>ROUND(Source!T342,O363)</f>
        <v>0</v>
      </c>
      <c r="G363" s="4" t="s">
        <v>128</v>
      </c>
      <c r="H363" s="4" t="s">
        <v>129</v>
      </c>
      <c r="I363" s="4"/>
      <c r="J363" s="4"/>
      <c r="K363" s="4">
        <v>206</v>
      </c>
      <c r="L363" s="4">
        <v>20</v>
      </c>
      <c r="M363" s="4">
        <v>3</v>
      </c>
      <c r="N363" s="4" t="s">
        <v>3</v>
      </c>
      <c r="O363" s="4">
        <v>2</v>
      </c>
      <c r="P363" s="4"/>
      <c r="Q363" s="4"/>
      <c r="R363" s="4"/>
      <c r="S363" s="4"/>
      <c r="T363" s="4"/>
      <c r="U363" s="4"/>
      <c r="V363" s="4"/>
      <c r="W363" s="4">
        <v>0</v>
      </c>
      <c r="X363" s="4">
        <v>1</v>
      </c>
      <c r="Y363" s="4">
        <v>0</v>
      </c>
      <c r="Z363" s="4"/>
      <c r="AA363" s="4"/>
      <c r="AB363" s="4"/>
    </row>
    <row r="364" spans="1:28" x14ac:dyDescent="0.2">
      <c r="A364" s="4">
        <v>50</v>
      </c>
      <c r="B364" s="4">
        <v>0</v>
      </c>
      <c r="C364" s="4">
        <v>0</v>
      </c>
      <c r="D364" s="4">
        <v>1</v>
      </c>
      <c r="E364" s="4">
        <v>207</v>
      </c>
      <c r="F364" s="4">
        <f>Source!U342</f>
        <v>851.54746</v>
      </c>
      <c r="G364" s="4" t="s">
        <v>130</v>
      </c>
      <c r="H364" s="4" t="s">
        <v>131</v>
      </c>
      <c r="I364" s="4"/>
      <c r="J364" s="4"/>
      <c r="K364" s="4">
        <v>207</v>
      </c>
      <c r="L364" s="4">
        <v>21</v>
      </c>
      <c r="M364" s="4">
        <v>3</v>
      </c>
      <c r="N364" s="4" t="s">
        <v>3</v>
      </c>
      <c r="O364" s="4">
        <v>-1</v>
      </c>
      <c r="P364" s="4"/>
      <c r="Q364" s="4"/>
      <c r="R364" s="4"/>
      <c r="S364" s="4"/>
      <c r="T364" s="4"/>
      <c r="U364" s="4"/>
      <c r="V364" s="4"/>
      <c r="W364" s="4">
        <v>851.54746</v>
      </c>
      <c r="X364" s="4">
        <v>1</v>
      </c>
      <c r="Y364" s="4">
        <v>851.54746</v>
      </c>
      <c r="Z364" s="4"/>
      <c r="AA364" s="4"/>
      <c r="AB364" s="4"/>
    </row>
    <row r="365" spans="1:28" x14ac:dyDescent="0.2">
      <c r="A365" s="4">
        <v>50</v>
      </c>
      <c r="B365" s="4">
        <v>0</v>
      </c>
      <c r="C365" s="4">
        <v>0</v>
      </c>
      <c r="D365" s="4">
        <v>1</v>
      </c>
      <c r="E365" s="4">
        <v>208</v>
      </c>
      <c r="F365" s="4">
        <f>Source!V342</f>
        <v>21.259566</v>
      </c>
      <c r="G365" s="4" t="s">
        <v>132</v>
      </c>
      <c r="H365" s="4" t="s">
        <v>133</v>
      </c>
      <c r="I365" s="4"/>
      <c r="J365" s="4"/>
      <c r="K365" s="4">
        <v>208</v>
      </c>
      <c r="L365" s="4">
        <v>22</v>
      </c>
      <c r="M365" s="4">
        <v>3</v>
      </c>
      <c r="N365" s="4" t="s">
        <v>3</v>
      </c>
      <c r="O365" s="4">
        <v>-1</v>
      </c>
      <c r="P365" s="4"/>
      <c r="Q365" s="4"/>
      <c r="R365" s="4"/>
      <c r="S365" s="4"/>
      <c r="T365" s="4"/>
      <c r="U365" s="4"/>
      <c r="V365" s="4"/>
      <c r="W365" s="4">
        <v>21.259566</v>
      </c>
      <c r="X365" s="4">
        <v>1</v>
      </c>
      <c r="Y365" s="4">
        <v>21.259566</v>
      </c>
      <c r="Z365" s="4"/>
      <c r="AA365" s="4"/>
      <c r="AB365" s="4"/>
    </row>
    <row r="366" spans="1:28" x14ac:dyDescent="0.2">
      <c r="A366" s="4">
        <v>50</v>
      </c>
      <c r="B366" s="4">
        <v>0</v>
      </c>
      <c r="C366" s="4">
        <v>0</v>
      </c>
      <c r="D366" s="4">
        <v>1</v>
      </c>
      <c r="E366" s="4">
        <v>209</v>
      </c>
      <c r="F366" s="4">
        <f>ROUND(Source!W342,O366)</f>
        <v>0</v>
      </c>
      <c r="G366" s="4" t="s">
        <v>134</v>
      </c>
      <c r="H366" s="4" t="s">
        <v>135</v>
      </c>
      <c r="I366" s="4"/>
      <c r="J366" s="4"/>
      <c r="K366" s="4">
        <v>209</v>
      </c>
      <c r="L366" s="4">
        <v>23</v>
      </c>
      <c r="M366" s="4">
        <v>3</v>
      </c>
      <c r="N366" s="4" t="s">
        <v>3</v>
      </c>
      <c r="O366" s="4">
        <v>2</v>
      </c>
      <c r="P366" s="4"/>
      <c r="Q366" s="4"/>
      <c r="R366" s="4"/>
      <c r="S366" s="4"/>
      <c r="T366" s="4"/>
      <c r="U366" s="4"/>
      <c r="V366" s="4"/>
      <c r="W366" s="4">
        <v>0</v>
      </c>
      <c r="X366" s="4">
        <v>1</v>
      </c>
      <c r="Y366" s="4">
        <v>0</v>
      </c>
      <c r="Z366" s="4"/>
      <c r="AA366" s="4"/>
      <c r="AB366" s="4"/>
    </row>
    <row r="367" spans="1:28" x14ac:dyDescent="0.2">
      <c r="A367" s="4">
        <v>50</v>
      </c>
      <c r="B367" s="4">
        <v>0</v>
      </c>
      <c r="C367" s="4">
        <v>0</v>
      </c>
      <c r="D367" s="4">
        <v>1</v>
      </c>
      <c r="E367" s="4">
        <v>233</v>
      </c>
      <c r="F367" s="4">
        <f>ROUND(Source!BD342,O367)</f>
        <v>0</v>
      </c>
      <c r="G367" s="4" t="s">
        <v>136</v>
      </c>
      <c r="H367" s="4" t="s">
        <v>137</v>
      </c>
      <c r="I367" s="4"/>
      <c r="J367" s="4"/>
      <c r="K367" s="4">
        <v>233</v>
      </c>
      <c r="L367" s="4">
        <v>24</v>
      </c>
      <c r="M367" s="4">
        <v>3</v>
      </c>
      <c r="N367" s="4" t="s">
        <v>3</v>
      </c>
      <c r="O367" s="4">
        <v>2</v>
      </c>
      <c r="P367" s="4"/>
      <c r="Q367" s="4"/>
      <c r="R367" s="4"/>
      <c r="S367" s="4"/>
      <c r="T367" s="4"/>
      <c r="U367" s="4"/>
      <c r="V367" s="4"/>
      <c r="W367" s="4">
        <v>0</v>
      </c>
      <c r="X367" s="4">
        <v>1</v>
      </c>
      <c r="Y367" s="4">
        <v>0</v>
      </c>
      <c r="Z367" s="4"/>
      <c r="AA367" s="4"/>
      <c r="AB367" s="4"/>
    </row>
    <row r="368" spans="1:28" x14ac:dyDescent="0.2">
      <c r="A368" s="4">
        <v>50</v>
      </c>
      <c r="B368" s="4">
        <v>0</v>
      </c>
      <c r="C368" s="4">
        <v>0</v>
      </c>
      <c r="D368" s="4">
        <v>1</v>
      </c>
      <c r="E368" s="4">
        <v>210</v>
      </c>
      <c r="F368" s="4">
        <f>ROUND(Source!X342,O368)</f>
        <v>303941.09000000003</v>
      </c>
      <c r="G368" s="4" t="s">
        <v>138</v>
      </c>
      <c r="H368" s="4" t="s">
        <v>139</v>
      </c>
      <c r="I368" s="4"/>
      <c r="J368" s="4"/>
      <c r="K368" s="4">
        <v>210</v>
      </c>
      <c r="L368" s="4">
        <v>25</v>
      </c>
      <c r="M368" s="4">
        <v>3</v>
      </c>
      <c r="N368" s="4" t="s">
        <v>3</v>
      </c>
      <c r="O368" s="4">
        <v>2</v>
      </c>
      <c r="P368" s="4"/>
      <c r="Q368" s="4"/>
      <c r="R368" s="4"/>
      <c r="S368" s="4"/>
      <c r="T368" s="4"/>
      <c r="U368" s="4"/>
      <c r="V368" s="4"/>
      <c r="W368" s="4">
        <v>303941.09000000003</v>
      </c>
      <c r="X368" s="4">
        <v>1</v>
      </c>
      <c r="Y368" s="4">
        <v>303941.09000000003</v>
      </c>
      <c r="Z368" s="4"/>
      <c r="AA368" s="4"/>
      <c r="AB368" s="4"/>
    </row>
    <row r="369" spans="1:206" x14ac:dyDescent="0.2">
      <c r="A369" s="4">
        <v>50</v>
      </c>
      <c r="B369" s="4">
        <v>0</v>
      </c>
      <c r="C369" s="4">
        <v>0</v>
      </c>
      <c r="D369" s="4">
        <v>1</v>
      </c>
      <c r="E369" s="4">
        <v>211</v>
      </c>
      <c r="F369" s="4">
        <f>ROUND(Source!Y342,O369)</f>
        <v>178644.53</v>
      </c>
      <c r="G369" s="4" t="s">
        <v>140</v>
      </c>
      <c r="H369" s="4" t="s">
        <v>141</v>
      </c>
      <c r="I369" s="4"/>
      <c r="J369" s="4"/>
      <c r="K369" s="4">
        <v>211</v>
      </c>
      <c r="L369" s="4">
        <v>26</v>
      </c>
      <c r="M369" s="4">
        <v>3</v>
      </c>
      <c r="N369" s="4" t="s">
        <v>3</v>
      </c>
      <c r="O369" s="4">
        <v>2</v>
      </c>
      <c r="P369" s="4"/>
      <c r="Q369" s="4"/>
      <c r="R369" s="4"/>
      <c r="S369" s="4"/>
      <c r="T369" s="4"/>
      <c r="U369" s="4"/>
      <c r="V369" s="4"/>
      <c r="W369" s="4">
        <v>178644.53</v>
      </c>
      <c r="X369" s="4">
        <v>1</v>
      </c>
      <c r="Y369" s="4">
        <v>178644.53</v>
      </c>
      <c r="Z369" s="4"/>
      <c r="AA369" s="4"/>
      <c r="AB369" s="4"/>
    </row>
    <row r="370" spans="1:206" x14ac:dyDescent="0.2">
      <c r="A370" s="4">
        <v>50</v>
      </c>
      <c r="B370" s="4">
        <v>0</v>
      </c>
      <c r="C370" s="4">
        <v>0</v>
      </c>
      <c r="D370" s="4">
        <v>1</v>
      </c>
      <c r="E370" s="4">
        <v>224</v>
      </c>
      <c r="F370" s="4">
        <f>ROUND(Source!AR342,O370)</f>
        <v>1710350.53</v>
      </c>
      <c r="G370" s="4" t="s">
        <v>142</v>
      </c>
      <c r="H370" s="4" t="s">
        <v>143</v>
      </c>
      <c r="I370" s="4"/>
      <c r="J370" s="4"/>
      <c r="K370" s="4">
        <v>224</v>
      </c>
      <c r="L370" s="4">
        <v>27</v>
      </c>
      <c r="M370" s="4">
        <v>3</v>
      </c>
      <c r="N370" s="4" t="s">
        <v>3</v>
      </c>
      <c r="O370" s="4">
        <v>2</v>
      </c>
      <c r="P370" s="4"/>
      <c r="Q370" s="4"/>
      <c r="R370" s="4"/>
      <c r="S370" s="4"/>
      <c r="T370" s="4"/>
      <c r="U370" s="4"/>
      <c r="V370" s="4"/>
      <c r="W370" s="4">
        <v>1710350.5300000003</v>
      </c>
      <c r="X370" s="4">
        <v>1</v>
      </c>
      <c r="Y370" s="4">
        <v>1710350.5300000003</v>
      </c>
      <c r="Z370" s="4"/>
      <c r="AA370" s="4"/>
      <c r="AB370" s="4"/>
    </row>
    <row r="372" spans="1:206" x14ac:dyDescent="0.2">
      <c r="A372" s="2">
        <v>51</v>
      </c>
      <c r="B372" s="2">
        <f>B12</f>
        <v>426</v>
      </c>
      <c r="C372" s="2">
        <f>A12</f>
        <v>1</v>
      </c>
      <c r="D372" s="2">
        <f>ROW(A12)</f>
        <v>12</v>
      </c>
      <c r="E372" s="2"/>
      <c r="F372" s="2" t="str">
        <f>IF(F12&lt;&gt;"",F12,"")</f>
        <v>5.12.4.2  Система приточно-вытяжной вентиляции (Лип. 18.1) Р</v>
      </c>
      <c r="G372" s="2" t="str">
        <f>IF(G12&lt;&gt;"",G12,"")</f>
        <v>5.12.4.2  Система приточно-вытяжной вентиляции (Лип. 18.1) Р</v>
      </c>
      <c r="H372" s="2">
        <v>0</v>
      </c>
      <c r="I372" s="2"/>
      <c r="J372" s="2"/>
      <c r="K372" s="2"/>
      <c r="L372" s="2"/>
      <c r="M372" s="2"/>
      <c r="N372" s="2"/>
      <c r="O372" s="2">
        <f t="shared" ref="O372:T372" si="280">ROUND(O342,2)</f>
        <v>1227764.9099999999</v>
      </c>
      <c r="P372" s="2">
        <f t="shared" si="280"/>
        <v>948613.37</v>
      </c>
      <c r="Q372" s="2">
        <f t="shared" si="280"/>
        <v>22079.08</v>
      </c>
      <c r="R372" s="2">
        <f t="shared" si="280"/>
        <v>8361.98</v>
      </c>
      <c r="S372" s="2">
        <f t="shared" si="280"/>
        <v>257072.46</v>
      </c>
      <c r="T372" s="2">
        <f t="shared" si="280"/>
        <v>0</v>
      </c>
      <c r="U372" s="2">
        <f>U342</f>
        <v>851.54746</v>
      </c>
      <c r="V372" s="2">
        <f>V342</f>
        <v>21.259566</v>
      </c>
      <c r="W372" s="2">
        <f>ROUND(W342,2)</f>
        <v>0</v>
      </c>
      <c r="X372" s="2">
        <f>ROUND(X342,2)</f>
        <v>303941.09000000003</v>
      </c>
      <c r="Y372" s="2">
        <f>ROUND(Y342,2)</f>
        <v>178644.53</v>
      </c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>
        <f t="shared" ref="AO372:BD372" si="281">ROUND(AO342,2)</f>
        <v>0</v>
      </c>
      <c r="AP372" s="2">
        <f t="shared" si="281"/>
        <v>161418.84</v>
      </c>
      <c r="AQ372" s="2">
        <f t="shared" si="281"/>
        <v>0</v>
      </c>
      <c r="AR372" s="2">
        <f t="shared" si="281"/>
        <v>1710350.53</v>
      </c>
      <c r="AS372" s="2">
        <f t="shared" si="281"/>
        <v>1522342.47</v>
      </c>
      <c r="AT372" s="2">
        <f t="shared" si="281"/>
        <v>26589.22</v>
      </c>
      <c r="AU372" s="2">
        <f t="shared" si="281"/>
        <v>0</v>
      </c>
      <c r="AV372" s="2">
        <f t="shared" si="281"/>
        <v>948613.37</v>
      </c>
      <c r="AW372" s="2">
        <f t="shared" si="281"/>
        <v>787194.53</v>
      </c>
      <c r="AX372" s="2">
        <f t="shared" si="281"/>
        <v>0</v>
      </c>
      <c r="AY372" s="2">
        <f t="shared" si="281"/>
        <v>787194.53</v>
      </c>
      <c r="AZ372" s="2">
        <f t="shared" si="281"/>
        <v>161418.84</v>
      </c>
      <c r="BA372" s="2">
        <f t="shared" si="281"/>
        <v>0</v>
      </c>
      <c r="BB372" s="2">
        <f t="shared" si="281"/>
        <v>0</v>
      </c>
      <c r="BC372" s="2">
        <f t="shared" si="281"/>
        <v>0</v>
      </c>
      <c r="BD372" s="2">
        <f t="shared" si="281"/>
        <v>0</v>
      </c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>
        <v>0</v>
      </c>
    </row>
    <row r="374" spans="1:206" x14ac:dyDescent="0.2">
      <c r="A374" s="4">
        <v>50</v>
      </c>
      <c r="B374" s="4">
        <v>0</v>
      </c>
      <c r="C374" s="4">
        <v>0</v>
      </c>
      <c r="D374" s="4">
        <v>1</v>
      </c>
      <c r="E374" s="4">
        <v>201</v>
      </c>
      <c r="F374" s="4">
        <f>ROUND(Source!O372,O374)</f>
        <v>1227764.9099999999</v>
      </c>
      <c r="G374" s="4" t="s">
        <v>90</v>
      </c>
      <c r="H374" s="4" t="s">
        <v>91</v>
      </c>
      <c r="I374" s="4"/>
      <c r="J374" s="4"/>
      <c r="K374" s="4">
        <v>201</v>
      </c>
      <c r="L374" s="4">
        <v>1</v>
      </c>
      <c r="M374" s="4">
        <v>3</v>
      </c>
      <c r="N374" s="4" t="s">
        <v>3</v>
      </c>
      <c r="O374" s="4">
        <v>2</v>
      </c>
      <c r="P374" s="4"/>
      <c r="Q374" s="4"/>
      <c r="R374" s="4"/>
      <c r="S374" s="4"/>
      <c r="T374" s="4"/>
      <c r="U374" s="4"/>
      <c r="V374" s="4"/>
      <c r="W374" s="4">
        <v>1066346.07</v>
      </c>
      <c r="X374" s="4">
        <v>1</v>
      </c>
      <c r="Y374" s="4">
        <v>1066346.07</v>
      </c>
      <c r="Z374" s="4"/>
      <c r="AA374" s="4"/>
      <c r="AB374" s="4"/>
    </row>
    <row r="375" spans="1:206" x14ac:dyDescent="0.2">
      <c r="A375" s="4">
        <v>50</v>
      </c>
      <c r="B375" s="4">
        <v>0</v>
      </c>
      <c r="C375" s="4">
        <v>0</v>
      </c>
      <c r="D375" s="4">
        <v>1</v>
      </c>
      <c r="E375" s="4">
        <v>202</v>
      </c>
      <c r="F375" s="4">
        <f>ROUND(Source!P372,O375)</f>
        <v>948613.37</v>
      </c>
      <c r="G375" s="4" t="s">
        <v>92</v>
      </c>
      <c r="H375" s="4" t="s">
        <v>93</v>
      </c>
      <c r="I375" s="4"/>
      <c r="J375" s="4"/>
      <c r="K375" s="4">
        <v>202</v>
      </c>
      <c r="L375" s="4">
        <v>2</v>
      </c>
      <c r="M375" s="4">
        <v>3</v>
      </c>
      <c r="N375" s="4" t="s">
        <v>3</v>
      </c>
      <c r="O375" s="4">
        <v>2</v>
      </c>
      <c r="P375" s="4"/>
      <c r="Q375" s="4"/>
      <c r="R375" s="4"/>
      <c r="S375" s="4"/>
      <c r="T375" s="4"/>
      <c r="U375" s="4"/>
      <c r="V375" s="4"/>
      <c r="W375" s="4">
        <v>948613.37</v>
      </c>
      <c r="X375" s="4">
        <v>1</v>
      </c>
      <c r="Y375" s="4">
        <v>948613.37</v>
      </c>
      <c r="Z375" s="4"/>
      <c r="AA375" s="4"/>
      <c r="AB375" s="4"/>
    </row>
    <row r="376" spans="1:206" x14ac:dyDescent="0.2">
      <c r="A376" s="4">
        <v>50</v>
      </c>
      <c r="B376" s="4">
        <v>0</v>
      </c>
      <c r="C376" s="4">
        <v>0</v>
      </c>
      <c r="D376" s="4">
        <v>1</v>
      </c>
      <c r="E376" s="4">
        <v>222</v>
      </c>
      <c r="F376" s="4">
        <f>ROUND(Source!AO372,O376)</f>
        <v>0</v>
      </c>
      <c r="G376" s="4" t="s">
        <v>94</v>
      </c>
      <c r="H376" s="4" t="s">
        <v>95</v>
      </c>
      <c r="I376" s="4"/>
      <c r="J376" s="4"/>
      <c r="K376" s="4">
        <v>222</v>
      </c>
      <c r="L376" s="4">
        <v>3</v>
      </c>
      <c r="M376" s="4">
        <v>3</v>
      </c>
      <c r="N376" s="4" t="s">
        <v>3</v>
      </c>
      <c r="O376" s="4">
        <v>2</v>
      </c>
      <c r="P376" s="4"/>
      <c r="Q376" s="4"/>
      <c r="R376" s="4"/>
      <c r="S376" s="4"/>
      <c r="T376" s="4"/>
      <c r="U376" s="4"/>
      <c r="V376" s="4"/>
      <c r="W376" s="4">
        <v>0</v>
      </c>
      <c r="X376" s="4">
        <v>1</v>
      </c>
      <c r="Y376" s="4">
        <v>0</v>
      </c>
      <c r="Z376" s="4"/>
      <c r="AA376" s="4"/>
      <c r="AB376" s="4"/>
    </row>
    <row r="377" spans="1:206" x14ac:dyDescent="0.2">
      <c r="A377" s="4">
        <v>50</v>
      </c>
      <c r="B377" s="4">
        <v>0</v>
      </c>
      <c r="C377" s="4">
        <v>0</v>
      </c>
      <c r="D377" s="4">
        <v>1</v>
      </c>
      <c r="E377" s="4">
        <v>225</v>
      </c>
      <c r="F377" s="4">
        <f>ROUND(Source!AV372,O377)</f>
        <v>948613.37</v>
      </c>
      <c r="G377" s="4" t="s">
        <v>96</v>
      </c>
      <c r="H377" s="4" t="s">
        <v>97</v>
      </c>
      <c r="I377" s="4"/>
      <c r="J377" s="4"/>
      <c r="K377" s="4">
        <v>225</v>
      </c>
      <c r="L377" s="4">
        <v>4</v>
      </c>
      <c r="M377" s="4">
        <v>3</v>
      </c>
      <c r="N377" s="4" t="s">
        <v>3</v>
      </c>
      <c r="O377" s="4">
        <v>2</v>
      </c>
      <c r="P377" s="4"/>
      <c r="Q377" s="4"/>
      <c r="R377" s="4"/>
      <c r="S377" s="4"/>
      <c r="T377" s="4"/>
      <c r="U377" s="4"/>
      <c r="V377" s="4"/>
      <c r="W377" s="4">
        <v>948613.37</v>
      </c>
      <c r="X377" s="4">
        <v>1</v>
      </c>
      <c r="Y377" s="4">
        <v>948613.37</v>
      </c>
      <c r="Z377" s="4"/>
      <c r="AA377" s="4"/>
      <c r="AB377" s="4"/>
    </row>
    <row r="378" spans="1:206" x14ac:dyDescent="0.2">
      <c r="A378" s="4">
        <v>50</v>
      </c>
      <c r="B378" s="4">
        <v>0</v>
      </c>
      <c r="C378" s="4">
        <v>0</v>
      </c>
      <c r="D378" s="4">
        <v>1</v>
      </c>
      <c r="E378" s="4">
        <v>226</v>
      </c>
      <c r="F378" s="4">
        <f>ROUND(Source!AW372,O378)</f>
        <v>787194.53</v>
      </c>
      <c r="G378" s="4" t="s">
        <v>98</v>
      </c>
      <c r="H378" s="4" t="s">
        <v>99</v>
      </c>
      <c r="I378" s="4"/>
      <c r="J378" s="4"/>
      <c r="K378" s="4">
        <v>226</v>
      </c>
      <c r="L378" s="4">
        <v>5</v>
      </c>
      <c r="M378" s="4">
        <v>3</v>
      </c>
      <c r="N378" s="4" t="s">
        <v>3</v>
      </c>
      <c r="O378" s="4">
        <v>2</v>
      </c>
      <c r="P378" s="4"/>
      <c r="Q378" s="4"/>
      <c r="R378" s="4"/>
      <c r="S378" s="4"/>
      <c r="T378" s="4"/>
      <c r="U378" s="4"/>
      <c r="V378" s="4"/>
      <c r="W378" s="4">
        <v>787194.53</v>
      </c>
      <c r="X378" s="4">
        <v>1</v>
      </c>
      <c r="Y378" s="4">
        <v>787194.53</v>
      </c>
      <c r="Z378" s="4"/>
      <c r="AA378" s="4"/>
      <c r="AB378" s="4"/>
    </row>
    <row r="379" spans="1:206" x14ac:dyDescent="0.2">
      <c r="A379" s="4">
        <v>50</v>
      </c>
      <c r="B379" s="4">
        <v>0</v>
      </c>
      <c r="C379" s="4">
        <v>0</v>
      </c>
      <c r="D379" s="4">
        <v>1</v>
      </c>
      <c r="E379" s="4">
        <v>227</v>
      </c>
      <c r="F379" s="4">
        <f>ROUND(Source!AX372,O379)</f>
        <v>0</v>
      </c>
      <c r="G379" s="4" t="s">
        <v>100</v>
      </c>
      <c r="H379" s="4" t="s">
        <v>101</v>
      </c>
      <c r="I379" s="4"/>
      <c r="J379" s="4"/>
      <c r="K379" s="4">
        <v>227</v>
      </c>
      <c r="L379" s="4">
        <v>6</v>
      </c>
      <c r="M379" s="4">
        <v>3</v>
      </c>
      <c r="N379" s="4" t="s">
        <v>3</v>
      </c>
      <c r="O379" s="4">
        <v>2</v>
      </c>
      <c r="P379" s="4"/>
      <c r="Q379" s="4"/>
      <c r="R379" s="4"/>
      <c r="S379" s="4"/>
      <c r="T379" s="4"/>
      <c r="U379" s="4"/>
      <c r="V379" s="4"/>
      <c r="W379" s="4">
        <v>0</v>
      </c>
      <c r="X379" s="4">
        <v>1</v>
      </c>
      <c r="Y379" s="4">
        <v>0</v>
      </c>
      <c r="Z379" s="4"/>
      <c r="AA379" s="4"/>
      <c r="AB379" s="4"/>
    </row>
    <row r="380" spans="1:206" x14ac:dyDescent="0.2">
      <c r="A380" s="4">
        <v>50</v>
      </c>
      <c r="B380" s="4">
        <v>0</v>
      </c>
      <c r="C380" s="4">
        <v>0</v>
      </c>
      <c r="D380" s="4">
        <v>1</v>
      </c>
      <c r="E380" s="4">
        <v>228</v>
      </c>
      <c r="F380" s="4">
        <f>ROUND(Source!AY372,O380)</f>
        <v>787194.53</v>
      </c>
      <c r="G380" s="4" t="s">
        <v>102</v>
      </c>
      <c r="H380" s="4" t="s">
        <v>103</v>
      </c>
      <c r="I380" s="4"/>
      <c r="J380" s="4"/>
      <c r="K380" s="4">
        <v>228</v>
      </c>
      <c r="L380" s="4">
        <v>7</v>
      </c>
      <c r="M380" s="4">
        <v>3</v>
      </c>
      <c r="N380" s="4" t="s">
        <v>3</v>
      </c>
      <c r="O380" s="4">
        <v>2</v>
      </c>
      <c r="P380" s="4"/>
      <c r="Q380" s="4"/>
      <c r="R380" s="4"/>
      <c r="S380" s="4"/>
      <c r="T380" s="4"/>
      <c r="U380" s="4"/>
      <c r="V380" s="4"/>
      <c r="W380" s="4">
        <v>787194.53</v>
      </c>
      <c r="X380" s="4">
        <v>1</v>
      </c>
      <c r="Y380" s="4">
        <v>787194.53</v>
      </c>
      <c r="Z380" s="4"/>
      <c r="AA380" s="4"/>
      <c r="AB380" s="4"/>
    </row>
    <row r="381" spans="1:206" x14ac:dyDescent="0.2">
      <c r="A381" s="4">
        <v>50</v>
      </c>
      <c r="B381" s="4">
        <v>0</v>
      </c>
      <c r="C381" s="4">
        <v>0</v>
      </c>
      <c r="D381" s="4">
        <v>1</v>
      </c>
      <c r="E381" s="4">
        <v>216</v>
      </c>
      <c r="F381" s="4">
        <f>ROUND(Source!AP372,O381)</f>
        <v>161418.84</v>
      </c>
      <c r="G381" s="4" t="s">
        <v>104</v>
      </c>
      <c r="H381" s="4" t="s">
        <v>105</v>
      </c>
      <c r="I381" s="4"/>
      <c r="J381" s="4"/>
      <c r="K381" s="4">
        <v>216</v>
      </c>
      <c r="L381" s="4">
        <v>8</v>
      </c>
      <c r="M381" s="4">
        <v>3</v>
      </c>
      <c r="N381" s="4" t="s">
        <v>3</v>
      </c>
      <c r="O381" s="4">
        <v>2</v>
      </c>
      <c r="P381" s="4"/>
      <c r="Q381" s="4"/>
      <c r="R381" s="4"/>
      <c r="S381" s="4"/>
      <c r="T381" s="4"/>
      <c r="U381" s="4"/>
      <c r="V381" s="4"/>
      <c r="W381" s="4">
        <v>161418.84</v>
      </c>
      <c r="X381" s="4">
        <v>1</v>
      </c>
      <c r="Y381" s="4">
        <v>161418.84</v>
      </c>
      <c r="Z381" s="4"/>
      <c r="AA381" s="4"/>
      <c r="AB381" s="4"/>
    </row>
    <row r="382" spans="1:206" x14ac:dyDescent="0.2">
      <c r="A382" s="4">
        <v>50</v>
      </c>
      <c r="B382" s="4">
        <v>0</v>
      </c>
      <c r="C382" s="4">
        <v>0</v>
      </c>
      <c r="D382" s="4">
        <v>1</v>
      </c>
      <c r="E382" s="4">
        <v>223</v>
      </c>
      <c r="F382" s="4">
        <f>ROUND(Source!AQ372,O382)</f>
        <v>0</v>
      </c>
      <c r="G382" s="4" t="s">
        <v>106</v>
      </c>
      <c r="H382" s="4" t="s">
        <v>107</v>
      </c>
      <c r="I382" s="4"/>
      <c r="J382" s="4"/>
      <c r="K382" s="4">
        <v>223</v>
      </c>
      <c r="L382" s="4">
        <v>9</v>
      </c>
      <c r="M382" s="4">
        <v>3</v>
      </c>
      <c r="N382" s="4" t="s">
        <v>3</v>
      </c>
      <c r="O382" s="4">
        <v>2</v>
      </c>
      <c r="P382" s="4"/>
      <c r="Q382" s="4"/>
      <c r="R382" s="4"/>
      <c r="S382" s="4"/>
      <c r="T382" s="4"/>
      <c r="U382" s="4"/>
      <c r="V382" s="4"/>
      <c r="W382" s="4">
        <v>0</v>
      </c>
      <c r="X382" s="4">
        <v>1</v>
      </c>
      <c r="Y382" s="4">
        <v>0</v>
      </c>
      <c r="Z382" s="4"/>
      <c r="AA382" s="4"/>
      <c r="AB382" s="4"/>
    </row>
    <row r="383" spans="1:206" x14ac:dyDescent="0.2">
      <c r="A383" s="4">
        <v>50</v>
      </c>
      <c r="B383" s="4">
        <v>0</v>
      </c>
      <c r="C383" s="4">
        <v>0</v>
      </c>
      <c r="D383" s="4">
        <v>1</v>
      </c>
      <c r="E383" s="4">
        <v>229</v>
      </c>
      <c r="F383" s="4">
        <f>ROUND(Source!AZ372,O383)</f>
        <v>161418.84</v>
      </c>
      <c r="G383" s="4" t="s">
        <v>108</v>
      </c>
      <c r="H383" s="4" t="s">
        <v>109</v>
      </c>
      <c r="I383" s="4"/>
      <c r="J383" s="4"/>
      <c r="K383" s="4">
        <v>229</v>
      </c>
      <c r="L383" s="4">
        <v>10</v>
      </c>
      <c r="M383" s="4">
        <v>3</v>
      </c>
      <c r="N383" s="4" t="s">
        <v>3</v>
      </c>
      <c r="O383" s="4">
        <v>2</v>
      </c>
      <c r="P383" s="4"/>
      <c r="Q383" s="4"/>
      <c r="R383" s="4"/>
      <c r="S383" s="4"/>
      <c r="T383" s="4"/>
      <c r="U383" s="4"/>
      <c r="V383" s="4"/>
      <c r="W383" s="4">
        <v>161418.84</v>
      </c>
      <c r="X383" s="4">
        <v>1</v>
      </c>
      <c r="Y383" s="4">
        <v>161418.84</v>
      </c>
      <c r="Z383" s="4"/>
      <c r="AA383" s="4"/>
      <c r="AB383" s="4"/>
    </row>
    <row r="384" spans="1:206" x14ac:dyDescent="0.2">
      <c r="A384" s="4">
        <v>50</v>
      </c>
      <c r="B384" s="4">
        <v>0</v>
      </c>
      <c r="C384" s="4">
        <v>0</v>
      </c>
      <c r="D384" s="4">
        <v>1</v>
      </c>
      <c r="E384" s="4">
        <v>203</v>
      </c>
      <c r="F384" s="4">
        <f>ROUND(Source!Q372,O384)</f>
        <v>22079.08</v>
      </c>
      <c r="G384" s="4" t="s">
        <v>110</v>
      </c>
      <c r="H384" s="4" t="s">
        <v>111</v>
      </c>
      <c r="I384" s="4"/>
      <c r="J384" s="4"/>
      <c r="K384" s="4">
        <v>203</v>
      </c>
      <c r="L384" s="4">
        <v>11</v>
      </c>
      <c r="M384" s="4">
        <v>3</v>
      </c>
      <c r="N384" s="4" t="s">
        <v>3</v>
      </c>
      <c r="O384" s="4">
        <v>2</v>
      </c>
      <c r="P384" s="4"/>
      <c r="Q384" s="4"/>
      <c r="R384" s="4"/>
      <c r="S384" s="4"/>
      <c r="T384" s="4"/>
      <c r="U384" s="4"/>
      <c r="V384" s="4"/>
      <c r="W384" s="4">
        <v>22079.08</v>
      </c>
      <c r="X384" s="4">
        <v>1</v>
      </c>
      <c r="Y384" s="4">
        <v>22079.08</v>
      </c>
      <c r="Z384" s="4"/>
      <c r="AA384" s="4"/>
      <c r="AB384" s="4"/>
    </row>
    <row r="385" spans="1:28" x14ac:dyDescent="0.2">
      <c r="A385" s="4">
        <v>50</v>
      </c>
      <c r="B385" s="4">
        <v>0</v>
      </c>
      <c r="C385" s="4">
        <v>0</v>
      </c>
      <c r="D385" s="4">
        <v>1</v>
      </c>
      <c r="E385" s="4">
        <v>231</v>
      </c>
      <c r="F385" s="4">
        <f>ROUND(Source!BB372,O385)</f>
        <v>0</v>
      </c>
      <c r="G385" s="4" t="s">
        <v>112</v>
      </c>
      <c r="H385" s="4" t="s">
        <v>113</v>
      </c>
      <c r="I385" s="4"/>
      <c r="J385" s="4"/>
      <c r="K385" s="4">
        <v>231</v>
      </c>
      <c r="L385" s="4">
        <v>12</v>
      </c>
      <c r="M385" s="4">
        <v>3</v>
      </c>
      <c r="N385" s="4" t="s">
        <v>3</v>
      </c>
      <c r="O385" s="4">
        <v>2</v>
      </c>
      <c r="P385" s="4"/>
      <c r="Q385" s="4"/>
      <c r="R385" s="4"/>
      <c r="S385" s="4"/>
      <c r="T385" s="4"/>
      <c r="U385" s="4"/>
      <c r="V385" s="4"/>
      <c r="W385" s="4">
        <v>0</v>
      </c>
      <c r="X385" s="4">
        <v>1</v>
      </c>
      <c r="Y385" s="4">
        <v>0</v>
      </c>
      <c r="Z385" s="4"/>
      <c r="AA385" s="4"/>
      <c r="AB385" s="4"/>
    </row>
    <row r="386" spans="1:28" x14ac:dyDescent="0.2">
      <c r="A386" s="4">
        <v>50</v>
      </c>
      <c r="B386" s="4">
        <v>0</v>
      </c>
      <c r="C386" s="4">
        <v>0</v>
      </c>
      <c r="D386" s="4">
        <v>1</v>
      </c>
      <c r="E386" s="4">
        <v>204</v>
      </c>
      <c r="F386" s="4">
        <f>ROUND(Source!R372,O386)</f>
        <v>8361.98</v>
      </c>
      <c r="G386" s="4" t="s">
        <v>114</v>
      </c>
      <c r="H386" s="4" t="s">
        <v>115</v>
      </c>
      <c r="I386" s="4"/>
      <c r="J386" s="4"/>
      <c r="K386" s="4">
        <v>204</v>
      </c>
      <c r="L386" s="4">
        <v>13</v>
      </c>
      <c r="M386" s="4">
        <v>3</v>
      </c>
      <c r="N386" s="4" t="s">
        <v>3</v>
      </c>
      <c r="O386" s="4">
        <v>2</v>
      </c>
      <c r="P386" s="4"/>
      <c r="Q386" s="4"/>
      <c r="R386" s="4"/>
      <c r="S386" s="4"/>
      <c r="T386" s="4"/>
      <c r="U386" s="4"/>
      <c r="V386" s="4"/>
      <c r="W386" s="4">
        <v>8361.9800000000014</v>
      </c>
      <c r="X386" s="4">
        <v>1</v>
      </c>
      <c r="Y386" s="4">
        <v>8361.9800000000014</v>
      </c>
      <c r="Z386" s="4"/>
      <c r="AA386" s="4"/>
      <c r="AB386" s="4"/>
    </row>
    <row r="387" spans="1:28" x14ac:dyDescent="0.2">
      <c r="A387" s="4">
        <v>50</v>
      </c>
      <c r="B387" s="4">
        <v>0</v>
      </c>
      <c r="C387" s="4">
        <v>0</v>
      </c>
      <c r="D387" s="4">
        <v>1</v>
      </c>
      <c r="E387" s="4">
        <v>205</v>
      </c>
      <c r="F387" s="4">
        <f>ROUND(Source!S372,O387)</f>
        <v>257072.46</v>
      </c>
      <c r="G387" s="4" t="s">
        <v>116</v>
      </c>
      <c r="H387" s="4" t="s">
        <v>117</v>
      </c>
      <c r="I387" s="4"/>
      <c r="J387" s="4"/>
      <c r="K387" s="4">
        <v>205</v>
      </c>
      <c r="L387" s="4">
        <v>14</v>
      </c>
      <c r="M387" s="4">
        <v>3</v>
      </c>
      <c r="N387" s="4" t="s">
        <v>3</v>
      </c>
      <c r="O387" s="4">
        <v>2</v>
      </c>
      <c r="P387" s="4"/>
      <c r="Q387" s="4"/>
      <c r="R387" s="4"/>
      <c r="S387" s="4"/>
      <c r="T387" s="4"/>
      <c r="U387" s="4"/>
      <c r="V387" s="4"/>
      <c r="W387" s="4">
        <v>257072.45999999996</v>
      </c>
      <c r="X387" s="4">
        <v>1</v>
      </c>
      <c r="Y387" s="4">
        <v>257072.45999999996</v>
      </c>
      <c r="Z387" s="4"/>
      <c r="AA387" s="4"/>
      <c r="AB387" s="4"/>
    </row>
    <row r="388" spans="1:28" x14ac:dyDescent="0.2">
      <c r="A388" s="4">
        <v>50</v>
      </c>
      <c r="B388" s="4">
        <v>0</v>
      </c>
      <c r="C388" s="4">
        <v>0</v>
      </c>
      <c r="D388" s="4">
        <v>1</v>
      </c>
      <c r="E388" s="4">
        <v>232</v>
      </c>
      <c r="F388" s="4">
        <f>ROUND(Source!BC372,O388)</f>
        <v>0</v>
      </c>
      <c r="G388" s="4" t="s">
        <v>118</v>
      </c>
      <c r="H388" s="4" t="s">
        <v>119</v>
      </c>
      <c r="I388" s="4"/>
      <c r="J388" s="4"/>
      <c r="K388" s="4">
        <v>232</v>
      </c>
      <c r="L388" s="4">
        <v>15</v>
      </c>
      <c r="M388" s="4">
        <v>3</v>
      </c>
      <c r="N388" s="4" t="s">
        <v>3</v>
      </c>
      <c r="O388" s="4">
        <v>2</v>
      </c>
      <c r="P388" s="4"/>
      <c r="Q388" s="4"/>
      <c r="R388" s="4"/>
      <c r="S388" s="4"/>
      <c r="T388" s="4"/>
      <c r="U388" s="4"/>
      <c r="V388" s="4"/>
      <c r="W388" s="4">
        <v>0</v>
      </c>
      <c r="X388" s="4">
        <v>1</v>
      </c>
      <c r="Y388" s="4">
        <v>0</v>
      </c>
      <c r="Z388" s="4"/>
      <c r="AA388" s="4"/>
      <c r="AB388" s="4"/>
    </row>
    <row r="389" spans="1:28" x14ac:dyDescent="0.2">
      <c r="A389" s="4">
        <v>50</v>
      </c>
      <c r="B389" s="4">
        <v>0</v>
      </c>
      <c r="C389" s="4">
        <v>0</v>
      </c>
      <c r="D389" s="4">
        <v>1</v>
      </c>
      <c r="E389" s="4">
        <v>214</v>
      </c>
      <c r="F389" s="4">
        <f>ROUND(Source!AS372,O389)</f>
        <v>1522342.47</v>
      </c>
      <c r="G389" s="4" t="s">
        <v>120</v>
      </c>
      <c r="H389" s="4" t="s">
        <v>121</v>
      </c>
      <c r="I389" s="4"/>
      <c r="J389" s="4"/>
      <c r="K389" s="4">
        <v>214</v>
      </c>
      <c r="L389" s="4">
        <v>16</v>
      </c>
      <c r="M389" s="4">
        <v>3</v>
      </c>
      <c r="N389" s="4" t="s">
        <v>3</v>
      </c>
      <c r="O389" s="4">
        <v>2</v>
      </c>
      <c r="P389" s="4"/>
      <c r="Q389" s="4"/>
      <c r="R389" s="4"/>
      <c r="S389" s="4"/>
      <c r="T389" s="4"/>
      <c r="U389" s="4"/>
      <c r="V389" s="4"/>
      <c r="W389" s="4">
        <v>1522342.47</v>
      </c>
      <c r="X389" s="4">
        <v>1</v>
      </c>
      <c r="Y389" s="4">
        <v>1522342.47</v>
      </c>
      <c r="Z389" s="4"/>
      <c r="AA389" s="4"/>
      <c r="AB389" s="4"/>
    </row>
    <row r="390" spans="1:28" x14ac:dyDescent="0.2">
      <c r="A390" s="4">
        <v>50</v>
      </c>
      <c r="B390" s="4">
        <v>0</v>
      </c>
      <c r="C390" s="4">
        <v>0</v>
      </c>
      <c r="D390" s="4">
        <v>1</v>
      </c>
      <c r="E390" s="4">
        <v>215</v>
      </c>
      <c r="F390" s="4">
        <f>ROUND(Source!AT372,O390)</f>
        <v>26589.22</v>
      </c>
      <c r="G390" s="4" t="s">
        <v>122</v>
      </c>
      <c r="H390" s="4" t="s">
        <v>123</v>
      </c>
      <c r="I390" s="4"/>
      <c r="J390" s="4"/>
      <c r="K390" s="4">
        <v>215</v>
      </c>
      <c r="L390" s="4">
        <v>17</v>
      </c>
      <c r="M390" s="4">
        <v>3</v>
      </c>
      <c r="N390" s="4" t="s">
        <v>3</v>
      </c>
      <c r="O390" s="4">
        <v>2</v>
      </c>
      <c r="P390" s="4"/>
      <c r="Q390" s="4"/>
      <c r="R390" s="4"/>
      <c r="S390" s="4"/>
      <c r="T390" s="4"/>
      <c r="U390" s="4"/>
      <c r="V390" s="4"/>
      <c r="W390" s="4">
        <v>26589.22</v>
      </c>
      <c r="X390" s="4">
        <v>1</v>
      </c>
      <c r="Y390" s="4">
        <v>26589.22</v>
      </c>
      <c r="Z390" s="4"/>
      <c r="AA390" s="4"/>
      <c r="AB390" s="4"/>
    </row>
    <row r="391" spans="1:28" x14ac:dyDescent="0.2">
      <c r="A391" s="4">
        <v>50</v>
      </c>
      <c r="B391" s="4">
        <v>0</v>
      </c>
      <c r="C391" s="4">
        <v>0</v>
      </c>
      <c r="D391" s="4">
        <v>1</v>
      </c>
      <c r="E391" s="4">
        <v>217</v>
      </c>
      <c r="F391" s="4">
        <f>ROUND(Source!AU372,O391)</f>
        <v>0</v>
      </c>
      <c r="G391" s="4" t="s">
        <v>124</v>
      </c>
      <c r="H391" s="4" t="s">
        <v>125</v>
      </c>
      <c r="I391" s="4"/>
      <c r="J391" s="4"/>
      <c r="K391" s="4">
        <v>217</v>
      </c>
      <c r="L391" s="4">
        <v>18</v>
      </c>
      <c r="M391" s="4">
        <v>3</v>
      </c>
      <c r="N391" s="4" t="s">
        <v>3</v>
      </c>
      <c r="O391" s="4">
        <v>2</v>
      </c>
      <c r="P391" s="4"/>
      <c r="Q391" s="4"/>
      <c r="R391" s="4"/>
      <c r="S391" s="4"/>
      <c r="T391" s="4"/>
      <c r="U391" s="4"/>
      <c r="V391" s="4"/>
      <c r="W391" s="4">
        <v>0</v>
      </c>
      <c r="X391" s="4">
        <v>1</v>
      </c>
      <c r="Y391" s="4">
        <v>0</v>
      </c>
      <c r="Z391" s="4"/>
      <c r="AA391" s="4"/>
      <c r="AB391" s="4"/>
    </row>
    <row r="392" spans="1:28" x14ac:dyDescent="0.2">
      <c r="A392" s="4">
        <v>50</v>
      </c>
      <c r="B392" s="4">
        <v>0</v>
      </c>
      <c r="C392" s="4">
        <v>0</v>
      </c>
      <c r="D392" s="4">
        <v>1</v>
      </c>
      <c r="E392" s="4">
        <v>230</v>
      </c>
      <c r="F392" s="4">
        <f>ROUND(Source!BA372,O392)</f>
        <v>0</v>
      </c>
      <c r="G392" s="4" t="s">
        <v>126</v>
      </c>
      <c r="H392" s="4" t="s">
        <v>127</v>
      </c>
      <c r="I392" s="4"/>
      <c r="J392" s="4"/>
      <c r="K392" s="4">
        <v>230</v>
      </c>
      <c r="L392" s="4">
        <v>19</v>
      </c>
      <c r="M392" s="4">
        <v>3</v>
      </c>
      <c r="N392" s="4" t="s">
        <v>3</v>
      </c>
      <c r="O392" s="4">
        <v>2</v>
      </c>
      <c r="P392" s="4"/>
      <c r="Q392" s="4"/>
      <c r="R392" s="4"/>
      <c r="S392" s="4"/>
      <c r="T392" s="4"/>
      <c r="U392" s="4"/>
      <c r="V392" s="4"/>
      <c r="W392" s="4">
        <v>0</v>
      </c>
      <c r="X392" s="4">
        <v>1</v>
      </c>
      <c r="Y392" s="4">
        <v>0</v>
      </c>
      <c r="Z392" s="4"/>
      <c r="AA392" s="4"/>
      <c r="AB392" s="4"/>
    </row>
    <row r="393" spans="1:28" x14ac:dyDescent="0.2">
      <c r="A393" s="4">
        <v>50</v>
      </c>
      <c r="B393" s="4">
        <v>0</v>
      </c>
      <c r="C393" s="4">
        <v>0</v>
      </c>
      <c r="D393" s="4">
        <v>1</v>
      </c>
      <c r="E393" s="4">
        <v>206</v>
      </c>
      <c r="F393" s="4">
        <f>ROUND(Source!T372,O393)</f>
        <v>0</v>
      </c>
      <c r="G393" s="4" t="s">
        <v>128</v>
      </c>
      <c r="H393" s="4" t="s">
        <v>129</v>
      </c>
      <c r="I393" s="4"/>
      <c r="J393" s="4"/>
      <c r="K393" s="4">
        <v>206</v>
      </c>
      <c r="L393" s="4">
        <v>20</v>
      </c>
      <c r="M393" s="4">
        <v>3</v>
      </c>
      <c r="N393" s="4" t="s">
        <v>3</v>
      </c>
      <c r="O393" s="4">
        <v>2</v>
      </c>
      <c r="P393" s="4"/>
      <c r="Q393" s="4"/>
      <c r="R393" s="4"/>
      <c r="S393" s="4"/>
      <c r="T393" s="4"/>
      <c r="U393" s="4"/>
      <c r="V393" s="4"/>
      <c r="W393" s="4">
        <v>0</v>
      </c>
      <c r="X393" s="4">
        <v>1</v>
      </c>
      <c r="Y393" s="4">
        <v>0</v>
      </c>
      <c r="Z393" s="4"/>
      <c r="AA393" s="4"/>
      <c r="AB393" s="4"/>
    </row>
    <row r="394" spans="1:28" x14ac:dyDescent="0.2">
      <c r="A394" s="4">
        <v>50</v>
      </c>
      <c r="B394" s="4">
        <v>0</v>
      </c>
      <c r="C394" s="4">
        <v>0</v>
      </c>
      <c r="D394" s="4">
        <v>1</v>
      </c>
      <c r="E394" s="4">
        <v>207</v>
      </c>
      <c r="F394" s="4">
        <f>Source!U372</f>
        <v>851.54746</v>
      </c>
      <c r="G394" s="4" t="s">
        <v>130</v>
      </c>
      <c r="H394" s="4" t="s">
        <v>131</v>
      </c>
      <c r="I394" s="4"/>
      <c r="J394" s="4"/>
      <c r="K394" s="4">
        <v>207</v>
      </c>
      <c r="L394" s="4">
        <v>21</v>
      </c>
      <c r="M394" s="4">
        <v>3</v>
      </c>
      <c r="N394" s="4" t="s">
        <v>3</v>
      </c>
      <c r="O394" s="4">
        <v>-1</v>
      </c>
      <c r="P394" s="4"/>
      <c r="Q394" s="4"/>
      <c r="R394" s="4"/>
      <c r="S394" s="4"/>
      <c r="T394" s="4"/>
      <c r="U394" s="4"/>
      <c r="V394" s="4"/>
      <c r="W394" s="4">
        <v>851.54746</v>
      </c>
      <c r="X394" s="4">
        <v>1</v>
      </c>
      <c r="Y394" s="4">
        <v>851.54746</v>
      </c>
      <c r="Z394" s="4"/>
      <c r="AA394" s="4"/>
      <c r="AB394" s="4"/>
    </row>
    <row r="395" spans="1:28" x14ac:dyDescent="0.2">
      <c r="A395" s="4">
        <v>50</v>
      </c>
      <c r="B395" s="4">
        <v>0</v>
      </c>
      <c r="C395" s="4">
        <v>0</v>
      </c>
      <c r="D395" s="4">
        <v>1</v>
      </c>
      <c r="E395" s="4">
        <v>208</v>
      </c>
      <c r="F395" s="4">
        <f>Source!V372</f>
        <v>21.259566</v>
      </c>
      <c r="G395" s="4" t="s">
        <v>132</v>
      </c>
      <c r="H395" s="4" t="s">
        <v>133</v>
      </c>
      <c r="I395" s="4"/>
      <c r="J395" s="4"/>
      <c r="K395" s="4">
        <v>208</v>
      </c>
      <c r="L395" s="4">
        <v>22</v>
      </c>
      <c r="M395" s="4">
        <v>3</v>
      </c>
      <c r="N395" s="4" t="s">
        <v>3</v>
      </c>
      <c r="O395" s="4">
        <v>-1</v>
      </c>
      <c r="P395" s="4"/>
      <c r="Q395" s="4"/>
      <c r="R395" s="4"/>
      <c r="S395" s="4"/>
      <c r="T395" s="4"/>
      <c r="U395" s="4"/>
      <c r="V395" s="4"/>
      <c r="W395" s="4">
        <v>21.259566</v>
      </c>
      <c r="X395" s="4">
        <v>1</v>
      </c>
      <c r="Y395" s="4">
        <v>21.259566</v>
      </c>
      <c r="Z395" s="4"/>
      <c r="AA395" s="4"/>
      <c r="AB395" s="4"/>
    </row>
    <row r="396" spans="1:28" x14ac:dyDescent="0.2">
      <c r="A396" s="4">
        <v>50</v>
      </c>
      <c r="B396" s="4">
        <v>0</v>
      </c>
      <c r="C396" s="4">
        <v>0</v>
      </c>
      <c r="D396" s="4">
        <v>1</v>
      </c>
      <c r="E396" s="4">
        <v>209</v>
      </c>
      <c r="F396" s="4">
        <f>ROUND(Source!W372,O396)</f>
        <v>0</v>
      </c>
      <c r="G396" s="4" t="s">
        <v>134</v>
      </c>
      <c r="H396" s="4" t="s">
        <v>135</v>
      </c>
      <c r="I396" s="4"/>
      <c r="J396" s="4"/>
      <c r="K396" s="4">
        <v>209</v>
      </c>
      <c r="L396" s="4">
        <v>23</v>
      </c>
      <c r="M396" s="4">
        <v>3</v>
      </c>
      <c r="N396" s="4" t="s">
        <v>3</v>
      </c>
      <c r="O396" s="4">
        <v>2</v>
      </c>
      <c r="P396" s="4"/>
      <c r="Q396" s="4"/>
      <c r="R396" s="4"/>
      <c r="S396" s="4"/>
      <c r="T396" s="4"/>
      <c r="U396" s="4"/>
      <c r="V396" s="4"/>
      <c r="W396" s="4">
        <v>0</v>
      </c>
      <c r="X396" s="4">
        <v>1</v>
      </c>
      <c r="Y396" s="4">
        <v>0</v>
      </c>
      <c r="Z396" s="4"/>
      <c r="AA396" s="4"/>
      <c r="AB396" s="4"/>
    </row>
    <row r="397" spans="1:28" x14ac:dyDescent="0.2">
      <c r="A397" s="4">
        <v>50</v>
      </c>
      <c r="B397" s="4">
        <v>0</v>
      </c>
      <c r="C397" s="4">
        <v>0</v>
      </c>
      <c r="D397" s="4">
        <v>1</v>
      </c>
      <c r="E397" s="4">
        <v>233</v>
      </c>
      <c r="F397" s="4">
        <f>ROUND(Source!BD372,O397)</f>
        <v>0</v>
      </c>
      <c r="G397" s="4" t="s">
        <v>136</v>
      </c>
      <c r="H397" s="4" t="s">
        <v>137</v>
      </c>
      <c r="I397" s="4"/>
      <c r="J397" s="4"/>
      <c r="K397" s="4">
        <v>233</v>
      </c>
      <c r="L397" s="4">
        <v>24</v>
      </c>
      <c r="M397" s="4">
        <v>3</v>
      </c>
      <c r="N397" s="4" t="s">
        <v>3</v>
      </c>
      <c r="O397" s="4">
        <v>2</v>
      </c>
      <c r="P397" s="4"/>
      <c r="Q397" s="4"/>
      <c r="R397" s="4"/>
      <c r="S397" s="4"/>
      <c r="T397" s="4"/>
      <c r="U397" s="4"/>
      <c r="V397" s="4"/>
      <c r="W397" s="4">
        <v>0</v>
      </c>
      <c r="X397" s="4">
        <v>1</v>
      </c>
      <c r="Y397" s="4">
        <v>0</v>
      </c>
      <c r="Z397" s="4"/>
      <c r="AA397" s="4"/>
      <c r="AB397" s="4"/>
    </row>
    <row r="398" spans="1:28" x14ac:dyDescent="0.2">
      <c r="A398" s="4">
        <v>50</v>
      </c>
      <c r="B398" s="4">
        <v>0</v>
      </c>
      <c r="C398" s="4">
        <v>0</v>
      </c>
      <c r="D398" s="4">
        <v>1</v>
      </c>
      <c r="E398" s="4">
        <v>210</v>
      </c>
      <c r="F398" s="4">
        <f>ROUND(Source!X372,O398)</f>
        <v>303941.09000000003</v>
      </c>
      <c r="G398" s="4" t="s">
        <v>138</v>
      </c>
      <c r="H398" s="4" t="s">
        <v>139</v>
      </c>
      <c r="I398" s="4"/>
      <c r="J398" s="4"/>
      <c r="K398" s="4">
        <v>210</v>
      </c>
      <c r="L398" s="4">
        <v>25</v>
      </c>
      <c r="M398" s="4">
        <v>3</v>
      </c>
      <c r="N398" s="4" t="s">
        <v>3</v>
      </c>
      <c r="O398" s="4">
        <v>2</v>
      </c>
      <c r="P398" s="4"/>
      <c r="Q398" s="4"/>
      <c r="R398" s="4"/>
      <c r="S398" s="4"/>
      <c r="T398" s="4"/>
      <c r="U398" s="4"/>
      <c r="V398" s="4"/>
      <c r="W398" s="4">
        <v>303941.09000000003</v>
      </c>
      <c r="X398" s="4">
        <v>1</v>
      </c>
      <c r="Y398" s="4">
        <v>303941.09000000003</v>
      </c>
      <c r="Z398" s="4"/>
      <c r="AA398" s="4"/>
      <c r="AB398" s="4"/>
    </row>
    <row r="399" spans="1:28" x14ac:dyDescent="0.2">
      <c r="A399" s="4">
        <v>50</v>
      </c>
      <c r="B399" s="4">
        <v>0</v>
      </c>
      <c r="C399" s="4">
        <v>0</v>
      </c>
      <c r="D399" s="4">
        <v>1</v>
      </c>
      <c r="E399" s="4">
        <v>211</v>
      </c>
      <c r="F399" s="4">
        <f>ROUND(Source!Y372,O399)</f>
        <v>178644.53</v>
      </c>
      <c r="G399" s="4" t="s">
        <v>140</v>
      </c>
      <c r="H399" s="4" t="s">
        <v>141</v>
      </c>
      <c r="I399" s="4"/>
      <c r="J399" s="4"/>
      <c r="K399" s="4">
        <v>211</v>
      </c>
      <c r="L399" s="4">
        <v>26</v>
      </c>
      <c r="M399" s="4">
        <v>3</v>
      </c>
      <c r="N399" s="4" t="s">
        <v>3</v>
      </c>
      <c r="O399" s="4">
        <v>2</v>
      </c>
      <c r="P399" s="4"/>
      <c r="Q399" s="4"/>
      <c r="R399" s="4"/>
      <c r="S399" s="4"/>
      <c r="T399" s="4"/>
      <c r="U399" s="4"/>
      <c r="V399" s="4"/>
      <c r="W399" s="4">
        <v>178644.53</v>
      </c>
      <c r="X399" s="4">
        <v>1</v>
      </c>
      <c r="Y399" s="4">
        <v>178644.53</v>
      </c>
      <c r="Z399" s="4"/>
      <c r="AA399" s="4"/>
      <c r="AB399" s="4"/>
    </row>
    <row r="400" spans="1:28" x14ac:dyDescent="0.2">
      <c r="A400" s="4">
        <v>50</v>
      </c>
      <c r="B400" s="4">
        <v>0</v>
      </c>
      <c r="C400" s="4">
        <v>0</v>
      </c>
      <c r="D400" s="4">
        <v>1</v>
      </c>
      <c r="E400" s="4">
        <v>224</v>
      </c>
      <c r="F400" s="4">
        <f>ROUND(Source!AR372,O400)</f>
        <v>1710350.53</v>
      </c>
      <c r="G400" s="4" t="s">
        <v>142</v>
      </c>
      <c r="H400" s="4" t="s">
        <v>143</v>
      </c>
      <c r="I400" s="4"/>
      <c r="J400" s="4"/>
      <c r="K400" s="4">
        <v>224</v>
      </c>
      <c r="L400" s="4">
        <v>27</v>
      </c>
      <c r="M400" s="4">
        <v>3</v>
      </c>
      <c r="N400" s="4" t="s">
        <v>3</v>
      </c>
      <c r="O400" s="4">
        <v>2</v>
      </c>
      <c r="P400" s="4"/>
      <c r="Q400" s="4"/>
      <c r="R400" s="4"/>
      <c r="S400" s="4"/>
      <c r="T400" s="4"/>
      <c r="U400" s="4"/>
      <c r="V400" s="4"/>
      <c r="W400" s="4">
        <v>1710350.5300000003</v>
      </c>
      <c r="X400" s="4">
        <v>1</v>
      </c>
      <c r="Y400" s="4">
        <v>1710350.5300000003</v>
      </c>
      <c r="Z400" s="4"/>
      <c r="AA400" s="4"/>
      <c r="AB400" s="4"/>
    </row>
    <row r="403" spans="1:16" x14ac:dyDescent="0.2">
      <c r="A403">
        <v>70</v>
      </c>
      <c r="B403">
        <v>1</v>
      </c>
      <c r="D403">
        <v>1</v>
      </c>
      <c r="E403" t="s">
        <v>392</v>
      </c>
      <c r="F403" t="s">
        <v>393</v>
      </c>
      <c r="G403">
        <v>1</v>
      </c>
      <c r="H403">
        <v>0</v>
      </c>
      <c r="I403" t="s">
        <v>3</v>
      </c>
      <c r="J403">
        <v>1</v>
      </c>
      <c r="K403">
        <v>0</v>
      </c>
      <c r="L403" t="s">
        <v>3</v>
      </c>
      <c r="M403" t="s">
        <v>3</v>
      </c>
      <c r="N403">
        <v>0</v>
      </c>
      <c r="P403" t="s">
        <v>394</v>
      </c>
    </row>
    <row r="404" spans="1:16" x14ac:dyDescent="0.2">
      <c r="A404">
        <v>70</v>
      </c>
      <c r="B404">
        <v>1</v>
      </c>
      <c r="D404">
        <v>2</v>
      </c>
      <c r="E404" t="s">
        <v>395</v>
      </c>
      <c r="F404" t="s">
        <v>396</v>
      </c>
      <c r="G404">
        <v>0</v>
      </c>
      <c r="H404">
        <v>0</v>
      </c>
      <c r="I404" t="s">
        <v>3</v>
      </c>
      <c r="J404">
        <v>1</v>
      </c>
      <c r="K404">
        <v>0</v>
      </c>
      <c r="L404" t="s">
        <v>3</v>
      </c>
      <c r="M404" t="s">
        <v>3</v>
      </c>
      <c r="N404">
        <v>0</v>
      </c>
      <c r="P404" t="s">
        <v>397</v>
      </c>
    </row>
    <row r="405" spans="1:16" x14ac:dyDescent="0.2">
      <c r="A405">
        <v>70</v>
      </c>
      <c r="B405">
        <v>1</v>
      </c>
      <c r="D405">
        <v>3</v>
      </c>
      <c r="E405" t="s">
        <v>398</v>
      </c>
      <c r="F405" t="s">
        <v>399</v>
      </c>
      <c r="G405">
        <v>0</v>
      </c>
      <c r="H405">
        <v>0</v>
      </c>
      <c r="I405" t="s">
        <v>3</v>
      </c>
      <c r="J405">
        <v>1</v>
      </c>
      <c r="K405">
        <v>0</v>
      </c>
      <c r="L405" t="s">
        <v>3</v>
      </c>
      <c r="M405" t="s">
        <v>3</v>
      </c>
      <c r="N405">
        <v>0</v>
      </c>
      <c r="P405" t="s">
        <v>400</v>
      </c>
    </row>
    <row r="406" spans="1:16" x14ac:dyDescent="0.2">
      <c r="A406">
        <v>70</v>
      </c>
      <c r="B406">
        <v>1</v>
      </c>
      <c r="D406">
        <v>4</v>
      </c>
      <c r="E406" t="s">
        <v>401</v>
      </c>
      <c r="F406" t="s">
        <v>402</v>
      </c>
      <c r="G406">
        <v>1</v>
      </c>
      <c r="H406">
        <v>0</v>
      </c>
      <c r="I406" t="s">
        <v>3</v>
      </c>
      <c r="J406">
        <v>2</v>
      </c>
      <c r="K406">
        <v>0</v>
      </c>
      <c r="L406" t="s">
        <v>3</v>
      </c>
      <c r="M406" t="s">
        <v>3</v>
      </c>
      <c r="N406">
        <v>0</v>
      </c>
      <c r="P406" t="s">
        <v>3</v>
      </c>
    </row>
    <row r="407" spans="1:16" x14ac:dyDescent="0.2">
      <c r="A407">
        <v>70</v>
      </c>
      <c r="B407">
        <v>1</v>
      </c>
      <c r="D407">
        <v>5</v>
      </c>
      <c r="E407" t="s">
        <v>403</v>
      </c>
      <c r="F407" t="s">
        <v>404</v>
      </c>
      <c r="G407">
        <v>0</v>
      </c>
      <c r="H407">
        <v>0</v>
      </c>
      <c r="I407" t="s">
        <v>3</v>
      </c>
      <c r="J407">
        <v>2</v>
      </c>
      <c r="K407">
        <v>0</v>
      </c>
      <c r="L407" t="s">
        <v>3</v>
      </c>
      <c r="M407" t="s">
        <v>3</v>
      </c>
      <c r="N407">
        <v>0</v>
      </c>
      <c r="P407" t="s">
        <v>3</v>
      </c>
    </row>
    <row r="408" spans="1:16" x14ac:dyDescent="0.2">
      <c r="A408">
        <v>70</v>
      </c>
      <c r="B408">
        <v>1</v>
      </c>
      <c r="D408">
        <v>6</v>
      </c>
      <c r="E408" t="s">
        <v>405</v>
      </c>
      <c r="F408" t="s">
        <v>406</v>
      </c>
      <c r="G408">
        <v>0</v>
      </c>
      <c r="H408">
        <v>0</v>
      </c>
      <c r="I408" t="s">
        <v>3</v>
      </c>
      <c r="J408">
        <v>2</v>
      </c>
      <c r="K408">
        <v>0</v>
      </c>
      <c r="L408" t="s">
        <v>3</v>
      </c>
      <c r="M408" t="s">
        <v>3</v>
      </c>
      <c r="N408">
        <v>0</v>
      </c>
      <c r="P408" t="s">
        <v>3</v>
      </c>
    </row>
    <row r="409" spans="1:16" x14ac:dyDescent="0.2">
      <c r="A409">
        <v>70</v>
      </c>
      <c r="B409">
        <v>1</v>
      </c>
      <c r="D409">
        <v>7</v>
      </c>
      <c r="E409" t="s">
        <v>407</v>
      </c>
      <c r="F409" t="s">
        <v>408</v>
      </c>
      <c r="G409">
        <v>0</v>
      </c>
      <c r="H409">
        <v>0</v>
      </c>
      <c r="I409" t="s">
        <v>409</v>
      </c>
      <c r="J409">
        <v>0</v>
      </c>
      <c r="K409">
        <v>0</v>
      </c>
      <c r="L409" t="s">
        <v>3</v>
      </c>
      <c r="M409" t="s">
        <v>3</v>
      </c>
      <c r="N409">
        <v>0</v>
      </c>
      <c r="P409" t="s">
        <v>410</v>
      </c>
    </row>
    <row r="410" spans="1:16" x14ac:dyDescent="0.2">
      <c r="A410">
        <v>70</v>
      </c>
      <c r="B410">
        <v>1</v>
      </c>
      <c r="D410">
        <v>8</v>
      </c>
      <c r="E410" t="s">
        <v>411</v>
      </c>
      <c r="F410" t="s">
        <v>412</v>
      </c>
      <c r="G410">
        <v>0</v>
      </c>
      <c r="H410">
        <v>0</v>
      </c>
      <c r="I410" t="s">
        <v>413</v>
      </c>
      <c r="J410">
        <v>0</v>
      </c>
      <c r="K410">
        <v>0</v>
      </c>
      <c r="L410" t="s">
        <v>3</v>
      </c>
      <c r="M410" t="s">
        <v>3</v>
      </c>
      <c r="N410">
        <v>0</v>
      </c>
      <c r="P410" t="s">
        <v>411</v>
      </c>
    </row>
    <row r="411" spans="1:16" x14ac:dyDescent="0.2">
      <c r="A411">
        <v>70</v>
      </c>
      <c r="B411">
        <v>1</v>
      </c>
      <c r="D411">
        <v>9</v>
      </c>
      <c r="E411" t="s">
        <v>414</v>
      </c>
      <c r="F411" t="s">
        <v>415</v>
      </c>
      <c r="G411">
        <v>0</v>
      </c>
      <c r="H411">
        <v>0</v>
      </c>
      <c r="I411" t="s">
        <v>416</v>
      </c>
      <c r="J411">
        <v>0</v>
      </c>
      <c r="K411">
        <v>0</v>
      </c>
      <c r="L411" t="s">
        <v>3</v>
      </c>
      <c r="M411" t="s">
        <v>3</v>
      </c>
      <c r="N411">
        <v>0</v>
      </c>
      <c r="P411" t="s">
        <v>417</v>
      </c>
    </row>
    <row r="412" spans="1:16" x14ac:dyDescent="0.2">
      <c r="A412">
        <v>70</v>
      </c>
      <c r="B412">
        <v>1</v>
      </c>
      <c r="D412">
        <v>10</v>
      </c>
      <c r="E412" t="s">
        <v>418</v>
      </c>
      <c r="F412" t="s">
        <v>419</v>
      </c>
      <c r="G412">
        <v>0</v>
      </c>
      <c r="H412">
        <v>0</v>
      </c>
      <c r="I412" t="s">
        <v>420</v>
      </c>
      <c r="J412">
        <v>0</v>
      </c>
      <c r="K412">
        <v>0</v>
      </c>
      <c r="L412" t="s">
        <v>3</v>
      </c>
      <c r="M412" t="s">
        <v>3</v>
      </c>
      <c r="N412">
        <v>0</v>
      </c>
      <c r="P412" t="s">
        <v>421</v>
      </c>
    </row>
    <row r="413" spans="1:16" x14ac:dyDescent="0.2">
      <c r="A413">
        <v>70</v>
      </c>
      <c r="B413">
        <v>1</v>
      </c>
      <c r="D413">
        <v>11</v>
      </c>
      <c r="E413" t="s">
        <v>422</v>
      </c>
      <c r="F413" t="s">
        <v>423</v>
      </c>
      <c r="G413">
        <v>0</v>
      </c>
      <c r="H413">
        <v>0</v>
      </c>
      <c r="I413" t="s">
        <v>424</v>
      </c>
      <c r="J413">
        <v>0</v>
      </c>
      <c r="K413">
        <v>0</v>
      </c>
      <c r="L413" t="s">
        <v>3</v>
      </c>
      <c r="M413" t="s">
        <v>3</v>
      </c>
      <c r="N413">
        <v>0</v>
      </c>
      <c r="P413" t="s">
        <v>425</v>
      </c>
    </row>
    <row r="414" spans="1:16" x14ac:dyDescent="0.2">
      <c r="A414">
        <v>70</v>
      </c>
      <c r="B414">
        <v>1</v>
      </c>
      <c r="D414">
        <v>12</v>
      </c>
      <c r="E414" t="s">
        <v>426</v>
      </c>
      <c r="F414" t="s">
        <v>427</v>
      </c>
      <c r="G414">
        <v>0</v>
      </c>
      <c r="H414">
        <v>0</v>
      </c>
      <c r="I414" t="s">
        <v>3</v>
      </c>
      <c r="J414">
        <v>0</v>
      </c>
      <c r="K414">
        <v>0</v>
      </c>
      <c r="L414" t="s">
        <v>3</v>
      </c>
      <c r="M414" t="s">
        <v>3</v>
      </c>
      <c r="N414">
        <v>0</v>
      </c>
      <c r="P414" t="s">
        <v>428</v>
      </c>
    </row>
    <row r="415" spans="1:16" x14ac:dyDescent="0.2">
      <c r="A415">
        <v>70</v>
      </c>
      <c r="B415">
        <v>1</v>
      </c>
      <c r="D415">
        <v>13</v>
      </c>
      <c r="E415" t="s">
        <v>429</v>
      </c>
      <c r="F415" t="s">
        <v>430</v>
      </c>
      <c r="G415">
        <v>0</v>
      </c>
      <c r="H415">
        <v>0</v>
      </c>
      <c r="I415" t="s">
        <v>3</v>
      </c>
      <c r="J415">
        <v>3</v>
      </c>
      <c r="K415">
        <v>0</v>
      </c>
      <c r="L415" t="s">
        <v>3</v>
      </c>
      <c r="M415" t="s">
        <v>3</v>
      </c>
      <c r="N415">
        <v>0</v>
      </c>
      <c r="P415" t="s">
        <v>3</v>
      </c>
    </row>
    <row r="416" spans="1:16" x14ac:dyDescent="0.2">
      <c r="A416">
        <v>70</v>
      </c>
      <c r="B416">
        <v>1</v>
      </c>
      <c r="D416">
        <v>14</v>
      </c>
      <c r="E416" t="s">
        <v>431</v>
      </c>
      <c r="F416" t="s">
        <v>432</v>
      </c>
      <c r="G416">
        <v>1</v>
      </c>
      <c r="H416">
        <v>0</v>
      </c>
      <c r="I416" t="s">
        <v>3</v>
      </c>
      <c r="J416">
        <v>3</v>
      </c>
      <c r="K416">
        <v>0</v>
      </c>
      <c r="L416" t="s">
        <v>3</v>
      </c>
      <c r="M416" t="s">
        <v>3</v>
      </c>
      <c r="N416">
        <v>0</v>
      </c>
      <c r="P416" t="s">
        <v>3</v>
      </c>
    </row>
    <row r="417" spans="1:40" x14ac:dyDescent="0.2">
      <c r="A417">
        <v>70</v>
      </c>
      <c r="B417">
        <v>1</v>
      </c>
      <c r="D417">
        <v>1</v>
      </c>
      <c r="E417" t="s">
        <v>433</v>
      </c>
      <c r="F417" t="s">
        <v>434</v>
      </c>
      <c r="G417">
        <v>0.9</v>
      </c>
      <c r="H417">
        <v>1</v>
      </c>
      <c r="I417" t="s">
        <v>435</v>
      </c>
      <c r="J417">
        <v>0</v>
      </c>
      <c r="K417">
        <v>0</v>
      </c>
      <c r="L417" t="s">
        <v>3</v>
      </c>
      <c r="M417" t="s">
        <v>3</v>
      </c>
      <c r="N417">
        <v>0</v>
      </c>
      <c r="P417" t="s">
        <v>436</v>
      </c>
    </row>
    <row r="418" spans="1:40" x14ac:dyDescent="0.2">
      <c r="A418">
        <v>70</v>
      </c>
      <c r="B418">
        <v>1</v>
      </c>
      <c r="D418">
        <v>2</v>
      </c>
      <c r="E418" t="s">
        <v>437</v>
      </c>
      <c r="F418" t="s">
        <v>438</v>
      </c>
      <c r="G418">
        <v>0.85</v>
      </c>
      <c r="H418">
        <v>1</v>
      </c>
      <c r="I418" t="s">
        <v>439</v>
      </c>
      <c r="J418">
        <v>0</v>
      </c>
      <c r="K418">
        <v>0</v>
      </c>
      <c r="L418" t="s">
        <v>3</v>
      </c>
      <c r="M418" t="s">
        <v>3</v>
      </c>
      <c r="N418">
        <v>0</v>
      </c>
      <c r="P418" t="s">
        <v>440</v>
      </c>
    </row>
    <row r="419" spans="1:40" x14ac:dyDescent="0.2">
      <c r="A419">
        <v>70</v>
      </c>
      <c r="B419">
        <v>1</v>
      </c>
      <c r="D419">
        <v>3</v>
      </c>
      <c r="E419" t="s">
        <v>441</v>
      </c>
      <c r="F419" t="s">
        <v>442</v>
      </c>
      <c r="G419">
        <v>1.03</v>
      </c>
      <c r="H419">
        <v>0</v>
      </c>
      <c r="I419" t="s">
        <v>3</v>
      </c>
      <c r="J419">
        <v>0</v>
      </c>
      <c r="K419">
        <v>0</v>
      </c>
      <c r="L419" t="s">
        <v>3</v>
      </c>
      <c r="M419" t="s">
        <v>3</v>
      </c>
      <c r="N419">
        <v>0</v>
      </c>
      <c r="P419" t="s">
        <v>443</v>
      </c>
    </row>
    <row r="420" spans="1:40" x14ac:dyDescent="0.2">
      <c r="A420">
        <v>70</v>
      </c>
      <c r="B420">
        <v>1</v>
      </c>
      <c r="D420">
        <v>4</v>
      </c>
      <c r="E420" t="s">
        <v>444</v>
      </c>
      <c r="F420" t="s">
        <v>445</v>
      </c>
      <c r="G420">
        <v>1.1499999999999999</v>
      </c>
      <c r="H420">
        <v>0</v>
      </c>
      <c r="I420" t="s">
        <v>3</v>
      </c>
      <c r="J420">
        <v>0</v>
      </c>
      <c r="K420">
        <v>0</v>
      </c>
      <c r="L420" t="s">
        <v>3</v>
      </c>
      <c r="M420" t="s">
        <v>3</v>
      </c>
      <c r="N420">
        <v>0</v>
      </c>
      <c r="P420" t="s">
        <v>446</v>
      </c>
    </row>
    <row r="421" spans="1:40" x14ac:dyDescent="0.2">
      <c r="A421">
        <v>70</v>
      </c>
      <c r="B421">
        <v>1</v>
      </c>
      <c r="D421">
        <v>5</v>
      </c>
      <c r="E421" t="s">
        <v>447</v>
      </c>
      <c r="F421" t="s">
        <v>448</v>
      </c>
      <c r="G421">
        <v>7</v>
      </c>
      <c r="H421">
        <v>0</v>
      </c>
      <c r="I421" t="s">
        <v>3</v>
      </c>
      <c r="J421">
        <v>0</v>
      </c>
      <c r="K421">
        <v>0</v>
      </c>
      <c r="L421" t="s">
        <v>3</v>
      </c>
      <c r="M421" t="s">
        <v>3</v>
      </c>
      <c r="N421">
        <v>0</v>
      </c>
      <c r="P421" t="s">
        <v>3</v>
      </c>
    </row>
    <row r="422" spans="1:40" x14ac:dyDescent="0.2">
      <c r="A422">
        <v>70</v>
      </c>
      <c r="B422">
        <v>1</v>
      </c>
      <c r="D422">
        <v>6</v>
      </c>
      <c r="E422" t="s">
        <v>449</v>
      </c>
      <c r="F422" t="s">
        <v>3</v>
      </c>
      <c r="G422">
        <v>2</v>
      </c>
      <c r="H422">
        <v>0</v>
      </c>
      <c r="I422" t="s">
        <v>3</v>
      </c>
      <c r="J422">
        <v>0</v>
      </c>
      <c r="K422">
        <v>0</v>
      </c>
      <c r="L422" t="s">
        <v>3</v>
      </c>
      <c r="M422" t="s">
        <v>3</v>
      </c>
      <c r="N422">
        <v>0</v>
      </c>
      <c r="P422" t="s">
        <v>3</v>
      </c>
    </row>
    <row r="424" spans="1:40" x14ac:dyDescent="0.2">
      <c r="A424">
        <v>-1</v>
      </c>
    </row>
    <row r="426" spans="1:40" x14ac:dyDescent="0.2">
      <c r="A426" s="3">
        <v>75</v>
      </c>
      <c r="B426" s="3" t="s">
        <v>450</v>
      </c>
      <c r="C426" s="3">
        <v>2024</v>
      </c>
      <c r="D426" s="3">
        <v>4</v>
      </c>
      <c r="E426" s="3">
        <v>0</v>
      </c>
      <c r="F426" s="3">
        <v>0</v>
      </c>
      <c r="G426" s="3">
        <v>0</v>
      </c>
      <c r="H426" s="3">
        <v>1</v>
      </c>
      <c r="I426" s="3">
        <v>0</v>
      </c>
      <c r="J426" s="3">
        <v>4</v>
      </c>
      <c r="K426" s="3">
        <v>0</v>
      </c>
      <c r="L426" s="3">
        <v>0</v>
      </c>
      <c r="M426" s="3">
        <v>0</v>
      </c>
      <c r="N426" s="3">
        <v>51661419</v>
      </c>
      <c r="O426" s="3">
        <v>1</v>
      </c>
    </row>
    <row r="427" spans="1:40" x14ac:dyDescent="0.2">
      <c r="A427" s="5">
        <v>3</v>
      </c>
      <c r="B427" s="5" t="s">
        <v>451</v>
      </c>
      <c r="C427" s="5">
        <v>1</v>
      </c>
      <c r="D427" s="5">
        <v>9.11</v>
      </c>
      <c r="E427" s="5">
        <v>13.26</v>
      </c>
      <c r="F427" s="5">
        <v>33.39</v>
      </c>
      <c r="G427" s="5">
        <v>33.39</v>
      </c>
      <c r="H427" s="5">
        <v>6.13</v>
      </c>
      <c r="I427" s="5">
        <v>1</v>
      </c>
      <c r="J427" s="5">
        <v>2</v>
      </c>
      <c r="K427" s="5">
        <v>33.39</v>
      </c>
      <c r="L427" s="5">
        <v>1</v>
      </c>
      <c r="M427" s="5">
        <v>1</v>
      </c>
      <c r="N427" s="5">
        <v>9.11</v>
      </c>
      <c r="O427" s="5">
        <v>6.13</v>
      </c>
      <c r="P427" s="5">
        <v>1</v>
      </c>
      <c r="Q427" s="5">
        <v>33.39</v>
      </c>
      <c r="R427" s="5">
        <v>1</v>
      </c>
      <c r="S427" s="5" t="s">
        <v>3</v>
      </c>
      <c r="T427" s="5" t="s">
        <v>3</v>
      </c>
      <c r="U427" s="5" t="s">
        <v>3</v>
      </c>
      <c r="V427" s="5" t="s">
        <v>3</v>
      </c>
      <c r="W427" s="5" t="s">
        <v>3</v>
      </c>
      <c r="X427" s="5" t="s">
        <v>3</v>
      </c>
      <c r="Y427" s="5" t="s">
        <v>3</v>
      </c>
      <c r="Z427" s="5" t="s">
        <v>3</v>
      </c>
      <c r="AA427" s="5" t="s">
        <v>3</v>
      </c>
      <c r="AB427" s="5" t="s">
        <v>3</v>
      </c>
      <c r="AC427" s="5" t="s">
        <v>3</v>
      </c>
      <c r="AD427" s="5" t="s">
        <v>3</v>
      </c>
      <c r="AE427" s="5" t="s">
        <v>3</v>
      </c>
      <c r="AF427" s="5" t="s">
        <v>3</v>
      </c>
      <c r="AG427" s="5" t="s">
        <v>3</v>
      </c>
      <c r="AH427" s="5" t="s">
        <v>3</v>
      </c>
      <c r="AI427" s="5"/>
      <c r="AJ427" s="5"/>
      <c r="AK427" s="5"/>
      <c r="AL427" s="5"/>
      <c r="AM427" s="5"/>
      <c r="AN427" s="5">
        <v>51661420</v>
      </c>
    </row>
    <row r="431" spans="1:40" x14ac:dyDescent="0.2">
      <c r="A431">
        <v>65</v>
      </c>
      <c r="C431">
        <v>1</v>
      </c>
      <c r="D431">
        <v>0</v>
      </c>
      <c r="E431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452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62522</v>
      </c>
      <c r="M1">
        <v>49542862</v>
      </c>
      <c r="N1">
        <v>11</v>
      </c>
      <c r="O1">
        <v>7</v>
      </c>
      <c r="P1">
        <v>0</v>
      </c>
      <c r="Q1">
        <v>3</v>
      </c>
    </row>
    <row r="12" spans="1:133" x14ac:dyDescent="0.2">
      <c r="A12" s="1">
        <v>1</v>
      </c>
      <c r="B12" s="1">
        <v>51</v>
      </c>
      <c r="C12" s="1">
        <v>0</v>
      </c>
      <c r="D12" s="1"/>
      <c r="E12" s="1">
        <v>0</v>
      </c>
      <c r="F12" s="1" t="s">
        <v>4</v>
      </c>
      <c r="G12" s="1" t="s">
        <v>4</v>
      </c>
      <c r="H12" s="1" t="s">
        <v>3</v>
      </c>
      <c r="I12" s="1">
        <v>0</v>
      </c>
      <c r="J12" s="1" t="s">
        <v>5</v>
      </c>
      <c r="K12" s="1">
        <v>0</v>
      </c>
      <c r="L12" s="1">
        <v>0</v>
      </c>
      <c r="M12" s="1">
        <v>131083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2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3</v>
      </c>
      <c r="CB12" s="1" t="s">
        <v>3</v>
      </c>
      <c r="CC12" s="1" t="s">
        <v>3</v>
      </c>
      <c r="CD12" s="1" t="s">
        <v>3</v>
      </c>
      <c r="CE12" s="1" t="s">
        <v>10</v>
      </c>
      <c r="CF12" s="1">
        <v>0</v>
      </c>
      <c r="CG12" s="1">
        <v>0</v>
      </c>
      <c r="CH12" s="1">
        <v>489201672</v>
      </c>
      <c r="CI12" s="1" t="s">
        <v>3</v>
      </c>
      <c r="CJ12" s="1" t="s">
        <v>3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51661419</v>
      </c>
      <c r="E14" s="1">
        <v>0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6">
        <v>3</v>
      </c>
      <c r="B16" s="6">
        <v>0</v>
      </c>
      <c r="C16" s="6" t="s">
        <v>11</v>
      </c>
      <c r="D16" s="6" t="s">
        <v>12</v>
      </c>
      <c r="E16" s="7">
        <f>ROUND((Source!F359)/1000,2)</f>
        <v>1522.34</v>
      </c>
      <c r="F16" s="7">
        <f>ROUND((Source!F360)/1000,2)</f>
        <v>26.59</v>
      </c>
      <c r="G16" s="7">
        <f>ROUND((Source!F351)/1000,2)</f>
        <v>161.41999999999999</v>
      </c>
      <c r="H16" s="7">
        <f>ROUND((Source!F361)/1000+(Source!F362)/1000,2)</f>
        <v>0</v>
      </c>
      <c r="I16" s="7">
        <f>E16+F16+G16+H16</f>
        <v>1710.35</v>
      </c>
      <c r="J16" s="7">
        <f>ROUND((Source!F357+Source!F356)/1000,2)</f>
        <v>265.43</v>
      </c>
      <c r="AI16" s="6">
        <v>0</v>
      </c>
      <c r="AJ16" s="6">
        <v>-1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1066346.07</v>
      </c>
      <c r="AU16" s="7">
        <v>948613.37</v>
      </c>
      <c r="AV16" s="7">
        <v>0</v>
      </c>
      <c r="AW16" s="7">
        <v>161418.84</v>
      </c>
      <c r="AX16" s="7">
        <v>0</v>
      </c>
      <c r="AY16" s="7">
        <v>22079.079999999998</v>
      </c>
      <c r="AZ16" s="7">
        <v>8361.98</v>
      </c>
      <c r="BA16" s="7">
        <v>257072.46</v>
      </c>
      <c r="BB16" s="7">
        <v>1522342.47</v>
      </c>
      <c r="BC16" s="7">
        <v>26589.22</v>
      </c>
      <c r="BD16" s="7">
        <v>0</v>
      </c>
      <c r="BE16" s="7">
        <v>0</v>
      </c>
      <c r="BF16" s="7">
        <v>851.54746</v>
      </c>
      <c r="BG16" s="7">
        <v>21.259566</v>
      </c>
      <c r="BH16" s="7">
        <v>0</v>
      </c>
      <c r="BI16" s="7">
        <v>303941.09000000003</v>
      </c>
      <c r="BJ16" s="7">
        <v>178644.53</v>
      </c>
      <c r="BK16" s="7">
        <v>1710350.5300000003</v>
      </c>
    </row>
    <row r="18" spans="1:19" x14ac:dyDescent="0.2">
      <c r="A18">
        <v>51</v>
      </c>
      <c r="E18" s="8">
        <f>SUMIF(A16:A17,3,E16:E17)</f>
        <v>1522.34</v>
      </c>
      <c r="F18" s="8">
        <f>SUMIF(A16:A17,3,F16:F17)</f>
        <v>26.59</v>
      </c>
      <c r="G18" s="8">
        <f>SUMIF(A16:A17,3,G16:G17)</f>
        <v>161.41999999999999</v>
      </c>
      <c r="H18" s="8">
        <f>SUMIF(A16:A17,3,H16:H17)</f>
        <v>0</v>
      </c>
      <c r="I18" s="8">
        <f>SUMIF(A16:A17,3,I16:I17)</f>
        <v>1710.35</v>
      </c>
      <c r="J18" s="8">
        <f>SUMIF(A16:A17,3,J16:J17)</f>
        <v>265.43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 x14ac:dyDescent="0.2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1066346.07</v>
      </c>
      <c r="G20" s="4" t="s">
        <v>90</v>
      </c>
      <c r="H20" s="4" t="s">
        <v>91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948613.37</v>
      </c>
      <c r="G21" s="4" t="s">
        <v>92</v>
      </c>
      <c r="H21" s="4" t="s">
        <v>93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 x14ac:dyDescent="0.2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94</v>
      </c>
      <c r="H22" s="4" t="s">
        <v>95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948613.37</v>
      </c>
      <c r="G23" s="4" t="s">
        <v>96</v>
      </c>
      <c r="H23" s="4" t="s">
        <v>97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 x14ac:dyDescent="0.2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787194.53</v>
      </c>
      <c r="G24" s="4" t="s">
        <v>98</v>
      </c>
      <c r="H24" s="4" t="s">
        <v>99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100</v>
      </c>
      <c r="H25" s="4" t="s">
        <v>101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787194.53</v>
      </c>
      <c r="G26" s="4" t="s">
        <v>102</v>
      </c>
      <c r="H26" s="4" t="s">
        <v>103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161418.84</v>
      </c>
      <c r="G27" s="4" t="s">
        <v>104</v>
      </c>
      <c r="H27" s="4" t="s">
        <v>105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106</v>
      </c>
      <c r="H28" s="4" t="s">
        <v>107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161418.84</v>
      </c>
      <c r="G29" s="4" t="s">
        <v>108</v>
      </c>
      <c r="H29" s="4" t="s">
        <v>109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 x14ac:dyDescent="0.2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22079.08</v>
      </c>
      <c r="G30" s="4" t="s">
        <v>110</v>
      </c>
      <c r="H30" s="4" t="s">
        <v>111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112</v>
      </c>
      <c r="H31" s="4" t="s">
        <v>113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 x14ac:dyDescent="0.2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8361.9800000000014</v>
      </c>
      <c r="G32" s="4" t="s">
        <v>114</v>
      </c>
      <c r="H32" s="4" t="s">
        <v>115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 x14ac:dyDescent="0.2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257072.45999999996</v>
      </c>
      <c r="G33" s="4" t="s">
        <v>116</v>
      </c>
      <c r="H33" s="4" t="s">
        <v>117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118</v>
      </c>
      <c r="H34" s="4" t="s">
        <v>119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1522342.47</v>
      </c>
      <c r="G35" s="4" t="s">
        <v>120</v>
      </c>
      <c r="H35" s="4" t="s">
        <v>121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26589.22</v>
      </c>
      <c r="G36" s="4" t="s">
        <v>122</v>
      </c>
      <c r="H36" s="4" t="s">
        <v>123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124</v>
      </c>
      <c r="H37" s="4" t="s">
        <v>125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126</v>
      </c>
      <c r="H38" s="4" t="s">
        <v>127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128</v>
      </c>
      <c r="H39" s="4" t="s">
        <v>129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851.54746</v>
      </c>
      <c r="G40" s="4" t="s">
        <v>130</v>
      </c>
      <c r="H40" s="4" t="s">
        <v>131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21.259566</v>
      </c>
      <c r="G41" s="4" t="s">
        <v>132</v>
      </c>
      <c r="H41" s="4" t="s">
        <v>133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134</v>
      </c>
      <c r="H42" s="4" t="s">
        <v>135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136</v>
      </c>
      <c r="H43" s="4" t="s">
        <v>137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 x14ac:dyDescent="0.2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303941.09000000003</v>
      </c>
      <c r="G44" s="4" t="s">
        <v>138</v>
      </c>
      <c r="H44" s="4" t="s">
        <v>139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 x14ac:dyDescent="0.2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178644.53</v>
      </c>
      <c r="G45" s="4" t="s">
        <v>140</v>
      </c>
      <c r="H45" s="4" t="s">
        <v>141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 x14ac:dyDescent="0.2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1710350.5300000003</v>
      </c>
      <c r="G46" s="4" t="s">
        <v>142</v>
      </c>
      <c r="H46" s="4" t="s">
        <v>143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8" spans="1:16" x14ac:dyDescent="0.2">
      <c r="A48">
        <v>-1</v>
      </c>
    </row>
    <row r="51" spans="1:40" x14ac:dyDescent="0.2">
      <c r="A51" s="3">
        <v>75</v>
      </c>
      <c r="B51" s="3" t="s">
        <v>450</v>
      </c>
      <c r="C51" s="3">
        <v>2024</v>
      </c>
      <c r="D51" s="3">
        <v>4</v>
      </c>
      <c r="E51" s="3">
        <v>0</v>
      </c>
      <c r="F51" s="3">
        <v>0</v>
      </c>
      <c r="G51" s="3">
        <v>0</v>
      </c>
      <c r="H51" s="3">
        <v>1</v>
      </c>
      <c r="I51" s="3">
        <v>0</v>
      </c>
      <c r="J51" s="3">
        <v>4</v>
      </c>
      <c r="K51" s="3">
        <v>0</v>
      </c>
      <c r="L51" s="3">
        <v>0</v>
      </c>
      <c r="M51" s="3">
        <v>0</v>
      </c>
      <c r="N51" s="3">
        <v>51661419</v>
      </c>
      <c r="O51" s="3">
        <v>1</v>
      </c>
    </row>
    <row r="52" spans="1:40" x14ac:dyDescent="0.2">
      <c r="A52" s="5">
        <v>3</v>
      </c>
      <c r="B52" s="5" t="s">
        <v>451</v>
      </c>
      <c r="C52" s="5">
        <v>1</v>
      </c>
      <c r="D52" s="5">
        <v>9.11</v>
      </c>
      <c r="E52" s="5">
        <v>13.26</v>
      </c>
      <c r="F52" s="5">
        <v>33.39</v>
      </c>
      <c r="G52" s="5">
        <v>33.39</v>
      </c>
      <c r="H52" s="5">
        <v>6.13</v>
      </c>
      <c r="I52" s="5">
        <v>1</v>
      </c>
      <c r="J52" s="5">
        <v>2</v>
      </c>
      <c r="K52" s="5">
        <v>33.39</v>
      </c>
      <c r="L52" s="5">
        <v>1</v>
      </c>
      <c r="M52" s="5">
        <v>1</v>
      </c>
      <c r="N52" s="5">
        <v>9.11</v>
      </c>
      <c r="O52" s="5">
        <v>6.13</v>
      </c>
      <c r="P52" s="5">
        <v>1</v>
      </c>
      <c r="Q52" s="5">
        <v>33.39</v>
      </c>
      <c r="R52" s="5">
        <v>1</v>
      </c>
      <c r="S52" s="5" t="s">
        <v>3</v>
      </c>
      <c r="T52" s="5" t="s">
        <v>3</v>
      </c>
      <c r="U52" s="5" t="s">
        <v>3</v>
      </c>
      <c r="V52" s="5" t="s">
        <v>3</v>
      </c>
      <c r="W52" s="5" t="s">
        <v>3</v>
      </c>
      <c r="X52" s="5" t="s">
        <v>3</v>
      </c>
      <c r="Y52" s="5" t="s">
        <v>3</v>
      </c>
      <c r="Z52" s="5" t="s">
        <v>3</v>
      </c>
      <c r="AA52" s="5" t="s">
        <v>3</v>
      </c>
      <c r="AB52" s="5" t="s">
        <v>3</v>
      </c>
      <c r="AC52" s="5" t="s">
        <v>3</v>
      </c>
      <c r="AD52" s="5" t="s">
        <v>3</v>
      </c>
      <c r="AE52" s="5" t="s">
        <v>3</v>
      </c>
      <c r="AF52" s="5" t="s">
        <v>3</v>
      </c>
      <c r="AG52" s="5" t="s">
        <v>3</v>
      </c>
      <c r="AH52" s="5" t="s">
        <v>3</v>
      </c>
      <c r="AI52" s="5"/>
      <c r="AJ52" s="5"/>
      <c r="AK52" s="5"/>
      <c r="AL52" s="5"/>
      <c r="AM52" s="5"/>
      <c r="AN52" s="5">
        <v>51661420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497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19" x14ac:dyDescent="0.2">
      <c r="A1">
        <f>ROW(Source!A28)</f>
        <v>28</v>
      </c>
      <c r="B1">
        <v>51661419</v>
      </c>
      <c r="C1">
        <v>51661773</v>
      </c>
      <c r="D1">
        <v>49510757</v>
      </c>
      <c r="E1">
        <v>70</v>
      </c>
      <c r="F1">
        <v>1</v>
      </c>
      <c r="G1">
        <v>1</v>
      </c>
      <c r="H1">
        <v>1</v>
      </c>
      <c r="I1" t="s">
        <v>453</v>
      </c>
      <c r="J1" t="s">
        <v>3</v>
      </c>
      <c r="K1" t="s">
        <v>454</v>
      </c>
      <c r="L1">
        <v>1191</v>
      </c>
      <c r="N1">
        <v>1013</v>
      </c>
      <c r="O1" t="s">
        <v>455</v>
      </c>
      <c r="P1" t="s">
        <v>455</v>
      </c>
      <c r="Q1">
        <v>1</v>
      </c>
      <c r="W1">
        <v>0</v>
      </c>
      <c r="X1">
        <v>-1111239348</v>
      </c>
      <c r="Y1">
        <f>(AT1*ROUND(1.05,7))</f>
        <v>3.8325</v>
      </c>
      <c r="AA1">
        <v>0</v>
      </c>
      <c r="AB1">
        <v>0</v>
      </c>
      <c r="AC1">
        <v>0</v>
      </c>
      <c r="AD1">
        <v>321.20999999999998</v>
      </c>
      <c r="AE1">
        <v>0</v>
      </c>
      <c r="AF1">
        <v>0</v>
      </c>
      <c r="AG1">
        <v>0</v>
      </c>
      <c r="AH1">
        <v>9.6199999999999992</v>
      </c>
      <c r="AI1">
        <v>1</v>
      </c>
      <c r="AJ1">
        <v>1</v>
      </c>
      <c r="AK1">
        <v>1</v>
      </c>
      <c r="AL1">
        <v>33.39</v>
      </c>
      <c r="AM1">
        <v>4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3.65</v>
      </c>
      <c r="AU1" t="s">
        <v>20</v>
      </c>
      <c r="AV1">
        <v>1</v>
      </c>
      <c r="AW1">
        <v>2</v>
      </c>
      <c r="AX1">
        <v>51661785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U1">
        <f>ROUND(AT1*Source!I28*AH1*AL1,2)</f>
        <v>1172.42</v>
      </c>
      <c r="CV1">
        <f>ROUND(Y1*Source!I28,7)</f>
        <v>3.8325</v>
      </c>
      <c r="CW1">
        <v>0</v>
      </c>
      <c r="CX1">
        <f>ROUND(Y1*Source!I28,7)</f>
        <v>3.8325</v>
      </c>
      <c r="CY1">
        <f>AD1</f>
        <v>321.20999999999998</v>
      </c>
      <c r="CZ1">
        <f>AH1</f>
        <v>9.6199999999999992</v>
      </c>
      <c r="DA1">
        <f>AL1</f>
        <v>33.39</v>
      </c>
      <c r="DB1">
        <f>ROUND((ROUND(AT1*CZ1,2)*ROUND(1.05,7)),2)</f>
        <v>36.869999999999997</v>
      </c>
      <c r="DC1">
        <f>ROUND((ROUND(AT1*AG1,2)*ROUND(1.05,7)),2)</f>
        <v>0</v>
      </c>
      <c r="DD1" t="s">
        <v>3</v>
      </c>
      <c r="DE1" t="s">
        <v>3</v>
      </c>
      <c r="DF1">
        <f>ROUND(ROUND(AE1,2)*CX1,2)</f>
        <v>0</v>
      </c>
      <c r="DG1">
        <f>ROUND(ROUND(AF1,2)*CX1,2)</f>
        <v>0</v>
      </c>
      <c r="DH1">
        <f>ROUND(ROUND(AG1,2)*CX1,2)</f>
        <v>0</v>
      </c>
      <c r="DI1">
        <f>ROUND(ROUND(AH1*AL1,2)*CX1,2)</f>
        <v>1231.04</v>
      </c>
      <c r="DJ1">
        <f>DI1</f>
        <v>1231.04</v>
      </c>
      <c r="DK1">
        <v>0</v>
      </c>
      <c r="DL1" t="s">
        <v>3</v>
      </c>
      <c r="DM1">
        <v>0</v>
      </c>
      <c r="DN1" t="s">
        <v>3</v>
      </c>
      <c r="DO1">
        <v>0</v>
      </c>
    </row>
    <row r="2" spans="1:119" x14ac:dyDescent="0.2">
      <c r="A2">
        <f>ROW(Source!A28)</f>
        <v>28</v>
      </c>
      <c r="B2">
        <v>51661419</v>
      </c>
      <c r="C2">
        <v>51661773</v>
      </c>
      <c r="D2">
        <v>49510905</v>
      </c>
      <c r="E2">
        <v>70</v>
      </c>
      <c r="F2">
        <v>1</v>
      </c>
      <c r="G2">
        <v>1</v>
      </c>
      <c r="H2">
        <v>1</v>
      </c>
      <c r="I2" t="s">
        <v>456</v>
      </c>
      <c r="J2" t="s">
        <v>3</v>
      </c>
      <c r="K2" t="s">
        <v>457</v>
      </c>
      <c r="L2">
        <v>1191</v>
      </c>
      <c r="N2">
        <v>1013</v>
      </c>
      <c r="O2" t="s">
        <v>455</v>
      </c>
      <c r="P2" t="s">
        <v>455</v>
      </c>
      <c r="Q2">
        <v>1</v>
      </c>
      <c r="W2">
        <v>0</v>
      </c>
      <c r="X2">
        <v>-1417349443</v>
      </c>
      <c r="Y2">
        <f>(AT2*ROUND(1.05,7))</f>
        <v>5.2500000000000005E-2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33.39</v>
      </c>
      <c r="AL2">
        <v>1</v>
      </c>
      <c r="AM2">
        <v>4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3</v>
      </c>
      <c r="AT2">
        <v>0.05</v>
      </c>
      <c r="AU2" t="s">
        <v>20</v>
      </c>
      <c r="AV2">
        <v>2</v>
      </c>
      <c r="AW2">
        <v>2</v>
      </c>
      <c r="AX2">
        <v>51661786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v>0</v>
      </c>
      <c r="CX2">
        <f>ROUND(Y2*Source!I28,7)</f>
        <v>5.2499999999999998E-2</v>
      </c>
      <c r="CY2">
        <f>AD2</f>
        <v>0</v>
      </c>
      <c r="CZ2">
        <f>AH2</f>
        <v>0</v>
      </c>
      <c r="DA2">
        <f>AL2</f>
        <v>1</v>
      </c>
      <c r="DB2">
        <f>ROUND((ROUND(AT2*CZ2,2)*ROUND(1.05,7)),2)</f>
        <v>0</v>
      </c>
      <c r="DC2">
        <f>ROUND((ROUND(AT2*AG2,2)*ROUND(1.05,7)),2)</f>
        <v>0</v>
      </c>
      <c r="DD2" t="s">
        <v>3</v>
      </c>
      <c r="DE2" t="s">
        <v>3</v>
      </c>
      <c r="DF2">
        <f>ROUND(ROUND(AE2,2)*CX2,2)</f>
        <v>0</v>
      </c>
      <c r="DG2">
        <f>ROUND(ROUND(AF2,2)*CX2,2)</f>
        <v>0</v>
      </c>
      <c r="DH2">
        <f>ROUND(ROUND(AG2*AK2,2)*CX2,2)</f>
        <v>0</v>
      </c>
      <c r="DI2">
        <f t="shared" ref="DI2:DI9" si="0">ROUND(ROUND(AH2,2)*CX2,2)</f>
        <v>0</v>
      </c>
      <c r="DJ2">
        <f>DI2</f>
        <v>0</v>
      </c>
      <c r="DK2">
        <v>0</v>
      </c>
      <c r="DL2" t="s">
        <v>3</v>
      </c>
      <c r="DM2">
        <v>0</v>
      </c>
      <c r="DN2" t="s">
        <v>3</v>
      </c>
      <c r="DO2">
        <v>0</v>
      </c>
    </row>
    <row r="3" spans="1:119" x14ac:dyDescent="0.2">
      <c r="A3">
        <f>ROW(Source!A28)</f>
        <v>28</v>
      </c>
      <c r="B3">
        <v>51661419</v>
      </c>
      <c r="C3">
        <v>51661773</v>
      </c>
      <c r="D3">
        <v>49672573</v>
      </c>
      <c r="E3">
        <v>1</v>
      </c>
      <c r="F3">
        <v>1</v>
      </c>
      <c r="G3">
        <v>1</v>
      </c>
      <c r="H3">
        <v>2</v>
      </c>
      <c r="I3" t="s">
        <v>458</v>
      </c>
      <c r="J3" t="s">
        <v>459</v>
      </c>
      <c r="K3" t="s">
        <v>460</v>
      </c>
      <c r="L3">
        <v>1367</v>
      </c>
      <c r="N3">
        <v>1011</v>
      </c>
      <c r="O3" t="s">
        <v>461</v>
      </c>
      <c r="P3" t="s">
        <v>461</v>
      </c>
      <c r="Q3">
        <v>1</v>
      </c>
      <c r="W3">
        <v>0</v>
      </c>
      <c r="X3">
        <v>-430484415</v>
      </c>
      <c r="Y3">
        <f>(AT3*ROUND(1.05,7))</f>
        <v>1.0500000000000001E-2</v>
      </c>
      <c r="AA3">
        <v>0</v>
      </c>
      <c r="AB3">
        <v>1530.2</v>
      </c>
      <c r="AC3">
        <v>450.77</v>
      </c>
      <c r="AD3">
        <v>0</v>
      </c>
      <c r="AE3">
        <v>0</v>
      </c>
      <c r="AF3">
        <v>115.4</v>
      </c>
      <c r="AG3">
        <v>13.5</v>
      </c>
      <c r="AH3">
        <v>0</v>
      </c>
      <c r="AI3">
        <v>1</v>
      </c>
      <c r="AJ3">
        <v>13.26</v>
      </c>
      <c r="AK3">
        <v>33.39</v>
      </c>
      <c r="AL3">
        <v>1</v>
      </c>
      <c r="AM3">
        <v>4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0.01</v>
      </c>
      <c r="AU3" t="s">
        <v>20</v>
      </c>
      <c r="AV3">
        <v>0</v>
      </c>
      <c r="AW3">
        <v>2</v>
      </c>
      <c r="AX3">
        <v>51661787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V3">
        <v>0</v>
      </c>
      <c r="CW3">
        <f>ROUND(Y3*Source!I28,7)</f>
        <v>1.0500000000000001E-2</v>
      </c>
      <c r="CX3">
        <f>ROUND(Y3*Source!I28,7)</f>
        <v>1.0500000000000001E-2</v>
      </c>
      <c r="CY3">
        <f>AB3</f>
        <v>1530.2</v>
      </c>
      <c r="CZ3">
        <f>AF3</f>
        <v>115.4</v>
      </c>
      <c r="DA3">
        <f>AJ3</f>
        <v>13.26</v>
      </c>
      <c r="DB3">
        <f>ROUND((ROUND(AT3*CZ3,2)*ROUND(1.05,7)),2)</f>
        <v>1.21</v>
      </c>
      <c r="DC3">
        <f>ROUND((ROUND(AT3*AG3,2)*ROUND(1.05,7)),2)</f>
        <v>0.15</v>
      </c>
      <c r="DD3" t="s">
        <v>3</v>
      </c>
      <c r="DE3" t="s">
        <v>3</v>
      </c>
      <c r="DF3">
        <f>ROUND(ROUND(AE3,2)*CX3,2)</f>
        <v>0</v>
      </c>
      <c r="DG3">
        <f>ROUND(ROUND(AF3*AJ3,2)*CX3,2)</f>
        <v>16.07</v>
      </c>
      <c r="DH3">
        <f>ROUND(ROUND(AG3*AK3,2)*CX3,2)</f>
        <v>4.7300000000000004</v>
      </c>
      <c r="DI3">
        <f t="shared" si="0"/>
        <v>0</v>
      </c>
      <c r="DJ3">
        <f>DG3</f>
        <v>16.07</v>
      </c>
      <c r="DK3">
        <v>0</v>
      </c>
      <c r="DL3" t="s">
        <v>3</v>
      </c>
      <c r="DM3">
        <v>0</v>
      </c>
      <c r="DN3" t="s">
        <v>3</v>
      </c>
      <c r="DO3">
        <v>0</v>
      </c>
    </row>
    <row r="4" spans="1:119" x14ac:dyDescent="0.2">
      <c r="A4">
        <f>ROW(Source!A28)</f>
        <v>28</v>
      </c>
      <c r="B4">
        <v>51661419</v>
      </c>
      <c r="C4">
        <v>51661773</v>
      </c>
      <c r="D4">
        <v>49672695</v>
      </c>
      <c r="E4">
        <v>1</v>
      </c>
      <c r="F4">
        <v>1</v>
      </c>
      <c r="G4">
        <v>1</v>
      </c>
      <c r="H4">
        <v>2</v>
      </c>
      <c r="I4" t="s">
        <v>462</v>
      </c>
      <c r="J4" t="s">
        <v>463</v>
      </c>
      <c r="K4" t="s">
        <v>464</v>
      </c>
      <c r="L4">
        <v>1367</v>
      </c>
      <c r="N4">
        <v>1011</v>
      </c>
      <c r="O4" t="s">
        <v>461</v>
      </c>
      <c r="P4" t="s">
        <v>461</v>
      </c>
      <c r="Q4">
        <v>1</v>
      </c>
      <c r="W4">
        <v>0</v>
      </c>
      <c r="X4">
        <v>1063590936</v>
      </c>
      <c r="Y4">
        <f>(AT4*ROUND(1.05,7))</f>
        <v>0.95550000000000013</v>
      </c>
      <c r="AA4">
        <v>0</v>
      </c>
      <c r="AB4">
        <v>41.37</v>
      </c>
      <c r="AC4">
        <v>0</v>
      </c>
      <c r="AD4">
        <v>0</v>
      </c>
      <c r="AE4">
        <v>0</v>
      </c>
      <c r="AF4">
        <v>3.12</v>
      </c>
      <c r="AG4">
        <v>0</v>
      </c>
      <c r="AH4">
        <v>0</v>
      </c>
      <c r="AI4">
        <v>1</v>
      </c>
      <c r="AJ4">
        <v>13.26</v>
      </c>
      <c r="AK4">
        <v>33.39</v>
      </c>
      <c r="AL4">
        <v>1</v>
      </c>
      <c r="AM4">
        <v>4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3</v>
      </c>
      <c r="AT4">
        <v>0.91</v>
      </c>
      <c r="AU4" t="s">
        <v>20</v>
      </c>
      <c r="AV4">
        <v>0</v>
      </c>
      <c r="AW4">
        <v>2</v>
      </c>
      <c r="AX4">
        <v>51661788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V4">
        <v>0</v>
      </c>
      <c r="CW4">
        <f>ROUND(Y4*Source!I28,7)</f>
        <v>0.95550000000000002</v>
      </c>
      <c r="CX4">
        <f>ROUND(Y4*Source!I28,7)</f>
        <v>0.95550000000000002</v>
      </c>
      <c r="CY4">
        <f>AB4</f>
        <v>41.37</v>
      </c>
      <c r="CZ4">
        <f>AF4</f>
        <v>3.12</v>
      </c>
      <c r="DA4">
        <f>AJ4</f>
        <v>13.26</v>
      </c>
      <c r="DB4">
        <f>ROUND((ROUND(AT4*CZ4,2)*ROUND(1.05,7)),2)</f>
        <v>2.98</v>
      </c>
      <c r="DC4">
        <f>ROUND((ROUND(AT4*AG4,2)*ROUND(1.05,7)),2)</f>
        <v>0</v>
      </c>
      <c r="DD4" t="s">
        <v>3</v>
      </c>
      <c r="DE4" t="s">
        <v>3</v>
      </c>
      <c r="DF4">
        <f>ROUND(ROUND(AE4,2)*CX4,2)</f>
        <v>0</v>
      </c>
      <c r="DG4">
        <f>ROUND(ROUND(AF4*AJ4,2)*CX4,2)</f>
        <v>39.53</v>
      </c>
      <c r="DH4">
        <f>ROUND(ROUND(AG4*AK4,2)*CX4,2)</f>
        <v>0</v>
      </c>
      <c r="DI4">
        <f t="shared" si="0"/>
        <v>0</v>
      </c>
      <c r="DJ4">
        <f>DG4</f>
        <v>39.53</v>
      </c>
      <c r="DK4">
        <v>0</v>
      </c>
      <c r="DL4" t="s">
        <v>3</v>
      </c>
      <c r="DM4">
        <v>0</v>
      </c>
      <c r="DN4" t="s">
        <v>3</v>
      </c>
      <c r="DO4">
        <v>0</v>
      </c>
    </row>
    <row r="5" spans="1:119" x14ac:dyDescent="0.2">
      <c r="A5">
        <f>ROW(Source!A28)</f>
        <v>28</v>
      </c>
      <c r="B5">
        <v>51661419</v>
      </c>
      <c r="C5">
        <v>51661773</v>
      </c>
      <c r="D5">
        <v>49673503</v>
      </c>
      <c r="E5">
        <v>1</v>
      </c>
      <c r="F5">
        <v>1</v>
      </c>
      <c r="G5">
        <v>1</v>
      </c>
      <c r="H5">
        <v>2</v>
      </c>
      <c r="I5" t="s">
        <v>465</v>
      </c>
      <c r="J5" t="s">
        <v>466</v>
      </c>
      <c r="K5" t="s">
        <v>467</v>
      </c>
      <c r="L5">
        <v>1367</v>
      </c>
      <c r="N5">
        <v>1011</v>
      </c>
      <c r="O5" t="s">
        <v>461</v>
      </c>
      <c r="P5" t="s">
        <v>461</v>
      </c>
      <c r="Q5">
        <v>1</v>
      </c>
      <c r="W5">
        <v>0</v>
      </c>
      <c r="X5">
        <v>509054691</v>
      </c>
      <c r="Y5">
        <f>(AT5*ROUND(1.05,7))</f>
        <v>4.2000000000000003E-2</v>
      </c>
      <c r="AA5">
        <v>0</v>
      </c>
      <c r="AB5">
        <v>871.31</v>
      </c>
      <c r="AC5">
        <v>387.32</v>
      </c>
      <c r="AD5">
        <v>0</v>
      </c>
      <c r="AE5">
        <v>0</v>
      </c>
      <c r="AF5">
        <v>65.709999999999994</v>
      </c>
      <c r="AG5">
        <v>11.6</v>
      </c>
      <c r="AH5">
        <v>0</v>
      </c>
      <c r="AI5">
        <v>1</v>
      </c>
      <c r="AJ5">
        <v>13.26</v>
      </c>
      <c r="AK5">
        <v>33.39</v>
      </c>
      <c r="AL5">
        <v>1</v>
      </c>
      <c r="AM5">
        <v>4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3</v>
      </c>
      <c r="AT5">
        <v>0.04</v>
      </c>
      <c r="AU5" t="s">
        <v>20</v>
      </c>
      <c r="AV5">
        <v>0</v>
      </c>
      <c r="AW5">
        <v>2</v>
      </c>
      <c r="AX5">
        <v>51661789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V5">
        <v>0</v>
      </c>
      <c r="CW5">
        <f>ROUND(Y5*Source!I28,7)</f>
        <v>4.2000000000000003E-2</v>
      </c>
      <c r="CX5">
        <f>ROUND(Y5*Source!I28,7)</f>
        <v>4.2000000000000003E-2</v>
      </c>
      <c r="CY5">
        <f>AB5</f>
        <v>871.31</v>
      </c>
      <c r="CZ5">
        <f>AF5</f>
        <v>65.709999999999994</v>
      </c>
      <c r="DA5">
        <f>AJ5</f>
        <v>13.26</v>
      </c>
      <c r="DB5">
        <f>ROUND((ROUND(AT5*CZ5,2)*ROUND(1.05,7)),2)</f>
        <v>2.76</v>
      </c>
      <c r="DC5">
        <f>ROUND((ROUND(AT5*AG5,2)*ROUND(1.05,7)),2)</f>
        <v>0.48</v>
      </c>
      <c r="DD5" t="s">
        <v>3</v>
      </c>
      <c r="DE5" t="s">
        <v>3</v>
      </c>
      <c r="DF5">
        <f>ROUND(ROUND(AE5,2)*CX5,2)</f>
        <v>0</v>
      </c>
      <c r="DG5">
        <f>ROUND(ROUND(AF5*AJ5,2)*CX5,2)</f>
        <v>36.6</v>
      </c>
      <c r="DH5">
        <f>ROUND(ROUND(AG5*AK5,2)*CX5,2)</f>
        <v>16.27</v>
      </c>
      <c r="DI5">
        <f t="shared" si="0"/>
        <v>0</v>
      </c>
      <c r="DJ5">
        <f>DG5</f>
        <v>36.6</v>
      </c>
      <c r="DK5">
        <v>0</v>
      </c>
      <c r="DL5" t="s">
        <v>3</v>
      </c>
      <c r="DM5">
        <v>0</v>
      </c>
      <c r="DN5" t="s">
        <v>3</v>
      </c>
      <c r="DO5">
        <v>0</v>
      </c>
    </row>
    <row r="6" spans="1:119" x14ac:dyDescent="0.2">
      <c r="A6">
        <f>ROW(Source!A28)</f>
        <v>28</v>
      </c>
      <c r="B6">
        <v>51661419</v>
      </c>
      <c r="C6">
        <v>51661773</v>
      </c>
      <c r="D6">
        <v>49525488</v>
      </c>
      <c r="E6">
        <v>1</v>
      </c>
      <c r="F6">
        <v>1</v>
      </c>
      <c r="G6">
        <v>1</v>
      </c>
      <c r="H6">
        <v>3</v>
      </c>
      <c r="I6" t="s">
        <v>468</v>
      </c>
      <c r="J6" t="s">
        <v>469</v>
      </c>
      <c r="K6" t="s">
        <v>470</v>
      </c>
      <c r="L6">
        <v>1346</v>
      </c>
      <c r="N6">
        <v>1009</v>
      </c>
      <c r="O6" t="s">
        <v>471</v>
      </c>
      <c r="P6" t="s">
        <v>471</v>
      </c>
      <c r="Q6">
        <v>1</v>
      </c>
      <c r="W6">
        <v>0</v>
      </c>
      <c r="X6">
        <v>-1864341761</v>
      </c>
      <c r="Y6">
        <f>AT6</f>
        <v>0.02</v>
      </c>
      <c r="AA6">
        <v>82.35</v>
      </c>
      <c r="AB6">
        <v>0</v>
      </c>
      <c r="AC6">
        <v>0</v>
      </c>
      <c r="AD6">
        <v>0</v>
      </c>
      <c r="AE6">
        <v>9.0399999999999991</v>
      </c>
      <c r="AF6">
        <v>0</v>
      </c>
      <c r="AG6">
        <v>0</v>
      </c>
      <c r="AH6">
        <v>0</v>
      </c>
      <c r="AI6">
        <v>9.11</v>
      </c>
      <c r="AJ6">
        <v>1</v>
      </c>
      <c r="AK6">
        <v>1</v>
      </c>
      <c r="AL6">
        <v>1</v>
      </c>
      <c r="AM6">
        <v>4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3</v>
      </c>
      <c r="AT6">
        <v>0.02</v>
      </c>
      <c r="AU6" t="s">
        <v>3</v>
      </c>
      <c r="AV6">
        <v>0</v>
      </c>
      <c r="AW6">
        <v>2</v>
      </c>
      <c r="AX6">
        <v>51661790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V6">
        <v>0</v>
      </c>
      <c r="CW6">
        <v>0</v>
      </c>
      <c r="CX6">
        <f>ROUND(Y6*Source!I28,7)</f>
        <v>0.02</v>
      </c>
      <c r="CY6">
        <f>AA6</f>
        <v>82.35</v>
      </c>
      <c r="CZ6">
        <f>AE6</f>
        <v>9.0399999999999991</v>
      </c>
      <c r="DA6">
        <f>AI6</f>
        <v>9.11</v>
      </c>
      <c r="DB6">
        <f>ROUND(ROUND(AT6*CZ6,2),2)</f>
        <v>0.18</v>
      </c>
      <c r="DC6">
        <f>ROUND(ROUND(AT6*AG6,2),2)</f>
        <v>0</v>
      </c>
      <c r="DD6" t="s">
        <v>3</v>
      </c>
      <c r="DE6" t="s">
        <v>3</v>
      </c>
      <c r="DF6">
        <f>ROUND(ROUND(AE6*AI6,2)*CX6,2)</f>
        <v>1.65</v>
      </c>
      <c r="DG6">
        <f t="shared" ref="DG6:DG11" si="1">ROUND(ROUND(AF6,2)*CX6,2)</f>
        <v>0</v>
      </c>
      <c r="DH6">
        <f>ROUND(ROUND(AG6,2)*CX6,2)</f>
        <v>0</v>
      </c>
      <c r="DI6">
        <f t="shared" si="0"/>
        <v>0</v>
      </c>
      <c r="DJ6">
        <f>DF6</f>
        <v>1.65</v>
      </c>
      <c r="DK6">
        <v>0</v>
      </c>
      <c r="DL6" t="s">
        <v>3</v>
      </c>
      <c r="DM6">
        <v>0</v>
      </c>
      <c r="DN6" t="s">
        <v>3</v>
      </c>
      <c r="DO6">
        <v>0</v>
      </c>
    </row>
    <row r="7" spans="1:119" x14ac:dyDescent="0.2">
      <c r="A7">
        <f>ROW(Source!A28)</f>
        <v>28</v>
      </c>
      <c r="B7">
        <v>51661419</v>
      </c>
      <c r="C7">
        <v>51661773</v>
      </c>
      <c r="D7">
        <v>49526492</v>
      </c>
      <c r="E7">
        <v>1</v>
      </c>
      <c r="F7">
        <v>1</v>
      </c>
      <c r="G7">
        <v>1</v>
      </c>
      <c r="H7">
        <v>3</v>
      </c>
      <c r="I7" t="s">
        <v>472</v>
      </c>
      <c r="J7" t="s">
        <v>473</v>
      </c>
      <c r="K7" t="s">
        <v>474</v>
      </c>
      <c r="L7">
        <v>1346</v>
      </c>
      <c r="N7">
        <v>1009</v>
      </c>
      <c r="O7" t="s">
        <v>471</v>
      </c>
      <c r="P7" t="s">
        <v>471</v>
      </c>
      <c r="Q7">
        <v>1</v>
      </c>
      <c r="W7">
        <v>0</v>
      </c>
      <c r="X7">
        <v>497341279</v>
      </c>
      <c r="Y7">
        <f>AT7</f>
        <v>0.08</v>
      </c>
      <c r="AA7">
        <v>210.35</v>
      </c>
      <c r="AB7">
        <v>0</v>
      </c>
      <c r="AC7">
        <v>0</v>
      </c>
      <c r="AD7">
        <v>0</v>
      </c>
      <c r="AE7">
        <v>23.09</v>
      </c>
      <c r="AF7">
        <v>0</v>
      </c>
      <c r="AG7">
        <v>0</v>
      </c>
      <c r="AH7">
        <v>0</v>
      </c>
      <c r="AI7">
        <v>9.11</v>
      </c>
      <c r="AJ7">
        <v>1</v>
      </c>
      <c r="AK7">
        <v>1</v>
      </c>
      <c r="AL7">
        <v>1</v>
      </c>
      <c r="AM7">
        <v>4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3</v>
      </c>
      <c r="AT7">
        <v>0.08</v>
      </c>
      <c r="AU7" t="s">
        <v>3</v>
      </c>
      <c r="AV7">
        <v>0</v>
      </c>
      <c r="AW7">
        <v>2</v>
      </c>
      <c r="AX7">
        <v>51661791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V7">
        <v>0</v>
      </c>
      <c r="CW7">
        <v>0</v>
      </c>
      <c r="CX7">
        <f>ROUND(Y7*Source!I28,7)</f>
        <v>0.08</v>
      </c>
      <c r="CY7">
        <f>AA7</f>
        <v>210.35</v>
      </c>
      <c r="CZ7">
        <f>AE7</f>
        <v>23.09</v>
      </c>
      <c r="DA7">
        <f>AI7</f>
        <v>9.11</v>
      </c>
      <c r="DB7">
        <f>ROUND(ROUND(AT7*CZ7,2),2)</f>
        <v>1.85</v>
      </c>
      <c r="DC7">
        <f>ROUND(ROUND(AT7*AG7,2),2)</f>
        <v>0</v>
      </c>
      <c r="DD7" t="s">
        <v>3</v>
      </c>
      <c r="DE7" t="s">
        <v>3</v>
      </c>
      <c r="DF7">
        <f>ROUND(ROUND(AE7*AI7,2)*CX7,2)</f>
        <v>16.829999999999998</v>
      </c>
      <c r="DG7">
        <f t="shared" si="1"/>
        <v>0</v>
      </c>
      <c r="DH7">
        <f>ROUND(ROUND(AG7,2)*CX7,2)</f>
        <v>0</v>
      </c>
      <c r="DI7">
        <f t="shared" si="0"/>
        <v>0</v>
      </c>
      <c r="DJ7">
        <f>DF7</f>
        <v>16.829999999999998</v>
      </c>
      <c r="DK7">
        <v>0</v>
      </c>
      <c r="DL7" t="s">
        <v>3</v>
      </c>
      <c r="DM7">
        <v>0</v>
      </c>
      <c r="DN7" t="s">
        <v>3</v>
      </c>
      <c r="DO7">
        <v>0</v>
      </c>
    </row>
    <row r="8" spans="1:119" x14ac:dyDescent="0.2">
      <c r="A8">
        <f>ROW(Source!A28)</f>
        <v>28</v>
      </c>
      <c r="B8">
        <v>51661419</v>
      </c>
      <c r="C8">
        <v>51661773</v>
      </c>
      <c r="D8">
        <v>0</v>
      </c>
      <c r="E8">
        <v>0</v>
      </c>
      <c r="F8">
        <v>1</v>
      </c>
      <c r="G8">
        <v>1</v>
      </c>
      <c r="H8">
        <v>3</v>
      </c>
      <c r="I8" t="s">
        <v>29</v>
      </c>
      <c r="J8" t="s">
        <v>3</v>
      </c>
      <c r="K8" t="s">
        <v>30</v>
      </c>
      <c r="L8">
        <v>1377</v>
      </c>
      <c r="N8">
        <v>1013</v>
      </c>
      <c r="O8" t="s">
        <v>31</v>
      </c>
      <c r="P8" t="s">
        <v>31</v>
      </c>
      <c r="Q8">
        <v>1</v>
      </c>
      <c r="W8">
        <v>0</v>
      </c>
      <c r="X8">
        <v>-54734703</v>
      </c>
      <c r="Y8">
        <f>AT8</f>
        <v>1</v>
      </c>
      <c r="AA8">
        <v>5818.97</v>
      </c>
      <c r="AB8">
        <v>0</v>
      </c>
      <c r="AC8">
        <v>0</v>
      </c>
      <c r="AD8">
        <v>0</v>
      </c>
      <c r="AE8">
        <v>6071.35</v>
      </c>
      <c r="AF8">
        <v>0</v>
      </c>
      <c r="AG8">
        <v>0</v>
      </c>
      <c r="AH8">
        <v>0</v>
      </c>
      <c r="AI8">
        <v>6.13</v>
      </c>
      <c r="AJ8">
        <v>1</v>
      </c>
      <c r="AK8">
        <v>1</v>
      </c>
      <c r="AL8">
        <v>1</v>
      </c>
      <c r="AM8">
        <v>0</v>
      </c>
      <c r="AN8">
        <v>0</v>
      </c>
      <c r="AO8">
        <v>0</v>
      </c>
      <c r="AP8">
        <v>1</v>
      </c>
      <c r="AQ8">
        <v>0</v>
      </c>
      <c r="AR8">
        <v>0</v>
      </c>
      <c r="AS8" t="s">
        <v>3</v>
      </c>
      <c r="AT8">
        <v>1</v>
      </c>
      <c r="AU8" t="s">
        <v>3</v>
      </c>
      <c r="AV8">
        <v>0</v>
      </c>
      <c r="AW8">
        <v>1</v>
      </c>
      <c r="AX8">
        <v>-1</v>
      </c>
      <c r="AY8">
        <v>0</v>
      </c>
      <c r="AZ8">
        <v>0</v>
      </c>
      <c r="BA8" t="s">
        <v>3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V8">
        <v>0</v>
      </c>
      <c r="CW8">
        <v>0</v>
      </c>
      <c r="CX8">
        <f>ROUND(Y8*Source!I28,7)</f>
        <v>1</v>
      </c>
      <c r="CY8">
        <f>AA8</f>
        <v>5818.97</v>
      </c>
      <c r="CZ8">
        <f>AE8</f>
        <v>6071.35</v>
      </c>
      <c r="DA8">
        <f>AI8</f>
        <v>6.13</v>
      </c>
      <c r="DB8">
        <f>ROUND(ROUND(AT8*CZ8,2),2)</f>
        <v>6071.35</v>
      </c>
      <c r="DC8">
        <f>ROUND(ROUND(AT8*AG8,2),2)</f>
        <v>0</v>
      </c>
      <c r="DD8" t="s">
        <v>3</v>
      </c>
      <c r="DE8" t="s">
        <v>3</v>
      </c>
      <c r="DF8">
        <f>ROUND(ROUND(AE8*AI8,2)*CX8,2)</f>
        <v>37217.379999999997</v>
      </c>
      <c r="DG8">
        <f t="shared" si="1"/>
        <v>0</v>
      </c>
      <c r="DH8">
        <f>ROUND(ROUND(AG8,2)*CX8,2)</f>
        <v>0</v>
      </c>
      <c r="DI8">
        <f t="shared" si="0"/>
        <v>0</v>
      </c>
      <c r="DJ8">
        <f>DF8</f>
        <v>37217.379999999997</v>
      </c>
      <c r="DK8">
        <v>0</v>
      </c>
      <c r="DL8" t="s">
        <v>3</v>
      </c>
      <c r="DM8">
        <v>0</v>
      </c>
      <c r="DN8" t="s">
        <v>3</v>
      </c>
      <c r="DO8">
        <v>0</v>
      </c>
    </row>
    <row r="9" spans="1:119" x14ac:dyDescent="0.2">
      <c r="A9">
        <f>ROW(Source!A28)</f>
        <v>28</v>
      </c>
      <c r="B9">
        <v>51661419</v>
      </c>
      <c r="C9">
        <v>51661773</v>
      </c>
      <c r="D9">
        <v>0</v>
      </c>
      <c r="E9">
        <v>0</v>
      </c>
      <c r="F9">
        <v>1</v>
      </c>
      <c r="G9">
        <v>1</v>
      </c>
      <c r="H9">
        <v>3</v>
      </c>
      <c r="I9" t="s">
        <v>29</v>
      </c>
      <c r="J9" t="s">
        <v>3</v>
      </c>
      <c r="K9" t="s">
        <v>37</v>
      </c>
      <c r="L9">
        <v>1371</v>
      </c>
      <c r="N9">
        <v>1013</v>
      </c>
      <c r="O9" t="s">
        <v>17</v>
      </c>
      <c r="P9" t="s">
        <v>17</v>
      </c>
      <c r="Q9">
        <v>1</v>
      </c>
      <c r="W9">
        <v>0</v>
      </c>
      <c r="X9">
        <v>1368911674</v>
      </c>
      <c r="Y9">
        <f>AT9</f>
        <v>2</v>
      </c>
      <c r="AA9">
        <v>344.54</v>
      </c>
      <c r="AB9">
        <v>0</v>
      </c>
      <c r="AC9">
        <v>0</v>
      </c>
      <c r="AD9">
        <v>0</v>
      </c>
      <c r="AE9">
        <v>362.32000000000005</v>
      </c>
      <c r="AF9">
        <v>0</v>
      </c>
      <c r="AG9">
        <v>0</v>
      </c>
      <c r="AH9">
        <v>0</v>
      </c>
      <c r="AI9">
        <v>9.11</v>
      </c>
      <c r="AJ9">
        <v>1</v>
      </c>
      <c r="AK9">
        <v>1</v>
      </c>
      <c r="AL9">
        <v>1</v>
      </c>
      <c r="AM9">
        <v>0</v>
      </c>
      <c r="AN9">
        <v>0</v>
      </c>
      <c r="AO9">
        <v>0</v>
      </c>
      <c r="AP9">
        <v>1</v>
      </c>
      <c r="AQ9">
        <v>0</v>
      </c>
      <c r="AR9">
        <v>0</v>
      </c>
      <c r="AS9" t="s">
        <v>3</v>
      </c>
      <c r="AT9">
        <v>2</v>
      </c>
      <c r="AU9" t="s">
        <v>3</v>
      </c>
      <c r="AV9">
        <v>0</v>
      </c>
      <c r="AW9">
        <v>1</v>
      </c>
      <c r="AX9">
        <v>-1</v>
      </c>
      <c r="AY9">
        <v>0</v>
      </c>
      <c r="AZ9">
        <v>0</v>
      </c>
      <c r="BA9" t="s">
        <v>3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V9">
        <v>0</v>
      </c>
      <c r="CW9">
        <v>0</v>
      </c>
      <c r="CX9">
        <f>ROUND(Y9*Source!I28,7)</f>
        <v>2</v>
      </c>
      <c r="CY9">
        <f>AA9</f>
        <v>344.54</v>
      </c>
      <c r="CZ9">
        <f>AE9</f>
        <v>362.32000000000005</v>
      </c>
      <c r="DA9">
        <f>AI9</f>
        <v>9.11</v>
      </c>
      <c r="DB9">
        <f>ROUND(ROUND(AT9*CZ9,2),2)</f>
        <v>724.64</v>
      </c>
      <c r="DC9">
        <f>ROUND(ROUND(AT9*AG9,2),2)</f>
        <v>0</v>
      </c>
      <c r="DD9" t="s">
        <v>3</v>
      </c>
      <c r="DE9" t="s">
        <v>3</v>
      </c>
      <c r="DF9">
        <f>ROUND(ROUND(AE9*AI9,2)*CX9,2)</f>
        <v>6601.48</v>
      </c>
      <c r="DG9">
        <f t="shared" si="1"/>
        <v>0</v>
      </c>
      <c r="DH9">
        <f>ROUND(ROUND(AG9,2)*CX9,2)</f>
        <v>0</v>
      </c>
      <c r="DI9">
        <f t="shared" si="0"/>
        <v>0</v>
      </c>
      <c r="DJ9">
        <f>DF9</f>
        <v>6601.48</v>
      </c>
      <c r="DK9">
        <v>0</v>
      </c>
      <c r="DL9" t="s">
        <v>3</v>
      </c>
      <c r="DM9">
        <v>0</v>
      </c>
      <c r="DN9" t="s">
        <v>3</v>
      </c>
      <c r="DO9">
        <v>0</v>
      </c>
    </row>
    <row r="10" spans="1:119" x14ac:dyDescent="0.2">
      <c r="A10">
        <f>ROW(Source!A31)</f>
        <v>31</v>
      </c>
      <c r="B10">
        <v>51661419</v>
      </c>
      <c r="C10">
        <v>51661794</v>
      </c>
      <c r="D10">
        <v>49510721</v>
      </c>
      <c r="E10">
        <v>70</v>
      </c>
      <c r="F10">
        <v>1</v>
      </c>
      <c r="G10">
        <v>1</v>
      </c>
      <c r="H10">
        <v>1</v>
      </c>
      <c r="I10" t="s">
        <v>475</v>
      </c>
      <c r="J10" t="s">
        <v>3</v>
      </c>
      <c r="K10" t="s">
        <v>476</v>
      </c>
      <c r="L10">
        <v>1191</v>
      </c>
      <c r="N10">
        <v>1013</v>
      </c>
      <c r="O10" t="s">
        <v>455</v>
      </c>
      <c r="P10" t="s">
        <v>455</v>
      </c>
      <c r="Q10">
        <v>1</v>
      </c>
      <c r="W10">
        <v>0</v>
      </c>
      <c r="X10">
        <v>-1759674247</v>
      </c>
      <c r="Y10">
        <f>(AT10*ROUND(1.05,7))</f>
        <v>1.0815000000000001</v>
      </c>
      <c r="AA10">
        <v>0</v>
      </c>
      <c r="AB10">
        <v>0</v>
      </c>
      <c r="AC10">
        <v>0</v>
      </c>
      <c r="AD10">
        <v>295.83999999999997</v>
      </c>
      <c r="AE10">
        <v>0</v>
      </c>
      <c r="AF10">
        <v>0</v>
      </c>
      <c r="AG10">
        <v>0</v>
      </c>
      <c r="AH10">
        <v>8.86</v>
      </c>
      <c r="AI10">
        <v>1</v>
      </c>
      <c r="AJ10">
        <v>1</v>
      </c>
      <c r="AK10">
        <v>1</v>
      </c>
      <c r="AL10">
        <v>33.39</v>
      </c>
      <c r="AM10">
        <v>4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3</v>
      </c>
      <c r="AT10">
        <v>1.03</v>
      </c>
      <c r="AU10" t="s">
        <v>20</v>
      </c>
      <c r="AV10">
        <v>1</v>
      </c>
      <c r="AW10">
        <v>2</v>
      </c>
      <c r="AX10">
        <v>51661803</v>
      </c>
      <c r="AY10">
        <v>1</v>
      </c>
      <c r="AZ10">
        <v>0</v>
      </c>
      <c r="BA10">
        <v>8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U10">
        <f>ROUND(AT10*Source!I31*AH10*AL10,2)</f>
        <v>304.70999999999998</v>
      </c>
      <c r="CV10">
        <f>ROUND(Y10*Source!I31,7)</f>
        <v>1.0814999999999999</v>
      </c>
      <c r="CW10">
        <v>0</v>
      </c>
      <c r="CX10">
        <f>ROUND(Y10*Source!I31,7)</f>
        <v>1.0814999999999999</v>
      </c>
      <c r="CY10">
        <f>AD10</f>
        <v>295.83999999999997</v>
      </c>
      <c r="CZ10">
        <f>AH10</f>
        <v>8.86</v>
      </c>
      <c r="DA10">
        <f>AL10</f>
        <v>33.39</v>
      </c>
      <c r="DB10">
        <f>ROUND((ROUND(AT10*CZ10,2)*ROUND(1.05,7)),2)</f>
        <v>9.59</v>
      </c>
      <c r="DC10">
        <f>ROUND((ROUND(AT10*AG10,2)*ROUND(1.05,7)),2)</f>
        <v>0</v>
      </c>
      <c r="DD10" t="s">
        <v>3</v>
      </c>
      <c r="DE10" t="s">
        <v>3</v>
      </c>
      <c r="DF10">
        <f>ROUND(ROUND(AE10,2)*CX10,2)</f>
        <v>0</v>
      </c>
      <c r="DG10">
        <f t="shared" si="1"/>
        <v>0</v>
      </c>
      <c r="DH10">
        <f>ROUND(ROUND(AG10,2)*CX10,2)</f>
        <v>0</v>
      </c>
      <c r="DI10">
        <f>ROUND(ROUND(AH10*AL10,2)*CX10,2)</f>
        <v>319.95</v>
      </c>
      <c r="DJ10">
        <f>DI10</f>
        <v>319.95</v>
      </c>
      <c r="DK10">
        <v>0</v>
      </c>
      <c r="DL10" t="s">
        <v>3</v>
      </c>
      <c r="DM10">
        <v>0</v>
      </c>
      <c r="DN10" t="s">
        <v>3</v>
      </c>
      <c r="DO10">
        <v>0</v>
      </c>
    </row>
    <row r="11" spans="1:119" x14ac:dyDescent="0.2">
      <c r="A11">
        <f>ROW(Source!A31)</f>
        <v>31</v>
      </c>
      <c r="B11">
        <v>51661419</v>
      </c>
      <c r="C11">
        <v>51661794</v>
      </c>
      <c r="D11">
        <v>49510905</v>
      </c>
      <c r="E11">
        <v>70</v>
      </c>
      <c r="F11">
        <v>1</v>
      </c>
      <c r="G11">
        <v>1</v>
      </c>
      <c r="H11">
        <v>1</v>
      </c>
      <c r="I11" t="s">
        <v>456</v>
      </c>
      <c r="J11" t="s">
        <v>3</v>
      </c>
      <c r="K11" t="s">
        <v>457</v>
      </c>
      <c r="L11">
        <v>1191</v>
      </c>
      <c r="N11">
        <v>1013</v>
      </c>
      <c r="O11" t="s">
        <v>455</v>
      </c>
      <c r="P11" t="s">
        <v>455</v>
      </c>
      <c r="Q11">
        <v>1</v>
      </c>
      <c r="W11">
        <v>0</v>
      </c>
      <c r="X11">
        <v>-1417349443</v>
      </c>
      <c r="Y11">
        <f>(AT11*ROUND(1.05,7))</f>
        <v>1.0500000000000001E-2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33.39</v>
      </c>
      <c r="AL11">
        <v>1</v>
      </c>
      <c r="AM11">
        <v>4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3</v>
      </c>
      <c r="AT11">
        <v>0.01</v>
      </c>
      <c r="AU11" t="s">
        <v>20</v>
      </c>
      <c r="AV11">
        <v>2</v>
      </c>
      <c r="AW11">
        <v>2</v>
      </c>
      <c r="AX11">
        <v>51661804</v>
      </c>
      <c r="AY11">
        <v>1</v>
      </c>
      <c r="AZ11">
        <v>0</v>
      </c>
      <c r="BA11">
        <v>9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V11">
        <v>0</v>
      </c>
      <c r="CW11">
        <v>0</v>
      </c>
      <c r="CX11">
        <f>ROUND(Y11*Source!I31,7)</f>
        <v>1.0500000000000001E-2</v>
      </c>
      <c r="CY11">
        <f>AD11</f>
        <v>0</v>
      </c>
      <c r="CZ11">
        <f>AH11</f>
        <v>0</v>
      </c>
      <c r="DA11">
        <f>AL11</f>
        <v>1</v>
      </c>
      <c r="DB11">
        <f>ROUND((ROUND(AT11*CZ11,2)*ROUND(1.05,7)),2)</f>
        <v>0</v>
      </c>
      <c r="DC11">
        <f>ROUND((ROUND(AT11*AG11,2)*ROUND(1.05,7)),2)</f>
        <v>0</v>
      </c>
      <c r="DD11" t="s">
        <v>3</v>
      </c>
      <c r="DE11" t="s">
        <v>3</v>
      </c>
      <c r="DF11">
        <f>ROUND(ROUND(AE11,2)*CX11,2)</f>
        <v>0</v>
      </c>
      <c r="DG11">
        <f t="shared" si="1"/>
        <v>0</v>
      </c>
      <c r="DH11">
        <f>ROUND(ROUND(AG11*AK11,2)*CX11,2)</f>
        <v>0</v>
      </c>
      <c r="DI11">
        <f t="shared" ref="DI11:DI16" si="2">ROUND(ROUND(AH11,2)*CX11,2)</f>
        <v>0</v>
      </c>
      <c r="DJ11">
        <f>DI11</f>
        <v>0</v>
      </c>
      <c r="DK11">
        <v>0</v>
      </c>
      <c r="DL11" t="s">
        <v>3</v>
      </c>
      <c r="DM11">
        <v>0</v>
      </c>
      <c r="DN11" t="s">
        <v>3</v>
      </c>
      <c r="DO11">
        <v>0</v>
      </c>
    </row>
    <row r="12" spans="1:119" x14ac:dyDescent="0.2">
      <c r="A12">
        <f>ROW(Source!A31)</f>
        <v>31</v>
      </c>
      <c r="B12">
        <v>51661419</v>
      </c>
      <c r="C12">
        <v>51661794</v>
      </c>
      <c r="D12">
        <v>49672695</v>
      </c>
      <c r="E12">
        <v>1</v>
      </c>
      <c r="F12">
        <v>1</v>
      </c>
      <c r="G12">
        <v>1</v>
      </c>
      <c r="H12">
        <v>2</v>
      </c>
      <c r="I12" t="s">
        <v>462</v>
      </c>
      <c r="J12" t="s">
        <v>463</v>
      </c>
      <c r="K12" t="s">
        <v>464</v>
      </c>
      <c r="L12">
        <v>1367</v>
      </c>
      <c r="N12">
        <v>1011</v>
      </c>
      <c r="O12" t="s">
        <v>461</v>
      </c>
      <c r="P12" t="s">
        <v>461</v>
      </c>
      <c r="Q12">
        <v>1</v>
      </c>
      <c r="W12">
        <v>0</v>
      </c>
      <c r="X12">
        <v>1063590936</v>
      </c>
      <c r="Y12">
        <f>(AT12*ROUND(1.05,7))</f>
        <v>0.27300000000000002</v>
      </c>
      <c r="AA12">
        <v>0</v>
      </c>
      <c r="AB12">
        <v>41.37</v>
      </c>
      <c r="AC12">
        <v>0</v>
      </c>
      <c r="AD12">
        <v>0</v>
      </c>
      <c r="AE12">
        <v>0</v>
      </c>
      <c r="AF12">
        <v>3.12</v>
      </c>
      <c r="AG12">
        <v>0</v>
      </c>
      <c r="AH12">
        <v>0</v>
      </c>
      <c r="AI12">
        <v>1</v>
      </c>
      <c r="AJ12">
        <v>13.26</v>
      </c>
      <c r="AK12">
        <v>33.39</v>
      </c>
      <c r="AL12">
        <v>1</v>
      </c>
      <c r="AM12">
        <v>4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3</v>
      </c>
      <c r="AT12">
        <v>0.26</v>
      </c>
      <c r="AU12" t="s">
        <v>20</v>
      </c>
      <c r="AV12">
        <v>0</v>
      </c>
      <c r="AW12">
        <v>2</v>
      </c>
      <c r="AX12">
        <v>51661805</v>
      </c>
      <c r="AY12">
        <v>1</v>
      </c>
      <c r="AZ12">
        <v>0</v>
      </c>
      <c r="BA12">
        <v>10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f>ROUND(Y12*Source!I31,7)</f>
        <v>0.27300000000000002</v>
      </c>
      <c r="CX12">
        <f>ROUND(Y12*Source!I31,7)</f>
        <v>0.27300000000000002</v>
      </c>
      <c r="CY12">
        <f>AB12</f>
        <v>41.37</v>
      </c>
      <c r="CZ12">
        <f>AF12</f>
        <v>3.12</v>
      </c>
      <c r="DA12">
        <f>AJ12</f>
        <v>13.26</v>
      </c>
      <c r="DB12">
        <f>ROUND((ROUND(AT12*CZ12,2)*ROUND(1.05,7)),2)</f>
        <v>0.85</v>
      </c>
      <c r="DC12">
        <f>ROUND((ROUND(AT12*AG12,2)*ROUND(1.05,7)),2)</f>
        <v>0</v>
      </c>
      <c r="DD12" t="s">
        <v>3</v>
      </c>
      <c r="DE12" t="s">
        <v>3</v>
      </c>
      <c r="DF12">
        <f>ROUND(ROUND(AE12,2)*CX12,2)</f>
        <v>0</v>
      </c>
      <c r="DG12">
        <f>ROUND(ROUND(AF12*AJ12,2)*CX12,2)</f>
        <v>11.29</v>
      </c>
      <c r="DH12">
        <f>ROUND(ROUND(AG12*AK12,2)*CX12,2)</f>
        <v>0</v>
      </c>
      <c r="DI12">
        <f t="shared" si="2"/>
        <v>0</v>
      </c>
      <c r="DJ12">
        <f>DG12</f>
        <v>11.29</v>
      </c>
      <c r="DK12">
        <v>0</v>
      </c>
      <c r="DL12" t="s">
        <v>3</v>
      </c>
      <c r="DM12">
        <v>0</v>
      </c>
      <c r="DN12" t="s">
        <v>3</v>
      </c>
      <c r="DO12">
        <v>0</v>
      </c>
    </row>
    <row r="13" spans="1:119" x14ac:dyDescent="0.2">
      <c r="A13">
        <f>ROW(Source!A31)</f>
        <v>31</v>
      </c>
      <c r="B13">
        <v>51661419</v>
      </c>
      <c r="C13">
        <v>51661794</v>
      </c>
      <c r="D13">
        <v>49673503</v>
      </c>
      <c r="E13">
        <v>1</v>
      </c>
      <c r="F13">
        <v>1</v>
      </c>
      <c r="G13">
        <v>1</v>
      </c>
      <c r="H13">
        <v>2</v>
      </c>
      <c r="I13" t="s">
        <v>465</v>
      </c>
      <c r="J13" t="s">
        <v>466</v>
      </c>
      <c r="K13" t="s">
        <v>467</v>
      </c>
      <c r="L13">
        <v>1367</v>
      </c>
      <c r="N13">
        <v>1011</v>
      </c>
      <c r="O13" t="s">
        <v>461</v>
      </c>
      <c r="P13" t="s">
        <v>461</v>
      </c>
      <c r="Q13">
        <v>1</v>
      </c>
      <c r="W13">
        <v>0</v>
      </c>
      <c r="X13">
        <v>509054691</v>
      </c>
      <c r="Y13">
        <f>(AT13*ROUND(1.05,7))</f>
        <v>1.0500000000000001E-2</v>
      </c>
      <c r="AA13">
        <v>0</v>
      </c>
      <c r="AB13">
        <v>871.31</v>
      </c>
      <c r="AC13">
        <v>387.32</v>
      </c>
      <c r="AD13">
        <v>0</v>
      </c>
      <c r="AE13">
        <v>0</v>
      </c>
      <c r="AF13">
        <v>65.709999999999994</v>
      </c>
      <c r="AG13">
        <v>11.6</v>
      </c>
      <c r="AH13">
        <v>0</v>
      </c>
      <c r="AI13">
        <v>1</v>
      </c>
      <c r="AJ13">
        <v>13.26</v>
      </c>
      <c r="AK13">
        <v>33.39</v>
      </c>
      <c r="AL13">
        <v>1</v>
      </c>
      <c r="AM13">
        <v>4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3</v>
      </c>
      <c r="AT13">
        <v>0.01</v>
      </c>
      <c r="AU13" t="s">
        <v>20</v>
      </c>
      <c r="AV13">
        <v>0</v>
      </c>
      <c r="AW13">
        <v>2</v>
      </c>
      <c r="AX13">
        <v>51661806</v>
      </c>
      <c r="AY13">
        <v>1</v>
      </c>
      <c r="AZ13">
        <v>0</v>
      </c>
      <c r="BA13">
        <v>11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V13">
        <v>0</v>
      </c>
      <c r="CW13">
        <f>ROUND(Y13*Source!I31,7)</f>
        <v>1.0500000000000001E-2</v>
      </c>
      <c r="CX13">
        <f>ROUND(Y13*Source!I31,7)</f>
        <v>1.0500000000000001E-2</v>
      </c>
      <c r="CY13">
        <f>AB13</f>
        <v>871.31</v>
      </c>
      <c r="CZ13">
        <f>AF13</f>
        <v>65.709999999999994</v>
      </c>
      <c r="DA13">
        <f>AJ13</f>
        <v>13.26</v>
      </c>
      <c r="DB13">
        <f>ROUND((ROUND(AT13*CZ13,2)*ROUND(1.05,7)),2)</f>
        <v>0.69</v>
      </c>
      <c r="DC13">
        <f>ROUND((ROUND(AT13*AG13,2)*ROUND(1.05,7)),2)</f>
        <v>0.13</v>
      </c>
      <c r="DD13" t="s">
        <v>3</v>
      </c>
      <c r="DE13" t="s">
        <v>3</v>
      </c>
      <c r="DF13">
        <f>ROUND(ROUND(AE13,2)*CX13,2)</f>
        <v>0</v>
      </c>
      <c r="DG13">
        <f>ROUND(ROUND(AF13*AJ13,2)*CX13,2)</f>
        <v>9.15</v>
      </c>
      <c r="DH13">
        <f>ROUND(ROUND(AG13*AK13,2)*CX13,2)</f>
        <v>4.07</v>
      </c>
      <c r="DI13">
        <f t="shared" si="2"/>
        <v>0</v>
      </c>
      <c r="DJ13">
        <f>DG13</f>
        <v>9.15</v>
      </c>
      <c r="DK13">
        <v>0</v>
      </c>
      <c r="DL13" t="s">
        <v>3</v>
      </c>
      <c r="DM13">
        <v>0</v>
      </c>
      <c r="DN13" t="s">
        <v>3</v>
      </c>
      <c r="DO13">
        <v>0</v>
      </c>
    </row>
    <row r="14" spans="1:119" x14ac:dyDescent="0.2">
      <c r="A14">
        <f>ROW(Source!A31)</f>
        <v>31</v>
      </c>
      <c r="B14">
        <v>51661419</v>
      </c>
      <c r="C14">
        <v>51661794</v>
      </c>
      <c r="D14">
        <v>49525488</v>
      </c>
      <c r="E14">
        <v>1</v>
      </c>
      <c r="F14">
        <v>1</v>
      </c>
      <c r="G14">
        <v>1</v>
      </c>
      <c r="H14">
        <v>3</v>
      </c>
      <c r="I14" t="s">
        <v>468</v>
      </c>
      <c r="J14" t="s">
        <v>469</v>
      </c>
      <c r="K14" t="s">
        <v>470</v>
      </c>
      <c r="L14">
        <v>1346</v>
      </c>
      <c r="N14">
        <v>1009</v>
      </c>
      <c r="O14" t="s">
        <v>471</v>
      </c>
      <c r="P14" t="s">
        <v>471</v>
      </c>
      <c r="Q14">
        <v>1</v>
      </c>
      <c r="W14">
        <v>0</v>
      </c>
      <c r="X14">
        <v>-1864341761</v>
      </c>
      <c r="Y14">
        <f>AT14</f>
        <v>0.2</v>
      </c>
      <c r="AA14">
        <v>82.35</v>
      </c>
      <c r="AB14">
        <v>0</v>
      </c>
      <c r="AC14">
        <v>0</v>
      </c>
      <c r="AD14">
        <v>0</v>
      </c>
      <c r="AE14">
        <v>9.0399999999999991</v>
      </c>
      <c r="AF14">
        <v>0</v>
      </c>
      <c r="AG14">
        <v>0</v>
      </c>
      <c r="AH14">
        <v>0</v>
      </c>
      <c r="AI14">
        <v>9.11</v>
      </c>
      <c r="AJ14">
        <v>1</v>
      </c>
      <c r="AK14">
        <v>1</v>
      </c>
      <c r="AL14">
        <v>1</v>
      </c>
      <c r="AM14">
        <v>4</v>
      </c>
      <c r="AN14">
        <v>0</v>
      </c>
      <c r="AO14">
        <v>1</v>
      </c>
      <c r="AP14">
        <v>1</v>
      </c>
      <c r="AQ14">
        <v>0</v>
      </c>
      <c r="AR14">
        <v>0</v>
      </c>
      <c r="AS14" t="s">
        <v>3</v>
      </c>
      <c r="AT14">
        <v>0.2</v>
      </c>
      <c r="AU14" t="s">
        <v>3</v>
      </c>
      <c r="AV14">
        <v>0</v>
      </c>
      <c r="AW14">
        <v>2</v>
      </c>
      <c r="AX14">
        <v>51661807</v>
      </c>
      <c r="AY14">
        <v>1</v>
      </c>
      <c r="AZ14">
        <v>0</v>
      </c>
      <c r="BA14">
        <v>12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V14">
        <v>0</v>
      </c>
      <c r="CW14">
        <v>0</v>
      </c>
      <c r="CX14">
        <f>ROUND(Y14*Source!I31,7)</f>
        <v>0.2</v>
      </c>
      <c r="CY14">
        <f>AA14</f>
        <v>82.35</v>
      </c>
      <c r="CZ14">
        <f>AE14</f>
        <v>9.0399999999999991</v>
      </c>
      <c r="DA14">
        <f>AI14</f>
        <v>9.11</v>
      </c>
      <c r="DB14">
        <f>ROUND(ROUND(AT14*CZ14,2),2)</f>
        <v>1.81</v>
      </c>
      <c r="DC14">
        <f>ROUND(ROUND(AT14*AG14,2),2)</f>
        <v>0</v>
      </c>
      <c r="DD14" t="s">
        <v>3</v>
      </c>
      <c r="DE14" t="s">
        <v>3</v>
      </c>
      <c r="DF14">
        <f>ROUND(ROUND(AE14*AI14,2)*CX14,2)</f>
        <v>16.47</v>
      </c>
      <c r="DG14">
        <f>ROUND(ROUND(AF14,2)*CX14,2)</f>
        <v>0</v>
      </c>
      <c r="DH14">
        <f>ROUND(ROUND(AG14,2)*CX14,2)</f>
        <v>0</v>
      </c>
      <c r="DI14">
        <f t="shared" si="2"/>
        <v>0</v>
      </c>
      <c r="DJ14">
        <f>DF14</f>
        <v>16.47</v>
      </c>
      <c r="DK14">
        <v>0</v>
      </c>
      <c r="DL14" t="s">
        <v>3</v>
      </c>
      <c r="DM14">
        <v>0</v>
      </c>
      <c r="DN14" t="s">
        <v>3</v>
      </c>
      <c r="DO14">
        <v>0</v>
      </c>
    </row>
    <row r="15" spans="1:119" x14ac:dyDescent="0.2">
      <c r="A15">
        <f>ROW(Source!A31)</f>
        <v>31</v>
      </c>
      <c r="B15">
        <v>51661419</v>
      </c>
      <c r="C15">
        <v>51661794</v>
      </c>
      <c r="D15">
        <v>49526492</v>
      </c>
      <c r="E15">
        <v>1</v>
      </c>
      <c r="F15">
        <v>1</v>
      </c>
      <c r="G15">
        <v>1</v>
      </c>
      <c r="H15">
        <v>3</v>
      </c>
      <c r="I15" t="s">
        <v>472</v>
      </c>
      <c r="J15" t="s">
        <v>473</v>
      </c>
      <c r="K15" t="s">
        <v>474</v>
      </c>
      <c r="L15">
        <v>1346</v>
      </c>
      <c r="N15">
        <v>1009</v>
      </c>
      <c r="O15" t="s">
        <v>471</v>
      </c>
      <c r="P15" t="s">
        <v>471</v>
      </c>
      <c r="Q15">
        <v>1</v>
      </c>
      <c r="W15">
        <v>0</v>
      </c>
      <c r="X15">
        <v>497341279</v>
      </c>
      <c r="Y15">
        <f>AT15</f>
        <v>0.246</v>
      </c>
      <c r="AA15">
        <v>210.35</v>
      </c>
      <c r="AB15">
        <v>0</v>
      </c>
      <c r="AC15">
        <v>0</v>
      </c>
      <c r="AD15">
        <v>0</v>
      </c>
      <c r="AE15">
        <v>23.09</v>
      </c>
      <c r="AF15">
        <v>0</v>
      </c>
      <c r="AG15">
        <v>0</v>
      </c>
      <c r="AH15">
        <v>0</v>
      </c>
      <c r="AI15">
        <v>9.11</v>
      </c>
      <c r="AJ15">
        <v>1</v>
      </c>
      <c r="AK15">
        <v>1</v>
      </c>
      <c r="AL15">
        <v>1</v>
      </c>
      <c r="AM15">
        <v>4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3</v>
      </c>
      <c r="AT15">
        <v>0.246</v>
      </c>
      <c r="AU15" t="s">
        <v>3</v>
      </c>
      <c r="AV15">
        <v>0</v>
      </c>
      <c r="AW15">
        <v>2</v>
      </c>
      <c r="AX15">
        <v>51661808</v>
      </c>
      <c r="AY15">
        <v>1</v>
      </c>
      <c r="AZ15">
        <v>0</v>
      </c>
      <c r="BA15">
        <v>13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v>0</v>
      </c>
      <c r="CX15">
        <f>ROUND(Y15*Source!I31,7)</f>
        <v>0.246</v>
      </c>
      <c r="CY15">
        <f>AA15</f>
        <v>210.35</v>
      </c>
      <c r="CZ15">
        <f>AE15</f>
        <v>23.09</v>
      </c>
      <c r="DA15">
        <f>AI15</f>
        <v>9.11</v>
      </c>
      <c r="DB15">
        <f>ROUND(ROUND(AT15*CZ15,2),2)</f>
        <v>5.68</v>
      </c>
      <c r="DC15">
        <f>ROUND(ROUND(AT15*AG15,2),2)</f>
        <v>0</v>
      </c>
      <c r="DD15" t="s">
        <v>3</v>
      </c>
      <c r="DE15" t="s">
        <v>3</v>
      </c>
      <c r="DF15">
        <f>ROUND(ROUND(AE15*AI15,2)*CX15,2)</f>
        <v>51.75</v>
      </c>
      <c r="DG15">
        <f>ROUND(ROUND(AF15,2)*CX15,2)</f>
        <v>0</v>
      </c>
      <c r="DH15">
        <f>ROUND(ROUND(AG15,2)*CX15,2)</f>
        <v>0</v>
      </c>
      <c r="DI15">
        <f t="shared" si="2"/>
        <v>0</v>
      </c>
      <c r="DJ15">
        <f>DF15</f>
        <v>51.75</v>
      </c>
      <c r="DK15">
        <v>0</v>
      </c>
      <c r="DL15" t="s">
        <v>3</v>
      </c>
      <c r="DM15">
        <v>0</v>
      </c>
      <c r="DN15" t="s">
        <v>3</v>
      </c>
      <c r="DO15">
        <v>0</v>
      </c>
    </row>
    <row r="16" spans="1:119" x14ac:dyDescent="0.2">
      <c r="A16">
        <f>ROW(Source!A31)</f>
        <v>31</v>
      </c>
      <c r="B16">
        <v>51661419</v>
      </c>
      <c r="C16">
        <v>51661794</v>
      </c>
      <c r="D16">
        <v>0</v>
      </c>
      <c r="E16">
        <v>0</v>
      </c>
      <c r="F16">
        <v>1</v>
      </c>
      <c r="G16">
        <v>1</v>
      </c>
      <c r="H16">
        <v>3</v>
      </c>
      <c r="I16" t="s">
        <v>29</v>
      </c>
      <c r="J16" t="s">
        <v>3</v>
      </c>
      <c r="K16" t="s">
        <v>47</v>
      </c>
      <c r="L16">
        <v>1371</v>
      </c>
      <c r="N16">
        <v>1013</v>
      </c>
      <c r="O16" t="s">
        <v>17</v>
      </c>
      <c r="P16" t="s">
        <v>17</v>
      </c>
      <c r="Q16">
        <v>1</v>
      </c>
      <c r="W16">
        <v>0</v>
      </c>
      <c r="X16">
        <v>-1683809740</v>
      </c>
      <c r="Y16">
        <f>AT16</f>
        <v>1</v>
      </c>
      <c r="AA16">
        <v>784.22</v>
      </c>
      <c r="AB16">
        <v>0</v>
      </c>
      <c r="AC16">
        <v>0</v>
      </c>
      <c r="AD16">
        <v>0</v>
      </c>
      <c r="AE16">
        <v>824.69999999999993</v>
      </c>
      <c r="AF16">
        <v>0</v>
      </c>
      <c r="AG16">
        <v>0</v>
      </c>
      <c r="AH16">
        <v>0</v>
      </c>
      <c r="AI16">
        <v>9.11</v>
      </c>
      <c r="AJ16">
        <v>1</v>
      </c>
      <c r="AK16">
        <v>1</v>
      </c>
      <c r="AL16">
        <v>1</v>
      </c>
      <c r="AM16">
        <v>0</v>
      </c>
      <c r="AN16">
        <v>0</v>
      </c>
      <c r="AO16">
        <v>0</v>
      </c>
      <c r="AP16">
        <v>1</v>
      </c>
      <c r="AQ16">
        <v>0</v>
      </c>
      <c r="AR16">
        <v>0</v>
      </c>
      <c r="AS16" t="s">
        <v>3</v>
      </c>
      <c r="AT16">
        <v>1</v>
      </c>
      <c r="AU16" t="s">
        <v>3</v>
      </c>
      <c r="AV16">
        <v>0</v>
      </c>
      <c r="AW16">
        <v>1</v>
      </c>
      <c r="AX16">
        <v>-1</v>
      </c>
      <c r="AY16">
        <v>0</v>
      </c>
      <c r="AZ16">
        <v>0</v>
      </c>
      <c r="BA16" t="s">
        <v>3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V16">
        <v>0</v>
      </c>
      <c r="CW16">
        <v>0</v>
      </c>
      <c r="CX16">
        <f>ROUND(Y16*Source!I31,7)</f>
        <v>1</v>
      </c>
      <c r="CY16">
        <f>AA16</f>
        <v>784.22</v>
      </c>
      <c r="CZ16">
        <f>AE16</f>
        <v>824.69999999999993</v>
      </c>
      <c r="DA16">
        <f>AI16</f>
        <v>9.11</v>
      </c>
      <c r="DB16">
        <f>ROUND(ROUND(AT16*CZ16,2),2)</f>
        <v>824.7</v>
      </c>
      <c r="DC16">
        <f>ROUND(ROUND(AT16*AG16,2),2)</f>
        <v>0</v>
      </c>
      <c r="DD16" t="s">
        <v>3</v>
      </c>
      <c r="DE16" t="s">
        <v>3</v>
      </c>
      <c r="DF16">
        <f>ROUND(ROUND(AE16*AI16,2)*CX16,2)</f>
        <v>7513.02</v>
      </c>
      <c r="DG16">
        <f>ROUND(ROUND(AF16,2)*CX16,2)</f>
        <v>0</v>
      </c>
      <c r="DH16">
        <f>ROUND(ROUND(AG16,2)*CX16,2)</f>
        <v>0</v>
      </c>
      <c r="DI16">
        <f t="shared" si="2"/>
        <v>0</v>
      </c>
      <c r="DJ16">
        <f>DF16</f>
        <v>7513.02</v>
      </c>
      <c r="DK16">
        <v>0</v>
      </c>
      <c r="DL16" t="s">
        <v>3</v>
      </c>
      <c r="DM16">
        <v>0</v>
      </c>
      <c r="DN16" t="s">
        <v>3</v>
      </c>
      <c r="DO16">
        <v>0</v>
      </c>
    </row>
    <row r="17" spans="1:119" x14ac:dyDescent="0.2">
      <c r="A17">
        <f>ROW(Source!A33)</f>
        <v>33</v>
      </c>
      <c r="B17">
        <v>51661419</v>
      </c>
      <c r="C17">
        <v>51661811</v>
      </c>
      <c r="D17">
        <v>49510723</v>
      </c>
      <c r="E17">
        <v>70</v>
      </c>
      <c r="F17">
        <v>1</v>
      </c>
      <c r="G17">
        <v>1</v>
      </c>
      <c r="H17">
        <v>1</v>
      </c>
      <c r="I17" t="s">
        <v>477</v>
      </c>
      <c r="J17" t="s">
        <v>3</v>
      </c>
      <c r="K17" t="s">
        <v>478</v>
      </c>
      <c r="L17">
        <v>1191</v>
      </c>
      <c r="N17">
        <v>1013</v>
      </c>
      <c r="O17" t="s">
        <v>455</v>
      </c>
      <c r="P17" t="s">
        <v>455</v>
      </c>
      <c r="Q17">
        <v>1</v>
      </c>
      <c r="W17">
        <v>0</v>
      </c>
      <c r="X17">
        <v>-112797078</v>
      </c>
      <c r="Y17">
        <f>(AT17*ROUND(1.05,7))</f>
        <v>1.1235000000000002</v>
      </c>
      <c r="AA17">
        <v>0</v>
      </c>
      <c r="AB17">
        <v>0</v>
      </c>
      <c r="AC17">
        <v>0</v>
      </c>
      <c r="AD17">
        <v>299.51</v>
      </c>
      <c r="AE17">
        <v>0</v>
      </c>
      <c r="AF17">
        <v>0</v>
      </c>
      <c r="AG17">
        <v>0</v>
      </c>
      <c r="AH17">
        <v>8.9700000000000006</v>
      </c>
      <c r="AI17">
        <v>1</v>
      </c>
      <c r="AJ17">
        <v>1</v>
      </c>
      <c r="AK17">
        <v>1</v>
      </c>
      <c r="AL17">
        <v>33.39</v>
      </c>
      <c r="AM17">
        <v>4</v>
      </c>
      <c r="AN17">
        <v>0</v>
      </c>
      <c r="AO17">
        <v>1</v>
      </c>
      <c r="AP17">
        <v>1</v>
      </c>
      <c r="AQ17">
        <v>0</v>
      </c>
      <c r="AR17">
        <v>0</v>
      </c>
      <c r="AS17" t="s">
        <v>3</v>
      </c>
      <c r="AT17">
        <v>1.07</v>
      </c>
      <c r="AU17" t="s">
        <v>20</v>
      </c>
      <c r="AV17">
        <v>1</v>
      </c>
      <c r="AW17">
        <v>2</v>
      </c>
      <c r="AX17">
        <v>51661825</v>
      </c>
      <c r="AY17">
        <v>1</v>
      </c>
      <c r="AZ17">
        <v>0</v>
      </c>
      <c r="BA17">
        <v>15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U17">
        <f>ROUND(AT17*Source!I33*AH17*AL17,2)</f>
        <v>961.42</v>
      </c>
      <c r="CV17">
        <f>ROUND(Y17*Source!I33,7)</f>
        <v>3.3704999999999998</v>
      </c>
      <c r="CW17">
        <v>0</v>
      </c>
      <c r="CX17">
        <f>ROUND(Y17*Source!I33,7)</f>
        <v>3.3704999999999998</v>
      </c>
      <c r="CY17">
        <f>AD17</f>
        <v>299.51</v>
      </c>
      <c r="CZ17">
        <f>AH17</f>
        <v>8.9700000000000006</v>
      </c>
      <c r="DA17">
        <f>AL17</f>
        <v>33.39</v>
      </c>
      <c r="DB17">
        <f>ROUND((ROUND(AT17*CZ17,2)*ROUND(1.05,7)),2)</f>
        <v>10.08</v>
      </c>
      <c r="DC17">
        <f>ROUND((ROUND(AT17*AG17,2)*ROUND(1.05,7)),2)</f>
        <v>0</v>
      </c>
      <c r="DD17" t="s">
        <v>3</v>
      </c>
      <c r="DE17" t="s">
        <v>3</v>
      </c>
      <c r="DF17">
        <f>ROUND(ROUND(AE17,2)*CX17,2)</f>
        <v>0</v>
      </c>
      <c r="DG17">
        <f>ROUND(ROUND(AF17,2)*CX17,2)</f>
        <v>0</v>
      </c>
      <c r="DH17">
        <f>ROUND(ROUND(AG17,2)*CX17,2)</f>
        <v>0</v>
      </c>
      <c r="DI17">
        <f>ROUND(ROUND(AH17*AL17,2)*CX17,2)</f>
        <v>1009.5</v>
      </c>
      <c r="DJ17">
        <f>DI17</f>
        <v>1009.5</v>
      </c>
      <c r="DK17">
        <v>0</v>
      </c>
      <c r="DL17" t="s">
        <v>3</v>
      </c>
      <c r="DM17">
        <v>0</v>
      </c>
      <c r="DN17" t="s">
        <v>3</v>
      </c>
      <c r="DO17">
        <v>0</v>
      </c>
    </row>
    <row r="18" spans="1:119" x14ac:dyDescent="0.2">
      <c r="A18">
        <f>ROW(Source!A33)</f>
        <v>33</v>
      </c>
      <c r="B18">
        <v>51661419</v>
      </c>
      <c r="C18">
        <v>51661811</v>
      </c>
      <c r="D18">
        <v>49510905</v>
      </c>
      <c r="E18">
        <v>70</v>
      </c>
      <c r="F18">
        <v>1</v>
      </c>
      <c r="G18">
        <v>1</v>
      </c>
      <c r="H18">
        <v>1</v>
      </c>
      <c r="I18" t="s">
        <v>456</v>
      </c>
      <c r="J18" t="s">
        <v>3</v>
      </c>
      <c r="K18" t="s">
        <v>457</v>
      </c>
      <c r="L18">
        <v>1191</v>
      </c>
      <c r="N18">
        <v>1013</v>
      </c>
      <c r="O18" t="s">
        <v>455</v>
      </c>
      <c r="P18" t="s">
        <v>455</v>
      </c>
      <c r="Q18">
        <v>1</v>
      </c>
      <c r="W18">
        <v>0</v>
      </c>
      <c r="X18">
        <v>-1417349443</v>
      </c>
      <c r="Y18">
        <f>(AT18*ROUND(1.05,7))</f>
        <v>1.0500000000000001E-2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33.39</v>
      </c>
      <c r="AL18">
        <v>1</v>
      </c>
      <c r="AM18">
        <v>4</v>
      </c>
      <c r="AN18">
        <v>0</v>
      </c>
      <c r="AO18">
        <v>1</v>
      </c>
      <c r="AP18">
        <v>1</v>
      </c>
      <c r="AQ18">
        <v>0</v>
      </c>
      <c r="AR18">
        <v>0</v>
      </c>
      <c r="AS18" t="s">
        <v>3</v>
      </c>
      <c r="AT18">
        <v>0.01</v>
      </c>
      <c r="AU18" t="s">
        <v>20</v>
      </c>
      <c r="AV18">
        <v>2</v>
      </c>
      <c r="AW18">
        <v>2</v>
      </c>
      <c r="AX18">
        <v>51661826</v>
      </c>
      <c r="AY18">
        <v>1</v>
      </c>
      <c r="AZ18">
        <v>0</v>
      </c>
      <c r="BA18">
        <v>16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V18">
        <v>0</v>
      </c>
      <c r="CW18">
        <v>0</v>
      </c>
      <c r="CX18">
        <f>ROUND(Y18*Source!I33,7)</f>
        <v>3.15E-2</v>
      </c>
      <c r="CY18">
        <f>AD18</f>
        <v>0</v>
      </c>
      <c r="CZ18">
        <f>AH18</f>
        <v>0</v>
      </c>
      <c r="DA18">
        <f>AL18</f>
        <v>1</v>
      </c>
      <c r="DB18">
        <f>ROUND((ROUND(AT18*CZ18,2)*ROUND(1.05,7)),2)</f>
        <v>0</v>
      </c>
      <c r="DC18">
        <f>ROUND((ROUND(AT18*AG18,2)*ROUND(1.05,7)),2)</f>
        <v>0</v>
      </c>
      <c r="DD18" t="s">
        <v>3</v>
      </c>
      <c r="DE18" t="s">
        <v>3</v>
      </c>
      <c r="DF18">
        <f>ROUND(ROUND(AE18,2)*CX18,2)</f>
        <v>0</v>
      </c>
      <c r="DG18">
        <f>ROUND(ROUND(AF18,2)*CX18,2)</f>
        <v>0</v>
      </c>
      <c r="DH18">
        <f>ROUND(ROUND(AG18*AK18,2)*CX18,2)</f>
        <v>0</v>
      </c>
      <c r="DI18">
        <f t="shared" ref="DI18:DI27" si="3">ROUND(ROUND(AH18,2)*CX18,2)</f>
        <v>0</v>
      </c>
      <c r="DJ18">
        <f>DI18</f>
        <v>0</v>
      </c>
      <c r="DK18">
        <v>0</v>
      </c>
      <c r="DL18" t="s">
        <v>3</v>
      </c>
      <c r="DM18">
        <v>0</v>
      </c>
      <c r="DN18" t="s">
        <v>3</v>
      </c>
      <c r="DO18">
        <v>0</v>
      </c>
    </row>
    <row r="19" spans="1:119" x14ac:dyDescent="0.2">
      <c r="A19">
        <f>ROW(Source!A33)</f>
        <v>33</v>
      </c>
      <c r="B19">
        <v>51661419</v>
      </c>
      <c r="C19">
        <v>51661811</v>
      </c>
      <c r="D19">
        <v>49673503</v>
      </c>
      <c r="E19">
        <v>1</v>
      </c>
      <c r="F19">
        <v>1</v>
      </c>
      <c r="G19">
        <v>1</v>
      </c>
      <c r="H19">
        <v>2</v>
      </c>
      <c r="I19" t="s">
        <v>465</v>
      </c>
      <c r="J19" t="s">
        <v>466</v>
      </c>
      <c r="K19" t="s">
        <v>467</v>
      </c>
      <c r="L19">
        <v>1367</v>
      </c>
      <c r="N19">
        <v>1011</v>
      </c>
      <c r="O19" t="s">
        <v>461</v>
      </c>
      <c r="P19" t="s">
        <v>461</v>
      </c>
      <c r="Q19">
        <v>1</v>
      </c>
      <c r="W19">
        <v>0</v>
      </c>
      <c r="X19">
        <v>509054691</v>
      </c>
      <c r="Y19">
        <f>(AT19*ROUND(1.05,7))</f>
        <v>1.0500000000000001E-2</v>
      </c>
      <c r="AA19">
        <v>0</v>
      </c>
      <c r="AB19">
        <v>871.31</v>
      </c>
      <c r="AC19">
        <v>387.32</v>
      </c>
      <c r="AD19">
        <v>0</v>
      </c>
      <c r="AE19">
        <v>0</v>
      </c>
      <c r="AF19">
        <v>65.709999999999994</v>
      </c>
      <c r="AG19">
        <v>11.6</v>
      </c>
      <c r="AH19">
        <v>0</v>
      </c>
      <c r="AI19">
        <v>1</v>
      </c>
      <c r="AJ19">
        <v>13.26</v>
      </c>
      <c r="AK19">
        <v>33.39</v>
      </c>
      <c r="AL19">
        <v>1</v>
      </c>
      <c r="AM19">
        <v>4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3</v>
      </c>
      <c r="AT19">
        <v>0.01</v>
      </c>
      <c r="AU19" t="s">
        <v>20</v>
      </c>
      <c r="AV19">
        <v>0</v>
      </c>
      <c r="AW19">
        <v>2</v>
      </c>
      <c r="AX19">
        <v>51661827</v>
      </c>
      <c r="AY19">
        <v>1</v>
      </c>
      <c r="AZ19">
        <v>0</v>
      </c>
      <c r="BA19">
        <v>17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V19">
        <v>0</v>
      </c>
      <c r="CW19">
        <f>ROUND(Y19*Source!I33,7)</f>
        <v>3.15E-2</v>
      </c>
      <c r="CX19">
        <f>ROUND(Y19*Source!I33,7)</f>
        <v>3.15E-2</v>
      </c>
      <c r="CY19">
        <f>AB19</f>
        <v>871.31</v>
      </c>
      <c r="CZ19">
        <f>AF19</f>
        <v>65.709999999999994</v>
      </c>
      <c r="DA19">
        <f>AJ19</f>
        <v>13.26</v>
      </c>
      <c r="DB19">
        <f>ROUND((ROUND(AT19*CZ19,2)*ROUND(1.05,7)),2)</f>
        <v>0.69</v>
      </c>
      <c r="DC19">
        <f>ROUND((ROUND(AT19*AG19,2)*ROUND(1.05,7)),2)</f>
        <v>0.13</v>
      </c>
      <c r="DD19" t="s">
        <v>3</v>
      </c>
      <c r="DE19" t="s">
        <v>3</v>
      </c>
      <c r="DF19">
        <f>ROUND(ROUND(AE19,2)*CX19,2)</f>
        <v>0</v>
      </c>
      <c r="DG19">
        <f>ROUND(ROUND(AF19*AJ19,2)*CX19,2)</f>
        <v>27.45</v>
      </c>
      <c r="DH19">
        <f>ROUND(ROUND(AG19*AK19,2)*CX19,2)</f>
        <v>12.2</v>
      </c>
      <c r="DI19">
        <f t="shared" si="3"/>
        <v>0</v>
      </c>
      <c r="DJ19">
        <f>DG19</f>
        <v>27.45</v>
      </c>
      <c r="DK19">
        <v>0</v>
      </c>
      <c r="DL19" t="s">
        <v>3</v>
      </c>
      <c r="DM19">
        <v>0</v>
      </c>
      <c r="DN19" t="s">
        <v>3</v>
      </c>
      <c r="DO19">
        <v>0</v>
      </c>
    </row>
    <row r="20" spans="1:119" x14ac:dyDescent="0.2">
      <c r="A20">
        <f>ROW(Source!A33)</f>
        <v>33</v>
      </c>
      <c r="B20">
        <v>51661419</v>
      </c>
      <c r="C20">
        <v>51661811</v>
      </c>
      <c r="D20">
        <v>49673715</v>
      </c>
      <c r="E20">
        <v>1</v>
      </c>
      <c r="F20">
        <v>1</v>
      </c>
      <c r="G20">
        <v>1</v>
      </c>
      <c r="H20">
        <v>2</v>
      </c>
      <c r="I20" t="s">
        <v>479</v>
      </c>
      <c r="J20" t="s">
        <v>480</v>
      </c>
      <c r="K20" t="s">
        <v>481</v>
      </c>
      <c r="L20">
        <v>1367</v>
      </c>
      <c r="N20">
        <v>1011</v>
      </c>
      <c r="O20" t="s">
        <v>461</v>
      </c>
      <c r="P20" t="s">
        <v>461</v>
      </c>
      <c r="Q20">
        <v>1</v>
      </c>
      <c r="W20">
        <v>0</v>
      </c>
      <c r="X20">
        <v>829370094</v>
      </c>
      <c r="Y20">
        <f>(AT20*ROUND(1.05,7))</f>
        <v>0.10500000000000001</v>
      </c>
      <c r="AA20">
        <v>0</v>
      </c>
      <c r="AB20">
        <v>107.41</v>
      </c>
      <c r="AC20">
        <v>0</v>
      </c>
      <c r="AD20">
        <v>0</v>
      </c>
      <c r="AE20">
        <v>0</v>
      </c>
      <c r="AF20">
        <v>8.1</v>
      </c>
      <c r="AG20">
        <v>0</v>
      </c>
      <c r="AH20">
        <v>0</v>
      </c>
      <c r="AI20">
        <v>1</v>
      </c>
      <c r="AJ20">
        <v>13.26</v>
      </c>
      <c r="AK20">
        <v>33.39</v>
      </c>
      <c r="AL20">
        <v>1</v>
      </c>
      <c r="AM20">
        <v>4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3</v>
      </c>
      <c r="AT20">
        <v>0.1</v>
      </c>
      <c r="AU20" t="s">
        <v>20</v>
      </c>
      <c r="AV20">
        <v>0</v>
      </c>
      <c r="AW20">
        <v>2</v>
      </c>
      <c r="AX20">
        <v>51661828</v>
      </c>
      <c r="AY20">
        <v>1</v>
      </c>
      <c r="AZ20">
        <v>0</v>
      </c>
      <c r="BA20">
        <v>18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V20">
        <v>0</v>
      </c>
      <c r="CW20">
        <f>ROUND(Y20*Source!I33,7)</f>
        <v>0.315</v>
      </c>
      <c r="CX20">
        <f>ROUND(Y20*Source!I33,7)</f>
        <v>0.315</v>
      </c>
      <c r="CY20">
        <f>AB20</f>
        <v>107.41</v>
      </c>
      <c r="CZ20">
        <f>AF20</f>
        <v>8.1</v>
      </c>
      <c r="DA20">
        <f>AJ20</f>
        <v>13.26</v>
      </c>
      <c r="DB20">
        <f>ROUND((ROUND(AT20*CZ20,2)*ROUND(1.05,7)),2)</f>
        <v>0.85</v>
      </c>
      <c r="DC20">
        <f>ROUND((ROUND(AT20*AG20,2)*ROUND(1.05,7)),2)</f>
        <v>0</v>
      </c>
      <c r="DD20" t="s">
        <v>3</v>
      </c>
      <c r="DE20" t="s">
        <v>3</v>
      </c>
      <c r="DF20">
        <f>ROUND(ROUND(AE20,2)*CX20,2)</f>
        <v>0</v>
      </c>
      <c r="DG20">
        <f>ROUND(ROUND(AF20*AJ20,2)*CX20,2)</f>
        <v>33.83</v>
      </c>
      <c r="DH20">
        <f>ROUND(ROUND(AG20*AK20,2)*CX20,2)</f>
        <v>0</v>
      </c>
      <c r="DI20">
        <f t="shared" si="3"/>
        <v>0</v>
      </c>
      <c r="DJ20">
        <f>DG20</f>
        <v>33.83</v>
      </c>
      <c r="DK20">
        <v>0</v>
      </c>
      <c r="DL20" t="s">
        <v>3</v>
      </c>
      <c r="DM20">
        <v>0</v>
      </c>
      <c r="DN20" t="s">
        <v>3</v>
      </c>
      <c r="DO20">
        <v>0</v>
      </c>
    </row>
    <row r="21" spans="1:119" x14ac:dyDescent="0.2">
      <c r="A21">
        <f>ROW(Source!A33)</f>
        <v>33</v>
      </c>
      <c r="B21">
        <v>51661419</v>
      </c>
      <c r="C21">
        <v>51661811</v>
      </c>
      <c r="D21">
        <v>49523218</v>
      </c>
      <c r="E21">
        <v>1</v>
      </c>
      <c r="F21">
        <v>1</v>
      </c>
      <c r="G21">
        <v>1</v>
      </c>
      <c r="H21">
        <v>3</v>
      </c>
      <c r="I21" t="s">
        <v>53</v>
      </c>
      <c r="J21" t="s">
        <v>56</v>
      </c>
      <c r="K21" t="s">
        <v>54</v>
      </c>
      <c r="L21">
        <v>1374</v>
      </c>
      <c r="N21">
        <v>1013</v>
      </c>
      <c r="O21" t="s">
        <v>55</v>
      </c>
      <c r="P21" t="s">
        <v>55</v>
      </c>
      <c r="Q21">
        <v>1</v>
      </c>
      <c r="W21">
        <v>0</v>
      </c>
      <c r="X21">
        <v>-1743999360</v>
      </c>
      <c r="Y21">
        <f t="shared" ref="Y21:Y27" si="4">AT21</f>
        <v>0.1</v>
      </c>
      <c r="AA21">
        <v>9.11</v>
      </c>
      <c r="AB21">
        <v>0</v>
      </c>
      <c r="AC21">
        <v>0</v>
      </c>
      <c r="AD21">
        <v>0</v>
      </c>
      <c r="AE21">
        <v>1</v>
      </c>
      <c r="AF21">
        <v>0</v>
      </c>
      <c r="AG21">
        <v>0</v>
      </c>
      <c r="AH21">
        <v>0</v>
      </c>
      <c r="AI21">
        <v>9.11</v>
      </c>
      <c r="AJ21">
        <v>1</v>
      </c>
      <c r="AK21">
        <v>1</v>
      </c>
      <c r="AL21">
        <v>1</v>
      </c>
      <c r="AM21">
        <v>0</v>
      </c>
      <c r="AN21">
        <v>0</v>
      </c>
      <c r="AO21">
        <v>0</v>
      </c>
      <c r="AP21">
        <v>1</v>
      </c>
      <c r="AQ21">
        <v>0</v>
      </c>
      <c r="AR21">
        <v>0</v>
      </c>
      <c r="AS21" t="s">
        <v>3</v>
      </c>
      <c r="AT21">
        <v>0.1</v>
      </c>
      <c r="AU21" t="s">
        <v>3</v>
      </c>
      <c r="AV21">
        <v>0</v>
      </c>
      <c r="AW21">
        <v>2</v>
      </c>
      <c r="AX21">
        <v>51661829</v>
      </c>
      <c r="AY21">
        <v>1</v>
      </c>
      <c r="AZ21">
        <v>0</v>
      </c>
      <c r="BA21">
        <v>19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V21">
        <v>0</v>
      </c>
      <c r="CW21">
        <v>0</v>
      </c>
      <c r="CX21">
        <f>ROUND(Y21*Source!I33,7)</f>
        <v>0.3</v>
      </c>
      <c r="CY21">
        <f t="shared" ref="CY21:CY27" si="5">AA21</f>
        <v>9.11</v>
      </c>
      <c r="CZ21">
        <f t="shared" ref="CZ21:CZ27" si="6">AE21</f>
        <v>1</v>
      </c>
      <c r="DA21">
        <f t="shared" ref="DA21:DA27" si="7">AI21</f>
        <v>9.11</v>
      </c>
      <c r="DB21">
        <f t="shared" ref="DB21:DB27" si="8">ROUND(ROUND(AT21*CZ21,2),2)</f>
        <v>0.1</v>
      </c>
      <c r="DC21">
        <f t="shared" ref="DC21:DC27" si="9">ROUND(ROUND(AT21*AG21,2),2)</f>
        <v>0</v>
      </c>
      <c r="DD21" t="s">
        <v>3</v>
      </c>
      <c r="DE21" t="s">
        <v>3</v>
      </c>
      <c r="DF21">
        <f t="shared" ref="DF21:DF27" si="10">ROUND(ROUND(AE21*AI21,2)*CX21,2)</f>
        <v>2.73</v>
      </c>
      <c r="DG21">
        <f t="shared" ref="DG21:DG29" si="11">ROUND(ROUND(AF21,2)*CX21,2)</f>
        <v>0</v>
      </c>
      <c r="DH21">
        <f t="shared" ref="DH21:DH28" si="12">ROUND(ROUND(AG21,2)*CX21,2)</f>
        <v>0</v>
      </c>
      <c r="DI21">
        <f t="shared" si="3"/>
        <v>0</v>
      </c>
      <c r="DJ21">
        <f t="shared" ref="DJ21:DJ27" si="13">DF21</f>
        <v>2.73</v>
      </c>
      <c r="DK21">
        <v>0</v>
      </c>
      <c r="DL21" t="s">
        <v>3</v>
      </c>
      <c r="DM21">
        <v>0</v>
      </c>
      <c r="DN21" t="s">
        <v>3</v>
      </c>
      <c r="DO21">
        <v>0</v>
      </c>
    </row>
    <row r="22" spans="1:119" x14ac:dyDescent="0.2">
      <c r="A22">
        <f>ROW(Source!A33)</f>
        <v>33</v>
      </c>
      <c r="B22">
        <v>51661419</v>
      </c>
      <c r="C22">
        <v>51661811</v>
      </c>
      <c r="D22">
        <v>49524301</v>
      </c>
      <c r="E22">
        <v>1</v>
      </c>
      <c r="F22">
        <v>1</v>
      </c>
      <c r="G22">
        <v>1</v>
      </c>
      <c r="H22">
        <v>3</v>
      </c>
      <c r="I22" t="s">
        <v>482</v>
      </c>
      <c r="J22" t="s">
        <v>483</v>
      </c>
      <c r="K22" t="s">
        <v>484</v>
      </c>
      <c r="L22">
        <v>1348</v>
      </c>
      <c r="N22">
        <v>1009</v>
      </c>
      <c r="O22" t="s">
        <v>196</v>
      </c>
      <c r="P22" t="s">
        <v>196</v>
      </c>
      <c r="Q22">
        <v>1000</v>
      </c>
      <c r="W22">
        <v>0</v>
      </c>
      <c r="X22">
        <v>1824693337</v>
      </c>
      <c r="Y22">
        <f t="shared" si="4"/>
        <v>1.0000000000000001E-5</v>
      </c>
      <c r="AA22">
        <v>94397.82</v>
      </c>
      <c r="AB22">
        <v>0</v>
      </c>
      <c r="AC22">
        <v>0</v>
      </c>
      <c r="AD22">
        <v>0</v>
      </c>
      <c r="AE22">
        <v>10362</v>
      </c>
      <c r="AF22">
        <v>0</v>
      </c>
      <c r="AG22">
        <v>0</v>
      </c>
      <c r="AH22">
        <v>0</v>
      </c>
      <c r="AI22">
        <v>9.11</v>
      </c>
      <c r="AJ22">
        <v>1</v>
      </c>
      <c r="AK22">
        <v>1</v>
      </c>
      <c r="AL22">
        <v>1</v>
      </c>
      <c r="AM22">
        <v>4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3</v>
      </c>
      <c r="AT22">
        <v>1.0000000000000001E-5</v>
      </c>
      <c r="AU22" t="s">
        <v>3</v>
      </c>
      <c r="AV22">
        <v>0</v>
      </c>
      <c r="AW22">
        <v>2</v>
      </c>
      <c r="AX22">
        <v>51661830</v>
      </c>
      <c r="AY22">
        <v>1</v>
      </c>
      <c r="AZ22">
        <v>0</v>
      </c>
      <c r="BA22">
        <v>20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V22">
        <v>0</v>
      </c>
      <c r="CW22">
        <v>0</v>
      </c>
      <c r="CX22">
        <f>ROUND(Y22*Source!I33,7)</f>
        <v>3.0000000000000001E-5</v>
      </c>
      <c r="CY22">
        <f t="shared" si="5"/>
        <v>94397.82</v>
      </c>
      <c r="CZ22">
        <f t="shared" si="6"/>
        <v>10362</v>
      </c>
      <c r="DA22">
        <f t="shared" si="7"/>
        <v>9.11</v>
      </c>
      <c r="DB22">
        <f t="shared" si="8"/>
        <v>0.1</v>
      </c>
      <c r="DC22">
        <f t="shared" si="9"/>
        <v>0</v>
      </c>
      <c r="DD22" t="s">
        <v>3</v>
      </c>
      <c r="DE22" t="s">
        <v>3</v>
      </c>
      <c r="DF22">
        <f t="shared" si="10"/>
        <v>2.83</v>
      </c>
      <c r="DG22">
        <f t="shared" si="11"/>
        <v>0</v>
      </c>
      <c r="DH22">
        <f t="shared" si="12"/>
        <v>0</v>
      </c>
      <c r="DI22">
        <f t="shared" si="3"/>
        <v>0</v>
      </c>
      <c r="DJ22">
        <f t="shared" si="13"/>
        <v>2.83</v>
      </c>
      <c r="DK22">
        <v>0</v>
      </c>
      <c r="DL22" t="s">
        <v>3</v>
      </c>
      <c r="DM22">
        <v>0</v>
      </c>
      <c r="DN22" t="s">
        <v>3</v>
      </c>
      <c r="DO22">
        <v>0</v>
      </c>
    </row>
    <row r="23" spans="1:119" x14ac:dyDescent="0.2">
      <c r="A23">
        <f>ROW(Source!A33)</f>
        <v>33</v>
      </c>
      <c r="B23">
        <v>51661419</v>
      </c>
      <c r="C23">
        <v>51661811</v>
      </c>
      <c r="D23">
        <v>49525498</v>
      </c>
      <c r="E23">
        <v>1</v>
      </c>
      <c r="F23">
        <v>1</v>
      </c>
      <c r="G23">
        <v>1</v>
      </c>
      <c r="H23">
        <v>3</v>
      </c>
      <c r="I23" t="s">
        <v>485</v>
      </c>
      <c r="J23" t="s">
        <v>486</v>
      </c>
      <c r="K23" t="s">
        <v>487</v>
      </c>
      <c r="L23">
        <v>1348</v>
      </c>
      <c r="N23">
        <v>1009</v>
      </c>
      <c r="O23" t="s">
        <v>196</v>
      </c>
      <c r="P23" t="s">
        <v>196</v>
      </c>
      <c r="Q23">
        <v>1000</v>
      </c>
      <c r="W23">
        <v>0</v>
      </c>
      <c r="X23">
        <v>226918189</v>
      </c>
      <c r="Y23">
        <f t="shared" si="4"/>
        <v>8.0000000000000007E-5</v>
      </c>
      <c r="AA23">
        <v>113237.3</v>
      </c>
      <c r="AB23">
        <v>0</v>
      </c>
      <c r="AC23">
        <v>0</v>
      </c>
      <c r="AD23">
        <v>0</v>
      </c>
      <c r="AE23">
        <v>12430</v>
      </c>
      <c r="AF23">
        <v>0</v>
      </c>
      <c r="AG23">
        <v>0</v>
      </c>
      <c r="AH23">
        <v>0</v>
      </c>
      <c r="AI23">
        <v>9.11</v>
      </c>
      <c r="AJ23">
        <v>1</v>
      </c>
      <c r="AK23">
        <v>1</v>
      </c>
      <c r="AL23">
        <v>1</v>
      </c>
      <c r="AM23">
        <v>4</v>
      </c>
      <c r="AN23">
        <v>0</v>
      </c>
      <c r="AO23">
        <v>1</v>
      </c>
      <c r="AP23">
        <v>1</v>
      </c>
      <c r="AQ23">
        <v>0</v>
      </c>
      <c r="AR23">
        <v>0</v>
      </c>
      <c r="AS23" t="s">
        <v>3</v>
      </c>
      <c r="AT23">
        <v>8.0000000000000007E-5</v>
      </c>
      <c r="AU23" t="s">
        <v>3</v>
      </c>
      <c r="AV23">
        <v>0</v>
      </c>
      <c r="AW23">
        <v>2</v>
      </c>
      <c r="AX23">
        <v>51661831</v>
      </c>
      <c r="AY23">
        <v>1</v>
      </c>
      <c r="AZ23">
        <v>0</v>
      </c>
      <c r="BA23">
        <v>21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V23">
        <v>0</v>
      </c>
      <c r="CW23">
        <v>0</v>
      </c>
      <c r="CX23">
        <f>ROUND(Y23*Source!I33,7)</f>
        <v>2.4000000000000001E-4</v>
      </c>
      <c r="CY23">
        <f t="shared" si="5"/>
        <v>113237.3</v>
      </c>
      <c r="CZ23">
        <f t="shared" si="6"/>
        <v>12430</v>
      </c>
      <c r="DA23">
        <f t="shared" si="7"/>
        <v>9.11</v>
      </c>
      <c r="DB23">
        <f t="shared" si="8"/>
        <v>0.99</v>
      </c>
      <c r="DC23">
        <f t="shared" si="9"/>
        <v>0</v>
      </c>
      <c r="DD23" t="s">
        <v>3</v>
      </c>
      <c r="DE23" t="s">
        <v>3</v>
      </c>
      <c r="DF23">
        <f t="shared" si="10"/>
        <v>27.18</v>
      </c>
      <c r="DG23">
        <f t="shared" si="11"/>
        <v>0</v>
      </c>
      <c r="DH23">
        <f t="shared" si="12"/>
        <v>0</v>
      </c>
      <c r="DI23">
        <f t="shared" si="3"/>
        <v>0</v>
      </c>
      <c r="DJ23">
        <f t="shared" si="13"/>
        <v>27.18</v>
      </c>
      <c r="DK23">
        <v>0</v>
      </c>
      <c r="DL23" t="s">
        <v>3</v>
      </c>
      <c r="DM23">
        <v>0</v>
      </c>
      <c r="DN23" t="s">
        <v>3</v>
      </c>
      <c r="DO23">
        <v>0</v>
      </c>
    </row>
    <row r="24" spans="1:119" x14ac:dyDescent="0.2">
      <c r="A24">
        <f>ROW(Source!A33)</f>
        <v>33</v>
      </c>
      <c r="B24">
        <v>51661419</v>
      </c>
      <c r="C24">
        <v>51661811</v>
      </c>
      <c r="D24">
        <v>49543539</v>
      </c>
      <c r="E24">
        <v>1</v>
      </c>
      <c r="F24">
        <v>1</v>
      </c>
      <c r="G24">
        <v>1</v>
      </c>
      <c r="H24">
        <v>3</v>
      </c>
      <c r="I24" t="s">
        <v>488</v>
      </c>
      <c r="J24" t="s">
        <v>489</v>
      </c>
      <c r="K24" t="s">
        <v>490</v>
      </c>
      <c r="L24">
        <v>1348</v>
      </c>
      <c r="N24">
        <v>1009</v>
      </c>
      <c r="O24" t="s">
        <v>196</v>
      </c>
      <c r="P24" t="s">
        <v>196</v>
      </c>
      <c r="Q24">
        <v>1000</v>
      </c>
      <c r="W24">
        <v>0</v>
      </c>
      <c r="X24">
        <v>-2055168211</v>
      </c>
      <c r="Y24">
        <f t="shared" si="4"/>
        <v>4.2999999999999999E-4</v>
      </c>
      <c r="AA24">
        <v>59294.71</v>
      </c>
      <c r="AB24">
        <v>0</v>
      </c>
      <c r="AC24">
        <v>0</v>
      </c>
      <c r="AD24">
        <v>0</v>
      </c>
      <c r="AE24">
        <v>6508.75</v>
      </c>
      <c r="AF24">
        <v>0</v>
      </c>
      <c r="AG24">
        <v>0</v>
      </c>
      <c r="AH24">
        <v>0</v>
      </c>
      <c r="AI24">
        <v>9.11</v>
      </c>
      <c r="AJ24">
        <v>1</v>
      </c>
      <c r="AK24">
        <v>1</v>
      </c>
      <c r="AL24">
        <v>1</v>
      </c>
      <c r="AM24">
        <v>4</v>
      </c>
      <c r="AN24">
        <v>0</v>
      </c>
      <c r="AO24">
        <v>1</v>
      </c>
      <c r="AP24">
        <v>1</v>
      </c>
      <c r="AQ24">
        <v>0</v>
      </c>
      <c r="AR24">
        <v>0</v>
      </c>
      <c r="AS24" t="s">
        <v>3</v>
      </c>
      <c r="AT24">
        <v>4.2999999999999999E-4</v>
      </c>
      <c r="AU24" t="s">
        <v>3</v>
      </c>
      <c r="AV24">
        <v>0</v>
      </c>
      <c r="AW24">
        <v>2</v>
      </c>
      <c r="AX24">
        <v>51661832</v>
      </c>
      <c r="AY24">
        <v>1</v>
      </c>
      <c r="AZ24">
        <v>0</v>
      </c>
      <c r="BA24">
        <v>22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v>0</v>
      </c>
      <c r="CX24">
        <f>ROUND(Y24*Source!I33,7)</f>
        <v>1.2899999999999999E-3</v>
      </c>
      <c r="CY24">
        <f t="shared" si="5"/>
        <v>59294.71</v>
      </c>
      <c r="CZ24">
        <f t="shared" si="6"/>
        <v>6508.75</v>
      </c>
      <c r="DA24">
        <f t="shared" si="7"/>
        <v>9.11</v>
      </c>
      <c r="DB24">
        <f t="shared" si="8"/>
        <v>2.8</v>
      </c>
      <c r="DC24">
        <f t="shared" si="9"/>
        <v>0</v>
      </c>
      <c r="DD24" t="s">
        <v>3</v>
      </c>
      <c r="DE24" t="s">
        <v>3</v>
      </c>
      <c r="DF24">
        <f t="shared" si="10"/>
        <v>76.489999999999995</v>
      </c>
      <c r="DG24">
        <f t="shared" si="11"/>
        <v>0</v>
      </c>
      <c r="DH24">
        <f t="shared" si="12"/>
        <v>0</v>
      </c>
      <c r="DI24">
        <f t="shared" si="3"/>
        <v>0</v>
      </c>
      <c r="DJ24">
        <f t="shared" si="13"/>
        <v>76.489999999999995</v>
      </c>
      <c r="DK24">
        <v>0</v>
      </c>
      <c r="DL24" t="s">
        <v>3</v>
      </c>
      <c r="DM24">
        <v>0</v>
      </c>
      <c r="DN24" t="s">
        <v>3</v>
      </c>
      <c r="DO24">
        <v>0</v>
      </c>
    </row>
    <row r="25" spans="1:119" x14ac:dyDescent="0.2">
      <c r="A25">
        <f>ROW(Source!A33)</f>
        <v>33</v>
      </c>
      <c r="B25">
        <v>51661419</v>
      </c>
      <c r="C25">
        <v>51661811</v>
      </c>
      <c r="D25">
        <v>49565711</v>
      </c>
      <c r="E25">
        <v>1</v>
      </c>
      <c r="F25">
        <v>1</v>
      </c>
      <c r="G25">
        <v>1</v>
      </c>
      <c r="H25">
        <v>3</v>
      </c>
      <c r="I25" t="s">
        <v>61</v>
      </c>
      <c r="J25" t="s">
        <v>64</v>
      </c>
      <c r="K25" t="s">
        <v>62</v>
      </c>
      <c r="L25">
        <v>1327</v>
      </c>
      <c r="N25">
        <v>1005</v>
      </c>
      <c r="O25" t="s">
        <v>63</v>
      </c>
      <c r="P25" t="s">
        <v>63</v>
      </c>
      <c r="Q25">
        <v>1</v>
      </c>
      <c r="W25">
        <v>1</v>
      </c>
      <c r="X25">
        <v>-1896968330</v>
      </c>
      <c r="Y25">
        <f t="shared" si="4"/>
        <v>-0.04</v>
      </c>
      <c r="AA25">
        <v>8435.86</v>
      </c>
      <c r="AB25">
        <v>0</v>
      </c>
      <c r="AC25">
        <v>0</v>
      </c>
      <c r="AD25">
        <v>0</v>
      </c>
      <c r="AE25">
        <v>926</v>
      </c>
      <c r="AF25">
        <v>0</v>
      </c>
      <c r="AG25">
        <v>0</v>
      </c>
      <c r="AH25">
        <v>0</v>
      </c>
      <c r="AI25">
        <v>9.11</v>
      </c>
      <c r="AJ25">
        <v>1</v>
      </c>
      <c r="AK25">
        <v>1</v>
      </c>
      <c r="AL25">
        <v>1</v>
      </c>
      <c r="AM25">
        <v>4</v>
      </c>
      <c r="AN25">
        <v>0</v>
      </c>
      <c r="AO25">
        <v>1</v>
      </c>
      <c r="AP25">
        <v>1</v>
      </c>
      <c r="AQ25">
        <v>0</v>
      </c>
      <c r="AR25">
        <v>0</v>
      </c>
      <c r="AS25" t="s">
        <v>3</v>
      </c>
      <c r="AT25">
        <v>-0.04</v>
      </c>
      <c r="AU25" t="s">
        <v>3</v>
      </c>
      <c r="AV25">
        <v>0</v>
      </c>
      <c r="AW25">
        <v>2</v>
      </c>
      <c r="AX25">
        <v>51661833</v>
      </c>
      <c r="AY25">
        <v>1</v>
      </c>
      <c r="AZ25">
        <v>6144</v>
      </c>
      <c r="BA25">
        <v>23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V25">
        <v>0</v>
      </c>
      <c r="CW25">
        <v>0</v>
      </c>
      <c r="CX25">
        <f>ROUND(Y25*Source!I33,7)</f>
        <v>-0.12</v>
      </c>
      <c r="CY25">
        <f t="shared" si="5"/>
        <v>8435.86</v>
      </c>
      <c r="CZ25">
        <f t="shared" si="6"/>
        <v>926</v>
      </c>
      <c r="DA25">
        <f t="shared" si="7"/>
        <v>9.11</v>
      </c>
      <c r="DB25">
        <f t="shared" si="8"/>
        <v>-37.04</v>
      </c>
      <c r="DC25">
        <f t="shared" si="9"/>
        <v>0</v>
      </c>
      <c r="DD25" t="s">
        <v>3</v>
      </c>
      <c r="DE25" t="s">
        <v>3</v>
      </c>
      <c r="DF25">
        <f t="shared" si="10"/>
        <v>-1012.3</v>
      </c>
      <c r="DG25">
        <f t="shared" si="11"/>
        <v>0</v>
      </c>
      <c r="DH25">
        <f t="shared" si="12"/>
        <v>0</v>
      </c>
      <c r="DI25">
        <f t="shared" si="3"/>
        <v>0</v>
      </c>
      <c r="DJ25">
        <f t="shared" si="13"/>
        <v>-1012.3</v>
      </c>
      <c r="DK25">
        <v>0</v>
      </c>
      <c r="DL25" t="s">
        <v>3</v>
      </c>
      <c r="DM25">
        <v>0</v>
      </c>
      <c r="DN25" t="s">
        <v>3</v>
      </c>
      <c r="DO25">
        <v>0</v>
      </c>
    </row>
    <row r="26" spans="1:119" x14ac:dyDescent="0.2">
      <c r="A26">
        <f>ROW(Source!A33)</f>
        <v>33</v>
      </c>
      <c r="B26">
        <v>51661419</v>
      </c>
      <c r="C26">
        <v>51661811</v>
      </c>
      <c r="D26">
        <v>49565458</v>
      </c>
      <c r="E26">
        <v>1</v>
      </c>
      <c r="F26">
        <v>1</v>
      </c>
      <c r="G26">
        <v>1</v>
      </c>
      <c r="H26">
        <v>3</v>
      </c>
      <c r="I26" t="s">
        <v>29</v>
      </c>
      <c r="J26" t="s">
        <v>67</v>
      </c>
      <c r="K26" t="s">
        <v>66</v>
      </c>
      <c r="L26">
        <v>1371</v>
      </c>
      <c r="N26">
        <v>1013</v>
      </c>
      <c r="O26" t="s">
        <v>17</v>
      </c>
      <c r="P26" t="s">
        <v>17</v>
      </c>
      <c r="Q26">
        <v>1</v>
      </c>
      <c r="W26">
        <v>0</v>
      </c>
      <c r="X26">
        <v>-263007541</v>
      </c>
      <c r="Y26">
        <f t="shared" si="4"/>
        <v>0.33333332999999998</v>
      </c>
      <c r="AA26">
        <v>541.66999999999996</v>
      </c>
      <c r="AB26">
        <v>0</v>
      </c>
      <c r="AC26">
        <v>0</v>
      </c>
      <c r="AD26">
        <v>0</v>
      </c>
      <c r="AE26">
        <v>569.62999999999988</v>
      </c>
      <c r="AF26">
        <v>0</v>
      </c>
      <c r="AG26">
        <v>0</v>
      </c>
      <c r="AH26">
        <v>0</v>
      </c>
      <c r="AI26">
        <v>9.11</v>
      </c>
      <c r="AJ26">
        <v>1</v>
      </c>
      <c r="AK26">
        <v>1</v>
      </c>
      <c r="AL26">
        <v>1</v>
      </c>
      <c r="AM26">
        <v>0</v>
      </c>
      <c r="AN26">
        <v>0</v>
      </c>
      <c r="AO26">
        <v>0</v>
      </c>
      <c r="AP26">
        <v>1</v>
      </c>
      <c r="AQ26">
        <v>0</v>
      </c>
      <c r="AR26">
        <v>0</v>
      </c>
      <c r="AS26" t="s">
        <v>3</v>
      </c>
      <c r="AT26">
        <v>0.33333332999999998</v>
      </c>
      <c r="AU26" t="s">
        <v>3</v>
      </c>
      <c r="AV26">
        <v>0</v>
      </c>
      <c r="AW26">
        <v>1</v>
      </c>
      <c r="AX26">
        <v>-1</v>
      </c>
      <c r="AY26">
        <v>0</v>
      </c>
      <c r="AZ26">
        <v>0</v>
      </c>
      <c r="BA26" t="s">
        <v>3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V26">
        <v>0</v>
      </c>
      <c r="CW26">
        <v>0</v>
      </c>
      <c r="CX26">
        <f>ROUND(Y26*Source!I33,7)</f>
        <v>1</v>
      </c>
      <c r="CY26">
        <f t="shared" si="5"/>
        <v>541.66999999999996</v>
      </c>
      <c r="CZ26">
        <f t="shared" si="6"/>
        <v>569.62999999999988</v>
      </c>
      <c r="DA26">
        <f t="shared" si="7"/>
        <v>9.11</v>
      </c>
      <c r="DB26">
        <f t="shared" si="8"/>
        <v>189.88</v>
      </c>
      <c r="DC26">
        <f t="shared" si="9"/>
        <v>0</v>
      </c>
      <c r="DD26" t="s">
        <v>3</v>
      </c>
      <c r="DE26" t="s">
        <v>3</v>
      </c>
      <c r="DF26">
        <f t="shared" si="10"/>
        <v>5189.33</v>
      </c>
      <c r="DG26">
        <f t="shared" si="11"/>
        <v>0</v>
      </c>
      <c r="DH26">
        <f t="shared" si="12"/>
        <v>0</v>
      </c>
      <c r="DI26">
        <f t="shared" si="3"/>
        <v>0</v>
      </c>
      <c r="DJ26">
        <f t="shared" si="13"/>
        <v>5189.33</v>
      </c>
      <c r="DK26">
        <v>0</v>
      </c>
      <c r="DL26" t="s">
        <v>3</v>
      </c>
      <c r="DM26">
        <v>0</v>
      </c>
      <c r="DN26" t="s">
        <v>3</v>
      </c>
      <c r="DO26">
        <v>0</v>
      </c>
    </row>
    <row r="27" spans="1:119" x14ac:dyDescent="0.2">
      <c r="A27">
        <f>ROW(Source!A33)</f>
        <v>33</v>
      </c>
      <c r="B27">
        <v>51661419</v>
      </c>
      <c r="C27">
        <v>51661811</v>
      </c>
      <c r="D27">
        <v>49565459</v>
      </c>
      <c r="E27">
        <v>1</v>
      </c>
      <c r="F27">
        <v>1</v>
      </c>
      <c r="G27">
        <v>1</v>
      </c>
      <c r="H27">
        <v>3</v>
      </c>
      <c r="I27" t="s">
        <v>29</v>
      </c>
      <c r="J27" t="s">
        <v>71</v>
      </c>
      <c r="K27" t="s">
        <v>70</v>
      </c>
      <c r="L27">
        <v>1371</v>
      </c>
      <c r="N27">
        <v>1013</v>
      </c>
      <c r="O27" t="s">
        <v>17</v>
      </c>
      <c r="P27" t="s">
        <v>17</v>
      </c>
      <c r="Q27">
        <v>1</v>
      </c>
      <c r="W27">
        <v>0</v>
      </c>
      <c r="X27">
        <v>-1656222793</v>
      </c>
      <c r="Y27">
        <f t="shared" si="4"/>
        <v>0.66666667000000002</v>
      </c>
      <c r="AA27">
        <v>333.33</v>
      </c>
      <c r="AB27">
        <v>0</v>
      </c>
      <c r="AC27">
        <v>0</v>
      </c>
      <c r="AD27">
        <v>0</v>
      </c>
      <c r="AE27">
        <v>350.53</v>
      </c>
      <c r="AF27">
        <v>0</v>
      </c>
      <c r="AG27">
        <v>0</v>
      </c>
      <c r="AH27">
        <v>0</v>
      </c>
      <c r="AI27">
        <v>9.11</v>
      </c>
      <c r="AJ27">
        <v>1</v>
      </c>
      <c r="AK27">
        <v>1</v>
      </c>
      <c r="AL27">
        <v>1</v>
      </c>
      <c r="AM27">
        <v>0</v>
      </c>
      <c r="AN27">
        <v>0</v>
      </c>
      <c r="AO27">
        <v>0</v>
      </c>
      <c r="AP27">
        <v>1</v>
      </c>
      <c r="AQ27">
        <v>0</v>
      </c>
      <c r="AR27">
        <v>0</v>
      </c>
      <c r="AS27" t="s">
        <v>3</v>
      </c>
      <c r="AT27">
        <v>0.66666667000000002</v>
      </c>
      <c r="AU27" t="s">
        <v>3</v>
      </c>
      <c r="AV27">
        <v>0</v>
      </c>
      <c r="AW27">
        <v>1</v>
      </c>
      <c r="AX27">
        <v>-1</v>
      </c>
      <c r="AY27">
        <v>0</v>
      </c>
      <c r="AZ27">
        <v>0</v>
      </c>
      <c r="BA27" t="s">
        <v>3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V27">
        <v>0</v>
      </c>
      <c r="CW27">
        <v>0</v>
      </c>
      <c r="CX27">
        <f>ROUND(Y27*Source!I33,7)</f>
        <v>2</v>
      </c>
      <c r="CY27">
        <f t="shared" si="5"/>
        <v>333.33</v>
      </c>
      <c r="CZ27">
        <f t="shared" si="6"/>
        <v>350.53</v>
      </c>
      <c r="DA27">
        <f t="shared" si="7"/>
        <v>9.11</v>
      </c>
      <c r="DB27">
        <f t="shared" si="8"/>
        <v>233.69</v>
      </c>
      <c r="DC27">
        <f t="shared" si="9"/>
        <v>0</v>
      </c>
      <c r="DD27" t="s">
        <v>3</v>
      </c>
      <c r="DE27" t="s">
        <v>3</v>
      </c>
      <c r="DF27">
        <f t="shared" si="10"/>
        <v>6386.66</v>
      </c>
      <c r="DG27">
        <f t="shared" si="11"/>
        <v>0</v>
      </c>
      <c r="DH27">
        <f t="shared" si="12"/>
        <v>0</v>
      </c>
      <c r="DI27">
        <f t="shared" si="3"/>
        <v>0</v>
      </c>
      <c r="DJ27">
        <f t="shared" si="13"/>
        <v>6386.66</v>
      </c>
      <c r="DK27">
        <v>0</v>
      </c>
      <c r="DL27" t="s">
        <v>3</v>
      </c>
      <c r="DM27">
        <v>0</v>
      </c>
      <c r="DN27" t="s">
        <v>3</v>
      </c>
      <c r="DO27">
        <v>0</v>
      </c>
    </row>
    <row r="28" spans="1:119" x14ac:dyDescent="0.2">
      <c r="A28">
        <f>ROW(Source!A38)</f>
        <v>38</v>
      </c>
      <c r="B28">
        <v>51661419</v>
      </c>
      <c r="C28">
        <v>51661838</v>
      </c>
      <c r="D28">
        <v>49510719</v>
      </c>
      <c r="E28">
        <v>70</v>
      </c>
      <c r="F28">
        <v>1</v>
      </c>
      <c r="G28">
        <v>1</v>
      </c>
      <c r="H28">
        <v>1</v>
      </c>
      <c r="I28" t="s">
        <v>491</v>
      </c>
      <c r="J28" t="s">
        <v>3</v>
      </c>
      <c r="K28" t="s">
        <v>492</v>
      </c>
      <c r="L28">
        <v>1191</v>
      </c>
      <c r="N28">
        <v>1013</v>
      </c>
      <c r="O28" t="s">
        <v>455</v>
      </c>
      <c r="P28" t="s">
        <v>455</v>
      </c>
      <c r="Q28">
        <v>1</v>
      </c>
      <c r="W28">
        <v>0</v>
      </c>
      <c r="X28">
        <v>784619160</v>
      </c>
      <c r="Y28">
        <f t="shared" ref="Y28:Y33" si="14">(AT28*ROUND(1.05,7))</f>
        <v>161.70000000000002</v>
      </c>
      <c r="AA28">
        <v>0</v>
      </c>
      <c r="AB28">
        <v>0</v>
      </c>
      <c r="AC28">
        <v>0</v>
      </c>
      <c r="AD28">
        <v>291.83</v>
      </c>
      <c r="AE28">
        <v>0</v>
      </c>
      <c r="AF28">
        <v>0</v>
      </c>
      <c r="AG28">
        <v>0</v>
      </c>
      <c r="AH28">
        <v>8.74</v>
      </c>
      <c r="AI28">
        <v>1</v>
      </c>
      <c r="AJ28">
        <v>1</v>
      </c>
      <c r="AK28">
        <v>1</v>
      </c>
      <c r="AL28">
        <v>33.39</v>
      </c>
      <c r="AM28">
        <v>4</v>
      </c>
      <c r="AN28">
        <v>0</v>
      </c>
      <c r="AO28">
        <v>1</v>
      </c>
      <c r="AP28">
        <v>1</v>
      </c>
      <c r="AQ28">
        <v>0</v>
      </c>
      <c r="AR28">
        <v>0</v>
      </c>
      <c r="AS28" t="s">
        <v>3</v>
      </c>
      <c r="AT28">
        <v>154</v>
      </c>
      <c r="AU28" t="s">
        <v>20</v>
      </c>
      <c r="AV28">
        <v>1</v>
      </c>
      <c r="AW28">
        <v>2</v>
      </c>
      <c r="AX28">
        <v>51661851</v>
      </c>
      <c r="AY28">
        <v>1</v>
      </c>
      <c r="AZ28">
        <v>0</v>
      </c>
      <c r="BA28">
        <v>24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U28">
        <f>ROUND(AT28*Source!I38*AH28*AL28,2)</f>
        <v>3748.13</v>
      </c>
      <c r="CV28">
        <f>ROUND(Y28*Source!I38,7)</f>
        <v>13.48578</v>
      </c>
      <c r="CW28">
        <v>0</v>
      </c>
      <c r="CX28">
        <f>ROUND(Y28*Source!I38,7)</f>
        <v>13.48578</v>
      </c>
      <c r="CY28">
        <f>AD28</f>
        <v>291.83</v>
      </c>
      <c r="CZ28">
        <f>AH28</f>
        <v>8.74</v>
      </c>
      <c r="DA28">
        <f>AL28</f>
        <v>33.39</v>
      </c>
      <c r="DB28">
        <f t="shared" ref="DB28:DB33" si="15">ROUND((ROUND(AT28*CZ28,2)*ROUND(1.05,7)),2)</f>
        <v>1413.26</v>
      </c>
      <c r="DC28">
        <f t="shared" ref="DC28:DC33" si="16">ROUND((ROUND(AT28*AG28,2)*ROUND(1.05,7)),2)</f>
        <v>0</v>
      </c>
      <c r="DD28" t="s">
        <v>3</v>
      </c>
      <c r="DE28" t="s">
        <v>3</v>
      </c>
      <c r="DF28">
        <f t="shared" ref="DF28:DF33" si="17">ROUND(ROUND(AE28,2)*CX28,2)</f>
        <v>0</v>
      </c>
      <c r="DG28">
        <f t="shared" si="11"/>
        <v>0</v>
      </c>
      <c r="DH28">
        <f t="shared" si="12"/>
        <v>0</v>
      </c>
      <c r="DI28">
        <f>ROUND(ROUND(AH28*AL28,2)*CX28,2)</f>
        <v>3935.56</v>
      </c>
      <c r="DJ28">
        <f>DI28</f>
        <v>3935.56</v>
      </c>
      <c r="DK28">
        <v>0</v>
      </c>
      <c r="DL28" t="s">
        <v>3</v>
      </c>
      <c r="DM28">
        <v>0</v>
      </c>
      <c r="DN28" t="s">
        <v>3</v>
      </c>
      <c r="DO28">
        <v>0</v>
      </c>
    </row>
    <row r="29" spans="1:119" x14ac:dyDescent="0.2">
      <c r="A29">
        <f>ROW(Source!A38)</f>
        <v>38</v>
      </c>
      <c r="B29">
        <v>51661419</v>
      </c>
      <c r="C29">
        <v>51661838</v>
      </c>
      <c r="D29">
        <v>49510905</v>
      </c>
      <c r="E29">
        <v>70</v>
      </c>
      <c r="F29">
        <v>1</v>
      </c>
      <c r="G29">
        <v>1</v>
      </c>
      <c r="H29">
        <v>1</v>
      </c>
      <c r="I29" t="s">
        <v>456</v>
      </c>
      <c r="J29" t="s">
        <v>3</v>
      </c>
      <c r="K29" t="s">
        <v>457</v>
      </c>
      <c r="L29">
        <v>1191</v>
      </c>
      <c r="N29">
        <v>1013</v>
      </c>
      <c r="O29" t="s">
        <v>455</v>
      </c>
      <c r="P29" t="s">
        <v>455</v>
      </c>
      <c r="Q29">
        <v>1</v>
      </c>
      <c r="W29">
        <v>0</v>
      </c>
      <c r="X29">
        <v>-1417349443</v>
      </c>
      <c r="Y29">
        <f t="shared" si="14"/>
        <v>1.26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33.39</v>
      </c>
      <c r="AL29">
        <v>1</v>
      </c>
      <c r="AM29">
        <v>4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3</v>
      </c>
      <c r="AT29">
        <v>1.2</v>
      </c>
      <c r="AU29" t="s">
        <v>20</v>
      </c>
      <c r="AV29">
        <v>2</v>
      </c>
      <c r="AW29">
        <v>2</v>
      </c>
      <c r="AX29">
        <v>51661852</v>
      </c>
      <c r="AY29">
        <v>1</v>
      </c>
      <c r="AZ29">
        <v>0</v>
      </c>
      <c r="BA29">
        <v>25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V29">
        <v>0</v>
      </c>
      <c r="CW29">
        <v>0</v>
      </c>
      <c r="CX29">
        <f>ROUND(Y29*Source!I38,7)</f>
        <v>0.105084</v>
      </c>
      <c r="CY29">
        <f>AD29</f>
        <v>0</v>
      </c>
      <c r="CZ29">
        <f>AH29</f>
        <v>0</v>
      </c>
      <c r="DA29">
        <f>AL29</f>
        <v>1</v>
      </c>
      <c r="DB29">
        <f t="shared" si="15"/>
        <v>0</v>
      </c>
      <c r="DC29">
        <f t="shared" si="16"/>
        <v>0</v>
      </c>
      <c r="DD29" t="s">
        <v>3</v>
      </c>
      <c r="DE29" t="s">
        <v>3</v>
      </c>
      <c r="DF29">
        <f t="shared" si="17"/>
        <v>0</v>
      </c>
      <c r="DG29">
        <f t="shared" si="11"/>
        <v>0</v>
      </c>
      <c r="DH29">
        <f>ROUND(ROUND(AG29*AK29,2)*CX29,2)</f>
        <v>0</v>
      </c>
      <c r="DI29">
        <f t="shared" ref="DI29:DI39" si="18">ROUND(ROUND(AH29,2)*CX29,2)</f>
        <v>0</v>
      </c>
      <c r="DJ29">
        <f>DI29</f>
        <v>0</v>
      </c>
      <c r="DK29">
        <v>0</v>
      </c>
      <c r="DL29" t="s">
        <v>3</v>
      </c>
      <c r="DM29">
        <v>0</v>
      </c>
      <c r="DN29" t="s">
        <v>3</v>
      </c>
      <c r="DO29">
        <v>0</v>
      </c>
    </row>
    <row r="30" spans="1:119" x14ac:dyDescent="0.2">
      <c r="A30">
        <f>ROW(Source!A38)</f>
        <v>38</v>
      </c>
      <c r="B30">
        <v>51661419</v>
      </c>
      <c r="C30">
        <v>51661838</v>
      </c>
      <c r="D30">
        <v>49672573</v>
      </c>
      <c r="E30">
        <v>1</v>
      </c>
      <c r="F30">
        <v>1</v>
      </c>
      <c r="G30">
        <v>1</v>
      </c>
      <c r="H30">
        <v>2</v>
      </c>
      <c r="I30" t="s">
        <v>458</v>
      </c>
      <c r="J30" t="s">
        <v>459</v>
      </c>
      <c r="K30" t="s">
        <v>460</v>
      </c>
      <c r="L30">
        <v>1367</v>
      </c>
      <c r="N30">
        <v>1011</v>
      </c>
      <c r="O30" t="s">
        <v>461</v>
      </c>
      <c r="P30" t="s">
        <v>461</v>
      </c>
      <c r="Q30">
        <v>1</v>
      </c>
      <c r="W30">
        <v>0</v>
      </c>
      <c r="X30">
        <v>-430484415</v>
      </c>
      <c r="Y30">
        <f t="shared" si="14"/>
        <v>0.504</v>
      </c>
      <c r="AA30">
        <v>0</v>
      </c>
      <c r="AB30">
        <v>1530.2</v>
      </c>
      <c r="AC30">
        <v>450.77</v>
      </c>
      <c r="AD30">
        <v>0</v>
      </c>
      <c r="AE30">
        <v>0</v>
      </c>
      <c r="AF30">
        <v>115.4</v>
      </c>
      <c r="AG30">
        <v>13.5</v>
      </c>
      <c r="AH30">
        <v>0</v>
      </c>
      <c r="AI30">
        <v>1</v>
      </c>
      <c r="AJ30">
        <v>13.26</v>
      </c>
      <c r="AK30">
        <v>33.39</v>
      </c>
      <c r="AL30">
        <v>1</v>
      </c>
      <c r="AM30">
        <v>4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3</v>
      </c>
      <c r="AT30">
        <v>0.48</v>
      </c>
      <c r="AU30" t="s">
        <v>20</v>
      </c>
      <c r="AV30">
        <v>0</v>
      </c>
      <c r="AW30">
        <v>2</v>
      </c>
      <c r="AX30">
        <v>51661853</v>
      </c>
      <c r="AY30">
        <v>1</v>
      </c>
      <c r="AZ30">
        <v>0</v>
      </c>
      <c r="BA30">
        <v>26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V30">
        <v>0</v>
      </c>
      <c r="CW30">
        <f>ROUND(Y30*Source!I38,7)</f>
        <v>4.2033599999999997E-2</v>
      </c>
      <c r="CX30">
        <f>ROUND(Y30*Source!I38,7)</f>
        <v>4.2033599999999997E-2</v>
      </c>
      <c r="CY30">
        <f>AB30</f>
        <v>1530.2</v>
      </c>
      <c r="CZ30">
        <f>AF30</f>
        <v>115.4</v>
      </c>
      <c r="DA30">
        <f>AJ30</f>
        <v>13.26</v>
      </c>
      <c r="DB30">
        <f t="shared" si="15"/>
        <v>58.16</v>
      </c>
      <c r="DC30">
        <f t="shared" si="16"/>
        <v>6.8</v>
      </c>
      <c r="DD30" t="s">
        <v>3</v>
      </c>
      <c r="DE30" t="s">
        <v>3</v>
      </c>
      <c r="DF30">
        <f t="shared" si="17"/>
        <v>0</v>
      </c>
      <c r="DG30">
        <f>ROUND(ROUND(AF30*AJ30,2)*CX30,2)</f>
        <v>64.319999999999993</v>
      </c>
      <c r="DH30">
        <f>ROUND(ROUND(AG30*AK30,2)*CX30,2)</f>
        <v>18.95</v>
      </c>
      <c r="DI30">
        <f t="shared" si="18"/>
        <v>0</v>
      </c>
      <c r="DJ30">
        <f>DG30</f>
        <v>64.319999999999993</v>
      </c>
      <c r="DK30">
        <v>0</v>
      </c>
      <c r="DL30" t="s">
        <v>3</v>
      </c>
      <c r="DM30">
        <v>0</v>
      </c>
      <c r="DN30" t="s">
        <v>3</v>
      </c>
      <c r="DO30">
        <v>0</v>
      </c>
    </row>
    <row r="31" spans="1:119" x14ac:dyDescent="0.2">
      <c r="A31">
        <f>ROW(Source!A38)</f>
        <v>38</v>
      </c>
      <c r="B31">
        <v>51661419</v>
      </c>
      <c r="C31">
        <v>51661838</v>
      </c>
      <c r="D31">
        <v>49672703</v>
      </c>
      <c r="E31">
        <v>1</v>
      </c>
      <c r="F31">
        <v>1</v>
      </c>
      <c r="G31">
        <v>1</v>
      </c>
      <c r="H31">
        <v>2</v>
      </c>
      <c r="I31" t="s">
        <v>493</v>
      </c>
      <c r="J31" t="s">
        <v>494</v>
      </c>
      <c r="K31" t="s">
        <v>495</v>
      </c>
      <c r="L31">
        <v>1367</v>
      </c>
      <c r="N31">
        <v>1011</v>
      </c>
      <c r="O31" t="s">
        <v>461</v>
      </c>
      <c r="P31" t="s">
        <v>461</v>
      </c>
      <c r="Q31">
        <v>1</v>
      </c>
      <c r="W31">
        <v>0</v>
      </c>
      <c r="X31">
        <v>-1424865896</v>
      </c>
      <c r="Y31">
        <f t="shared" si="14"/>
        <v>0.35700000000000004</v>
      </c>
      <c r="AA31">
        <v>0</v>
      </c>
      <c r="AB31">
        <v>88.31</v>
      </c>
      <c r="AC31">
        <v>0</v>
      </c>
      <c r="AD31">
        <v>0</v>
      </c>
      <c r="AE31">
        <v>0</v>
      </c>
      <c r="AF31">
        <v>6.66</v>
      </c>
      <c r="AG31">
        <v>0</v>
      </c>
      <c r="AH31">
        <v>0</v>
      </c>
      <c r="AI31">
        <v>1</v>
      </c>
      <c r="AJ31">
        <v>13.26</v>
      </c>
      <c r="AK31">
        <v>33.39</v>
      </c>
      <c r="AL31">
        <v>1</v>
      </c>
      <c r="AM31">
        <v>4</v>
      </c>
      <c r="AN31">
        <v>0</v>
      </c>
      <c r="AO31">
        <v>1</v>
      </c>
      <c r="AP31">
        <v>1</v>
      </c>
      <c r="AQ31">
        <v>0</v>
      </c>
      <c r="AR31">
        <v>0</v>
      </c>
      <c r="AS31" t="s">
        <v>3</v>
      </c>
      <c r="AT31">
        <v>0.34</v>
      </c>
      <c r="AU31" t="s">
        <v>20</v>
      </c>
      <c r="AV31">
        <v>0</v>
      </c>
      <c r="AW31">
        <v>2</v>
      </c>
      <c r="AX31">
        <v>51661854</v>
      </c>
      <c r="AY31">
        <v>1</v>
      </c>
      <c r="AZ31">
        <v>0</v>
      </c>
      <c r="BA31">
        <v>27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V31">
        <v>0</v>
      </c>
      <c r="CW31">
        <f>ROUND(Y31*Source!I38,7)</f>
        <v>2.97738E-2</v>
      </c>
      <c r="CX31">
        <f>ROUND(Y31*Source!I38,7)</f>
        <v>2.97738E-2</v>
      </c>
      <c r="CY31">
        <f>AB31</f>
        <v>88.31</v>
      </c>
      <c r="CZ31">
        <f>AF31</f>
        <v>6.66</v>
      </c>
      <c r="DA31">
        <f>AJ31</f>
        <v>13.26</v>
      </c>
      <c r="DB31">
        <f t="shared" si="15"/>
        <v>2.37</v>
      </c>
      <c r="DC31">
        <f t="shared" si="16"/>
        <v>0</v>
      </c>
      <c r="DD31" t="s">
        <v>3</v>
      </c>
      <c r="DE31" t="s">
        <v>3</v>
      </c>
      <c r="DF31">
        <f t="shared" si="17"/>
        <v>0</v>
      </c>
      <c r="DG31">
        <f>ROUND(ROUND(AF31*AJ31,2)*CX31,2)</f>
        <v>2.63</v>
      </c>
      <c r="DH31">
        <f>ROUND(ROUND(AG31*AK31,2)*CX31,2)</f>
        <v>0</v>
      </c>
      <c r="DI31">
        <f t="shared" si="18"/>
        <v>0</v>
      </c>
      <c r="DJ31">
        <f>DG31</f>
        <v>2.63</v>
      </c>
      <c r="DK31">
        <v>0</v>
      </c>
      <c r="DL31" t="s">
        <v>3</v>
      </c>
      <c r="DM31">
        <v>0</v>
      </c>
      <c r="DN31" t="s">
        <v>3</v>
      </c>
      <c r="DO31">
        <v>0</v>
      </c>
    </row>
    <row r="32" spans="1:119" x14ac:dyDescent="0.2">
      <c r="A32">
        <f>ROW(Source!A38)</f>
        <v>38</v>
      </c>
      <c r="B32">
        <v>51661419</v>
      </c>
      <c r="C32">
        <v>51661838</v>
      </c>
      <c r="D32">
        <v>49673503</v>
      </c>
      <c r="E32">
        <v>1</v>
      </c>
      <c r="F32">
        <v>1</v>
      </c>
      <c r="G32">
        <v>1</v>
      </c>
      <c r="H32">
        <v>2</v>
      </c>
      <c r="I32" t="s">
        <v>465</v>
      </c>
      <c r="J32" t="s">
        <v>466</v>
      </c>
      <c r="K32" t="s">
        <v>467</v>
      </c>
      <c r="L32">
        <v>1367</v>
      </c>
      <c r="N32">
        <v>1011</v>
      </c>
      <c r="O32" t="s">
        <v>461</v>
      </c>
      <c r="P32" t="s">
        <v>461</v>
      </c>
      <c r="Q32">
        <v>1</v>
      </c>
      <c r="W32">
        <v>0</v>
      </c>
      <c r="X32">
        <v>509054691</v>
      </c>
      <c r="Y32">
        <f t="shared" si="14"/>
        <v>0.75600000000000001</v>
      </c>
      <c r="AA32">
        <v>0</v>
      </c>
      <c r="AB32">
        <v>871.31</v>
      </c>
      <c r="AC32">
        <v>387.32</v>
      </c>
      <c r="AD32">
        <v>0</v>
      </c>
      <c r="AE32">
        <v>0</v>
      </c>
      <c r="AF32">
        <v>65.709999999999994</v>
      </c>
      <c r="AG32">
        <v>11.6</v>
      </c>
      <c r="AH32">
        <v>0</v>
      </c>
      <c r="AI32">
        <v>1</v>
      </c>
      <c r="AJ32">
        <v>13.26</v>
      </c>
      <c r="AK32">
        <v>33.39</v>
      </c>
      <c r="AL32">
        <v>1</v>
      </c>
      <c r="AM32">
        <v>4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3</v>
      </c>
      <c r="AT32">
        <v>0.72</v>
      </c>
      <c r="AU32" t="s">
        <v>20</v>
      </c>
      <c r="AV32">
        <v>0</v>
      </c>
      <c r="AW32">
        <v>2</v>
      </c>
      <c r="AX32">
        <v>51661855</v>
      </c>
      <c r="AY32">
        <v>1</v>
      </c>
      <c r="AZ32">
        <v>0</v>
      </c>
      <c r="BA32">
        <v>28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V32">
        <v>0</v>
      </c>
      <c r="CW32">
        <f>ROUND(Y32*Source!I38,7)</f>
        <v>6.3050400000000006E-2</v>
      </c>
      <c r="CX32">
        <f>ROUND(Y32*Source!I38,7)</f>
        <v>6.3050400000000006E-2</v>
      </c>
      <c r="CY32">
        <f>AB32</f>
        <v>871.31</v>
      </c>
      <c r="CZ32">
        <f>AF32</f>
        <v>65.709999999999994</v>
      </c>
      <c r="DA32">
        <f>AJ32</f>
        <v>13.26</v>
      </c>
      <c r="DB32">
        <f t="shared" si="15"/>
        <v>49.68</v>
      </c>
      <c r="DC32">
        <f t="shared" si="16"/>
        <v>8.77</v>
      </c>
      <c r="DD32" t="s">
        <v>3</v>
      </c>
      <c r="DE32" t="s">
        <v>3</v>
      </c>
      <c r="DF32">
        <f t="shared" si="17"/>
        <v>0</v>
      </c>
      <c r="DG32">
        <f>ROUND(ROUND(AF32*AJ32,2)*CX32,2)</f>
        <v>54.94</v>
      </c>
      <c r="DH32">
        <f>ROUND(ROUND(AG32*AK32,2)*CX32,2)</f>
        <v>24.42</v>
      </c>
      <c r="DI32">
        <f t="shared" si="18"/>
        <v>0</v>
      </c>
      <c r="DJ32">
        <f>DG32</f>
        <v>54.94</v>
      </c>
      <c r="DK32">
        <v>0</v>
      </c>
      <c r="DL32" t="s">
        <v>3</v>
      </c>
      <c r="DM32">
        <v>0</v>
      </c>
      <c r="DN32" t="s">
        <v>3</v>
      </c>
      <c r="DO32">
        <v>0</v>
      </c>
    </row>
    <row r="33" spans="1:119" x14ac:dyDescent="0.2">
      <c r="A33">
        <f>ROW(Source!A38)</f>
        <v>38</v>
      </c>
      <c r="B33">
        <v>51661419</v>
      </c>
      <c r="C33">
        <v>51661838</v>
      </c>
      <c r="D33">
        <v>49673715</v>
      </c>
      <c r="E33">
        <v>1</v>
      </c>
      <c r="F33">
        <v>1</v>
      </c>
      <c r="G33">
        <v>1</v>
      </c>
      <c r="H33">
        <v>2</v>
      </c>
      <c r="I33" t="s">
        <v>479</v>
      </c>
      <c r="J33" t="s">
        <v>480</v>
      </c>
      <c r="K33" t="s">
        <v>481</v>
      </c>
      <c r="L33">
        <v>1367</v>
      </c>
      <c r="N33">
        <v>1011</v>
      </c>
      <c r="O33" t="s">
        <v>461</v>
      </c>
      <c r="P33" t="s">
        <v>461</v>
      </c>
      <c r="Q33">
        <v>1</v>
      </c>
      <c r="W33">
        <v>0</v>
      </c>
      <c r="X33">
        <v>829370094</v>
      </c>
      <c r="Y33">
        <f t="shared" si="14"/>
        <v>1.6170000000000002</v>
      </c>
      <c r="AA33">
        <v>0</v>
      </c>
      <c r="AB33">
        <v>107.41</v>
      </c>
      <c r="AC33">
        <v>0</v>
      </c>
      <c r="AD33">
        <v>0</v>
      </c>
      <c r="AE33">
        <v>0</v>
      </c>
      <c r="AF33">
        <v>8.1</v>
      </c>
      <c r="AG33">
        <v>0</v>
      </c>
      <c r="AH33">
        <v>0</v>
      </c>
      <c r="AI33">
        <v>1</v>
      </c>
      <c r="AJ33">
        <v>13.26</v>
      </c>
      <c r="AK33">
        <v>33.39</v>
      </c>
      <c r="AL33">
        <v>1</v>
      </c>
      <c r="AM33">
        <v>4</v>
      </c>
      <c r="AN33">
        <v>0</v>
      </c>
      <c r="AO33">
        <v>1</v>
      </c>
      <c r="AP33">
        <v>1</v>
      </c>
      <c r="AQ33">
        <v>0</v>
      </c>
      <c r="AR33">
        <v>0</v>
      </c>
      <c r="AS33" t="s">
        <v>3</v>
      </c>
      <c r="AT33">
        <v>1.54</v>
      </c>
      <c r="AU33" t="s">
        <v>20</v>
      </c>
      <c r="AV33">
        <v>0</v>
      </c>
      <c r="AW33">
        <v>2</v>
      </c>
      <c r="AX33">
        <v>51661856</v>
      </c>
      <c r="AY33">
        <v>1</v>
      </c>
      <c r="AZ33">
        <v>0</v>
      </c>
      <c r="BA33">
        <v>29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V33">
        <v>0</v>
      </c>
      <c r="CW33">
        <f>ROUND(Y33*Source!I38,7)</f>
        <v>0.1348578</v>
      </c>
      <c r="CX33">
        <f>ROUND(Y33*Source!I38,7)</f>
        <v>0.1348578</v>
      </c>
      <c r="CY33">
        <f>AB33</f>
        <v>107.41</v>
      </c>
      <c r="CZ33">
        <f>AF33</f>
        <v>8.1</v>
      </c>
      <c r="DA33">
        <f>AJ33</f>
        <v>13.26</v>
      </c>
      <c r="DB33">
        <f t="shared" si="15"/>
        <v>13.09</v>
      </c>
      <c r="DC33">
        <f t="shared" si="16"/>
        <v>0</v>
      </c>
      <c r="DD33" t="s">
        <v>3</v>
      </c>
      <c r="DE33" t="s">
        <v>3</v>
      </c>
      <c r="DF33">
        <f t="shared" si="17"/>
        <v>0</v>
      </c>
      <c r="DG33">
        <f>ROUND(ROUND(AF33*AJ33,2)*CX33,2)</f>
        <v>14.49</v>
      </c>
      <c r="DH33">
        <f>ROUND(ROUND(AG33*AK33,2)*CX33,2)</f>
        <v>0</v>
      </c>
      <c r="DI33">
        <f t="shared" si="18"/>
        <v>0</v>
      </c>
      <c r="DJ33">
        <f>DG33</f>
        <v>14.49</v>
      </c>
      <c r="DK33">
        <v>0</v>
      </c>
      <c r="DL33" t="s">
        <v>3</v>
      </c>
      <c r="DM33">
        <v>0</v>
      </c>
      <c r="DN33" t="s">
        <v>3</v>
      </c>
      <c r="DO33">
        <v>0</v>
      </c>
    </row>
    <row r="34" spans="1:119" x14ac:dyDescent="0.2">
      <c r="A34">
        <f>ROW(Source!A38)</f>
        <v>38</v>
      </c>
      <c r="B34">
        <v>51661419</v>
      </c>
      <c r="C34">
        <v>51661838</v>
      </c>
      <c r="D34">
        <v>49521144</v>
      </c>
      <c r="E34">
        <v>1</v>
      </c>
      <c r="F34">
        <v>1</v>
      </c>
      <c r="G34">
        <v>1</v>
      </c>
      <c r="H34">
        <v>3</v>
      </c>
      <c r="I34" t="s">
        <v>496</v>
      </c>
      <c r="J34" t="s">
        <v>497</v>
      </c>
      <c r="K34" t="s">
        <v>498</v>
      </c>
      <c r="L34">
        <v>1348</v>
      </c>
      <c r="N34">
        <v>1009</v>
      </c>
      <c r="O34" t="s">
        <v>196</v>
      </c>
      <c r="P34" t="s">
        <v>196</v>
      </c>
      <c r="Q34">
        <v>1000</v>
      </c>
      <c r="W34">
        <v>0</v>
      </c>
      <c r="X34">
        <v>-847628873</v>
      </c>
      <c r="Y34">
        <f t="shared" ref="Y34:Y39" si="19">AT34</f>
        <v>8.8999999999999995E-4</v>
      </c>
      <c r="AA34">
        <v>241405.89</v>
      </c>
      <c r="AB34">
        <v>0</v>
      </c>
      <c r="AC34">
        <v>0</v>
      </c>
      <c r="AD34">
        <v>0</v>
      </c>
      <c r="AE34">
        <v>26499</v>
      </c>
      <c r="AF34">
        <v>0</v>
      </c>
      <c r="AG34">
        <v>0</v>
      </c>
      <c r="AH34">
        <v>0</v>
      </c>
      <c r="AI34">
        <v>9.11</v>
      </c>
      <c r="AJ34">
        <v>1</v>
      </c>
      <c r="AK34">
        <v>1</v>
      </c>
      <c r="AL34">
        <v>1</v>
      </c>
      <c r="AM34">
        <v>4</v>
      </c>
      <c r="AN34">
        <v>0</v>
      </c>
      <c r="AO34">
        <v>1</v>
      </c>
      <c r="AP34">
        <v>1</v>
      </c>
      <c r="AQ34">
        <v>0</v>
      </c>
      <c r="AR34">
        <v>0</v>
      </c>
      <c r="AS34" t="s">
        <v>3</v>
      </c>
      <c r="AT34">
        <v>8.8999999999999995E-4</v>
      </c>
      <c r="AU34" t="s">
        <v>3</v>
      </c>
      <c r="AV34">
        <v>0</v>
      </c>
      <c r="AW34">
        <v>2</v>
      </c>
      <c r="AX34">
        <v>51661857</v>
      </c>
      <c r="AY34">
        <v>1</v>
      </c>
      <c r="AZ34">
        <v>0</v>
      </c>
      <c r="BA34">
        <v>30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V34">
        <v>0</v>
      </c>
      <c r="CW34">
        <v>0</v>
      </c>
      <c r="CX34">
        <f>ROUND(Y34*Source!I38,7)</f>
        <v>7.4200000000000001E-5</v>
      </c>
      <c r="CY34">
        <f t="shared" ref="CY34:CY39" si="20">AA34</f>
        <v>241405.89</v>
      </c>
      <c r="CZ34">
        <f t="shared" ref="CZ34:CZ39" si="21">AE34</f>
        <v>26499</v>
      </c>
      <c r="DA34">
        <f t="shared" ref="DA34:DA39" si="22">AI34</f>
        <v>9.11</v>
      </c>
      <c r="DB34">
        <f t="shared" ref="DB34:DB39" si="23">ROUND(ROUND(AT34*CZ34,2),2)</f>
        <v>23.58</v>
      </c>
      <c r="DC34">
        <f t="shared" ref="DC34:DC39" si="24">ROUND(ROUND(AT34*AG34,2),2)</f>
        <v>0</v>
      </c>
      <c r="DD34" t="s">
        <v>3</v>
      </c>
      <c r="DE34" t="s">
        <v>3</v>
      </c>
      <c r="DF34">
        <f t="shared" ref="DF34:DF39" si="25">ROUND(ROUND(AE34*AI34,2)*CX34,2)</f>
        <v>17.91</v>
      </c>
      <c r="DG34">
        <f t="shared" ref="DG34:DG41" si="26">ROUND(ROUND(AF34,2)*CX34,2)</f>
        <v>0</v>
      </c>
      <c r="DH34">
        <f t="shared" ref="DH34:DH40" si="27">ROUND(ROUND(AG34,2)*CX34,2)</f>
        <v>0</v>
      </c>
      <c r="DI34">
        <f t="shared" si="18"/>
        <v>0</v>
      </c>
      <c r="DJ34">
        <f t="shared" ref="DJ34:DJ39" si="28">DF34</f>
        <v>17.91</v>
      </c>
      <c r="DK34">
        <v>0</v>
      </c>
      <c r="DL34" t="s">
        <v>3</v>
      </c>
      <c r="DM34">
        <v>0</v>
      </c>
      <c r="DN34" t="s">
        <v>3</v>
      </c>
      <c r="DO34">
        <v>0</v>
      </c>
    </row>
    <row r="35" spans="1:119" x14ac:dyDescent="0.2">
      <c r="A35">
        <f>ROW(Source!A38)</f>
        <v>38</v>
      </c>
      <c r="B35">
        <v>51661419</v>
      </c>
      <c r="C35">
        <v>51661838</v>
      </c>
      <c r="D35">
        <v>49524301</v>
      </c>
      <c r="E35">
        <v>1</v>
      </c>
      <c r="F35">
        <v>1</v>
      </c>
      <c r="G35">
        <v>1</v>
      </c>
      <c r="H35">
        <v>3</v>
      </c>
      <c r="I35" t="s">
        <v>482</v>
      </c>
      <c r="J35" t="s">
        <v>483</v>
      </c>
      <c r="K35" t="s">
        <v>484</v>
      </c>
      <c r="L35">
        <v>1348</v>
      </c>
      <c r="N35">
        <v>1009</v>
      </c>
      <c r="O35" t="s">
        <v>196</v>
      </c>
      <c r="P35" t="s">
        <v>196</v>
      </c>
      <c r="Q35">
        <v>1000</v>
      </c>
      <c r="W35">
        <v>0</v>
      </c>
      <c r="X35">
        <v>1824693337</v>
      </c>
      <c r="Y35">
        <f t="shared" si="19"/>
        <v>4.4999999999999999E-4</v>
      </c>
      <c r="AA35">
        <v>94397.82</v>
      </c>
      <c r="AB35">
        <v>0</v>
      </c>
      <c r="AC35">
        <v>0</v>
      </c>
      <c r="AD35">
        <v>0</v>
      </c>
      <c r="AE35">
        <v>10362</v>
      </c>
      <c r="AF35">
        <v>0</v>
      </c>
      <c r="AG35">
        <v>0</v>
      </c>
      <c r="AH35">
        <v>0</v>
      </c>
      <c r="AI35">
        <v>9.11</v>
      </c>
      <c r="AJ35">
        <v>1</v>
      </c>
      <c r="AK35">
        <v>1</v>
      </c>
      <c r="AL35">
        <v>1</v>
      </c>
      <c r="AM35">
        <v>4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3</v>
      </c>
      <c r="AT35">
        <v>4.4999999999999999E-4</v>
      </c>
      <c r="AU35" t="s">
        <v>3</v>
      </c>
      <c r="AV35">
        <v>0</v>
      </c>
      <c r="AW35">
        <v>2</v>
      </c>
      <c r="AX35">
        <v>51661858</v>
      </c>
      <c r="AY35">
        <v>1</v>
      </c>
      <c r="AZ35">
        <v>0</v>
      </c>
      <c r="BA35">
        <v>31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V35">
        <v>0</v>
      </c>
      <c r="CW35">
        <v>0</v>
      </c>
      <c r="CX35">
        <f>ROUND(Y35*Source!I38,7)</f>
        <v>3.7499999999999997E-5</v>
      </c>
      <c r="CY35">
        <f t="shared" si="20"/>
        <v>94397.82</v>
      </c>
      <c r="CZ35">
        <f t="shared" si="21"/>
        <v>10362</v>
      </c>
      <c r="DA35">
        <f t="shared" si="22"/>
        <v>9.11</v>
      </c>
      <c r="DB35">
        <f t="shared" si="23"/>
        <v>4.66</v>
      </c>
      <c r="DC35">
        <f t="shared" si="24"/>
        <v>0</v>
      </c>
      <c r="DD35" t="s">
        <v>3</v>
      </c>
      <c r="DE35" t="s">
        <v>3</v>
      </c>
      <c r="DF35">
        <f t="shared" si="25"/>
        <v>3.54</v>
      </c>
      <c r="DG35">
        <f t="shared" si="26"/>
        <v>0</v>
      </c>
      <c r="DH35">
        <f t="shared" si="27"/>
        <v>0</v>
      </c>
      <c r="DI35">
        <f t="shared" si="18"/>
        <v>0</v>
      </c>
      <c r="DJ35">
        <f t="shared" si="28"/>
        <v>3.54</v>
      </c>
      <c r="DK35">
        <v>0</v>
      </c>
      <c r="DL35" t="s">
        <v>3</v>
      </c>
      <c r="DM35">
        <v>0</v>
      </c>
      <c r="DN35" t="s">
        <v>3</v>
      </c>
      <c r="DO35">
        <v>0</v>
      </c>
    </row>
    <row r="36" spans="1:119" x14ac:dyDescent="0.2">
      <c r="A36">
        <f>ROW(Source!A38)</f>
        <v>38</v>
      </c>
      <c r="B36">
        <v>51661419</v>
      </c>
      <c r="C36">
        <v>51661838</v>
      </c>
      <c r="D36">
        <v>49525488</v>
      </c>
      <c r="E36">
        <v>1</v>
      </c>
      <c r="F36">
        <v>1</v>
      </c>
      <c r="G36">
        <v>1</v>
      </c>
      <c r="H36">
        <v>3</v>
      </c>
      <c r="I36" t="s">
        <v>468</v>
      </c>
      <c r="J36" t="s">
        <v>469</v>
      </c>
      <c r="K36" t="s">
        <v>470</v>
      </c>
      <c r="L36">
        <v>1346</v>
      </c>
      <c r="N36">
        <v>1009</v>
      </c>
      <c r="O36" t="s">
        <v>471</v>
      </c>
      <c r="P36" t="s">
        <v>471</v>
      </c>
      <c r="Q36">
        <v>1</v>
      </c>
      <c r="W36">
        <v>0</v>
      </c>
      <c r="X36">
        <v>-1864341761</v>
      </c>
      <c r="Y36">
        <f t="shared" si="19"/>
        <v>15</v>
      </c>
      <c r="AA36">
        <v>82.35</v>
      </c>
      <c r="AB36">
        <v>0</v>
      </c>
      <c r="AC36">
        <v>0</v>
      </c>
      <c r="AD36">
        <v>0</v>
      </c>
      <c r="AE36">
        <v>9.0399999999999991</v>
      </c>
      <c r="AF36">
        <v>0</v>
      </c>
      <c r="AG36">
        <v>0</v>
      </c>
      <c r="AH36">
        <v>0</v>
      </c>
      <c r="AI36">
        <v>9.11</v>
      </c>
      <c r="AJ36">
        <v>1</v>
      </c>
      <c r="AK36">
        <v>1</v>
      </c>
      <c r="AL36">
        <v>1</v>
      </c>
      <c r="AM36">
        <v>4</v>
      </c>
      <c r="AN36">
        <v>0</v>
      </c>
      <c r="AO36">
        <v>1</v>
      </c>
      <c r="AP36">
        <v>1</v>
      </c>
      <c r="AQ36">
        <v>0</v>
      </c>
      <c r="AR36">
        <v>0</v>
      </c>
      <c r="AS36" t="s">
        <v>3</v>
      </c>
      <c r="AT36">
        <v>15</v>
      </c>
      <c r="AU36" t="s">
        <v>3</v>
      </c>
      <c r="AV36">
        <v>0</v>
      </c>
      <c r="AW36">
        <v>2</v>
      </c>
      <c r="AX36">
        <v>51661859</v>
      </c>
      <c r="AY36">
        <v>1</v>
      </c>
      <c r="AZ36">
        <v>0</v>
      </c>
      <c r="BA36">
        <v>32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V36">
        <v>0</v>
      </c>
      <c r="CW36">
        <v>0</v>
      </c>
      <c r="CX36">
        <f>ROUND(Y36*Source!I38,7)</f>
        <v>1.2509999999999999</v>
      </c>
      <c r="CY36">
        <f t="shared" si="20"/>
        <v>82.35</v>
      </c>
      <c r="CZ36">
        <f t="shared" si="21"/>
        <v>9.0399999999999991</v>
      </c>
      <c r="DA36">
        <f t="shared" si="22"/>
        <v>9.11</v>
      </c>
      <c r="DB36">
        <f t="shared" si="23"/>
        <v>135.6</v>
      </c>
      <c r="DC36">
        <f t="shared" si="24"/>
        <v>0</v>
      </c>
      <c r="DD36" t="s">
        <v>3</v>
      </c>
      <c r="DE36" t="s">
        <v>3</v>
      </c>
      <c r="DF36">
        <f t="shared" si="25"/>
        <v>103.02</v>
      </c>
      <c r="DG36">
        <f t="shared" si="26"/>
        <v>0</v>
      </c>
      <c r="DH36">
        <f t="shared" si="27"/>
        <v>0</v>
      </c>
      <c r="DI36">
        <f t="shared" si="18"/>
        <v>0</v>
      </c>
      <c r="DJ36">
        <f t="shared" si="28"/>
        <v>103.02</v>
      </c>
      <c r="DK36">
        <v>0</v>
      </c>
      <c r="DL36" t="s">
        <v>3</v>
      </c>
      <c r="DM36">
        <v>0</v>
      </c>
      <c r="DN36" t="s">
        <v>3</v>
      </c>
      <c r="DO36">
        <v>0</v>
      </c>
    </row>
    <row r="37" spans="1:119" x14ac:dyDescent="0.2">
      <c r="A37">
        <f>ROW(Source!A38)</f>
        <v>38</v>
      </c>
      <c r="B37">
        <v>51661419</v>
      </c>
      <c r="C37">
        <v>51661838</v>
      </c>
      <c r="D37">
        <v>49526492</v>
      </c>
      <c r="E37">
        <v>1</v>
      </c>
      <c r="F37">
        <v>1</v>
      </c>
      <c r="G37">
        <v>1</v>
      </c>
      <c r="H37">
        <v>3</v>
      </c>
      <c r="I37" t="s">
        <v>472</v>
      </c>
      <c r="J37" t="s">
        <v>473</v>
      </c>
      <c r="K37" t="s">
        <v>474</v>
      </c>
      <c r="L37">
        <v>1346</v>
      </c>
      <c r="N37">
        <v>1009</v>
      </c>
      <c r="O37" t="s">
        <v>471</v>
      </c>
      <c r="P37" t="s">
        <v>471</v>
      </c>
      <c r="Q37">
        <v>1</v>
      </c>
      <c r="W37">
        <v>0</v>
      </c>
      <c r="X37">
        <v>497341279</v>
      </c>
      <c r="Y37">
        <f t="shared" si="19"/>
        <v>8</v>
      </c>
      <c r="AA37">
        <v>210.35</v>
      </c>
      <c r="AB37">
        <v>0</v>
      </c>
      <c r="AC37">
        <v>0</v>
      </c>
      <c r="AD37">
        <v>0</v>
      </c>
      <c r="AE37">
        <v>23.09</v>
      </c>
      <c r="AF37">
        <v>0</v>
      </c>
      <c r="AG37">
        <v>0</v>
      </c>
      <c r="AH37">
        <v>0</v>
      </c>
      <c r="AI37">
        <v>9.11</v>
      </c>
      <c r="AJ37">
        <v>1</v>
      </c>
      <c r="AK37">
        <v>1</v>
      </c>
      <c r="AL37">
        <v>1</v>
      </c>
      <c r="AM37">
        <v>4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3</v>
      </c>
      <c r="AT37">
        <v>8</v>
      </c>
      <c r="AU37" t="s">
        <v>3</v>
      </c>
      <c r="AV37">
        <v>0</v>
      </c>
      <c r="AW37">
        <v>2</v>
      </c>
      <c r="AX37">
        <v>51661860</v>
      </c>
      <c r="AY37">
        <v>1</v>
      </c>
      <c r="AZ37">
        <v>0</v>
      </c>
      <c r="BA37">
        <v>33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V37">
        <v>0</v>
      </c>
      <c r="CW37">
        <v>0</v>
      </c>
      <c r="CX37">
        <f>ROUND(Y37*Source!I38,7)</f>
        <v>0.66720000000000002</v>
      </c>
      <c r="CY37">
        <f t="shared" si="20"/>
        <v>210.35</v>
      </c>
      <c r="CZ37">
        <f t="shared" si="21"/>
        <v>23.09</v>
      </c>
      <c r="DA37">
        <f t="shared" si="22"/>
        <v>9.11</v>
      </c>
      <c r="DB37">
        <f t="shared" si="23"/>
        <v>184.72</v>
      </c>
      <c r="DC37">
        <f t="shared" si="24"/>
        <v>0</v>
      </c>
      <c r="DD37" t="s">
        <v>3</v>
      </c>
      <c r="DE37" t="s">
        <v>3</v>
      </c>
      <c r="DF37">
        <f t="shared" si="25"/>
        <v>140.35</v>
      </c>
      <c r="DG37">
        <f t="shared" si="26"/>
        <v>0</v>
      </c>
      <c r="DH37">
        <f t="shared" si="27"/>
        <v>0</v>
      </c>
      <c r="DI37">
        <f t="shared" si="18"/>
        <v>0</v>
      </c>
      <c r="DJ37">
        <f t="shared" si="28"/>
        <v>140.35</v>
      </c>
      <c r="DK37">
        <v>0</v>
      </c>
      <c r="DL37" t="s">
        <v>3</v>
      </c>
      <c r="DM37">
        <v>0</v>
      </c>
      <c r="DN37" t="s">
        <v>3</v>
      </c>
      <c r="DO37">
        <v>0</v>
      </c>
    </row>
    <row r="38" spans="1:119" x14ac:dyDescent="0.2">
      <c r="A38">
        <f>ROW(Source!A38)</f>
        <v>38</v>
      </c>
      <c r="B38">
        <v>51661419</v>
      </c>
      <c r="C38">
        <v>51661838</v>
      </c>
      <c r="D38">
        <v>49555131</v>
      </c>
      <c r="E38">
        <v>1</v>
      </c>
      <c r="F38">
        <v>1</v>
      </c>
      <c r="G38">
        <v>1</v>
      </c>
      <c r="H38">
        <v>3</v>
      </c>
      <c r="I38" t="s">
        <v>499</v>
      </c>
      <c r="J38" t="s">
        <v>500</v>
      </c>
      <c r="K38" t="s">
        <v>501</v>
      </c>
      <c r="L38">
        <v>1348</v>
      </c>
      <c r="N38">
        <v>1009</v>
      </c>
      <c r="O38" t="s">
        <v>196</v>
      </c>
      <c r="P38" t="s">
        <v>196</v>
      </c>
      <c r="Q38">
        <v>1000</v>
      </c>
      <c r="W38">
        <v>0</v>
      </c>
      <c r="X38">
        <v>-364749507</v>
      </c>
      <c r="Y38">
        <f t="shared" si="19"/>
        <v>5.0099999999999997E-3</v>
      </c>
      <c r="AA38">
        <v>156537.13</v>
      </c>
      <c r="AB38">
        <v>0</v>
      </c>
      <c r="AC38">
        <v>0</v>
      </c>
      <c r="AD38">
        <v>0</v>
      </c>
      <c r="AE38">
        <v>17183</v>
      </c>
      <c r="AF38">
        <v>0</v>
      </c>
      <c r="AG38">
        <v>0</v>
      </c>
      <c r="AH38">
        <v>0</v>
      </c>
      <c r="AI38">
        <v>9.11</v>
      </c>
      <c r="AJ38">
        <v>1</v>
      </c>
      <c r="AK38">
        <v>1</v>
      </c>
      <c r="AL38">
        <v>1</v>
      </c>
      <c r="AM38">
        <v>4</v>
      </c>
      <c r="AN38">
        <v>0</v>
      </c>
      <c r="AO38">
        <v>1</v>
      </c>
      <c r="AP38">
        <v>1</v>
      </c>
      <c r="AQ38">
        <v>0</v>
      </c>
      <c r="AR38">
        <v>0</v>
      </c>
      <c r="AS38" t="s">
        <v>3</v>
      </c>
      <c r="AT38">
        <v>5.0099999999999997E-3</v>
      </c>
      <c r="AU38" t="s">
        <v>3</v>
      </c>
      <c r="AV38">
        <v>0</v>
      </c>
      <c r="AW38">
        <v>2</v>
      </c>
      <c r="AX38">
        <v>51661862</v>
      </c>
      <c r="AY38">
        <v>1</v>
      </c>
      <c r="AZ38">
        <v>0</v>
      </c>
      <c r="BA38">
        <v>35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ROUND(Y38*Source!I38,7)</f>
        <v>4.1780000000000002E-4</v>
      </c>
      <c r="CY38">
        <f t="shared" si="20"/>
        <v>156537.13</v>
      </c>
      <c r="CZ38">
        <f t="shared" si="21"/>
        <v>17183</v>
      </c>
      <c r="DA38">
        <f t="shared" si="22"/>
        <v>9.11</v>
      </c>
      <c r="DB38">
        <f t="shared" si="23"/>
        <v>86.09</v>
      </c>
      <c r="DC38">
        <f t="shared" si="24"/>
        <v>0</v>
      </c>
      <c r="DD38" t="s">
        <v>3</v>
      </c>
      <c r="DE38" t="s">
        <v>3</v>
      </c>
      <c r="DF38">
        <f t="shared" si="25"/>
        <v>65.400000000000006</v>
      </c>
      <c r="DG38">
        <f t="shared" si="26"/>
        <v>0</v>
      </c>
      <c r="DH38">
        <f t="shared" si="27"/>
        <v>0</v>
      </c>
      <c r="DI38">
        <f t="shared" si="18"/>
        <v>0</v>
      </c>
      <c r="DJ38">
        <f t="shared" si="28"/>
        <v>65.400000000000006</v>
      </c>
      <c r="DK38">
        <v>0</v>
      </c>
      <c r="DL38" t="s">
        <v>3</v>
      </c>
      <c r="DM38">
        <v>0</v>
      </c>
      <c r="DN38" t="s">
        <v>3</v>
      </c>
      <c r="DO38">
        <v>0</v>
      </c>
    </row>
    <row r="39" spans="1:119" x14ac:dyDescent="0.2">
      <c r="A39">
        <f>ROW(Source!A38)</f>
        <v>38</v>
      </c>
      <c r="B39">
        <v>51661419</v>
      </c>
      <c r="C39">
        <v>51661838</v>
      </c>
      <c r="D39">
        <v>49564259</v>
      </c>
      <c r="E39">
        <v>1</v>
      </c>
      <c r="F39">
        <v>1</v>
      </c>
      <c r="G39">
        <v>1</v>
      </c>
      <c r="H39">
        <v>3</v>
      </c>
      <c r="I39" t="s">
        <v>79</v>
      </c>
      <c r="J39" t="s">
        <v>81</v>
      </c>
      <c r="K39" t="s">
        <v>80</v>
      </c>
      <c r="L39">
        <v>1327</v>
      </c>
      <c r="N39">
        <v>1005</v>
      </c>
      <c r="O39" t="s">
        <v>63</v>
      </c>
      <c r="P39" t="s">
        <v>63</v>
      </c>
      <c r="Q39">
        <v>1</v>
      </c>
      <c r="W39">
        <v>0</v>
      </c>
      <c r="X39">
        <v>1911137992</v>
      </c>
      <c r="Y39">
        <f t="shared" si="19"/>
        <v>100</v>
      </c>
      <c r="AA39">
        <v>877.2</v>
      </c>
      <c r="AB39">
        <v>0</v>
      </c>
      <c r="AC39">
        <v>0</v>
      </c>
      <c r="AD39">
        <v>0</v>
      </c>
      <c r="AE39">
        <v>96.29</v>
      </c>
      <c r="AF39">
        <v>0</v>
      </c>
      <c r="AG39">
        <v>0</v>
      </c>
      <c r="AH39">
        <v>0</v>
      </c>
      <c r="AI39">
        <v>9.11</v>
      </c>
      <c r="AJ39">
        <v>1</v>
      </c>
      <c r="AK39">
        <v>1</v>
      </c>
      <c r="AL39">
        <v>1</v>
      </c>
      <c r="AM39">
        <v>0</v>
      </c>
      <c r="AN39">
        <v>0</v>
      </c>
      <c r="AO39">
        <v>0</v>
      </c>
      <c r="AP39">
        <v>1</v>
      </c>
      <c r="AQ39">
        <v>0</v>
      </c>
      <c r="AR39">
        <v>0</v>
      </c>
      <c r="AS39" t="s">
        <v>3</v>
      </c>
      <c r="AT39">
        <v>100</v>
      </c>
      <c r="AU39" t="s">
        <v>3</v>
      </c>
      <c r="AV39">
        <v>0</v>
      </c>
      <c r="AW39">
        <v>1</v>
      </c>
      <c r="AX39">
        <v>-1</v>
      </c>
      <c r="AY39">
        <v>0</v>
      </c>
      <c r="AZ39">
        <v>0</v>
      </c>
      <c r="BA39" t="s">
        <v>3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V39">
        <v>0</v>
      </c>
      <c r="CW39">
        <v>0</v>
      </c>
      <c r="CX39">
        <f>ROUND(Y39*Source!I38,7)</f>
        <v>8.34</v>
      </c>
      <c r="CY39">
        <f t="shared" si="20"/>
        <v>877.2</v>
      </c>
      <c r="CZ39">
        <f t="shared" si="21"/>
        <v>96.29</v>
      </c>
      <c r="DA39">
        <f t="shared" si="22"/>
        <v>9.11</v>
      </c>
      <c r="DB39">
        <f t="shared" si="23"/>
        <v>9629</v>
      </c>
      <c r="DC39">
        <f t="shared" si="24"/>
        <v>0</v>
      </c>
      <c r="DD39" t="s">
        <v>3</v>
      </c>
      <c r="DE39" t="s">
        <v>3</v>
      </c>
      <c r="DF39">
        <f t="shared" si="25"/>
        <v>7315.85</v>
      </c>
      <c r="DG39">
        <f t="shared" si="26"/>
        <v>0</v>
      </c>
      <c r="DH39">
        <f t="shared" si="27"/>
        <v>0</v>
      </c>
      <c r="DI39">
        <f t="shared" si="18"/>
        <v>0</v>
      </c>
      <c r="DJ39">
        <f t="shared" si="28"/>
        <v>7315.85</v>
      </c>
      <c r="DK39">
        <v>0</v>
      </c>
      <c r="DL39" t="s">
        <v>3</v>
      </c>
      <c r="DM39">
        <v>0</v>
      </c>
      <c r="DN39" t="s">
        <v>3</v>
      </c>
      <c r="DO39">
        <v>0</v>
      </c>
    </row>
    <row r="40" spans="1:119" x14ac:dyDescent="0.2">
      <c r="A40">
        <f>ROW(Source!A40)</f>
        <v>40</v>
      </c>
      <c r="B40">
        <v>51661419</v>
      </c>
      <c r="C40">
        <v>51661869</v>
      </c>
      <c r="D40">
        <v>49510719</v>
      </c>
      <c r="E40">
        <v>70</v>
      </c>
      <c r="F40">
        <v>1</v>
      </c>
      <c r="G40">
        <v>1</v>
      </c>
      <c r="H40">
        <v>1</v>
      </c>
      <c r="I40" t="s">
        <v>491</v>
      </c>
      <c r="J40" t="s">
        <v>3</v>
      </c>
      <c r="K40" t="s">
        <v>492</v>
      </c>
      <c r="L40">
        <v>1191</v>
      </c>
      <c r="N40">
        <v>1013</v>
      </c>
      <c r="O40" t="s">
        <v>455</v>
      </c>
      <c r="P40" t="s">
        <v>455</v>
      </c>
      <c r="Q40">
        <v>1</v>
      </c>
      <c r="W40">
        <v>0</v>
      </c>
      <c r="X40">
        <v>784619160</v>
      </c>
      <c r="Y40">
        <f t="shared" ref="Y40:Y45" si="29">(AT40*ROUND(1.05,7))</f>
        <v>148.05000000000001</v>
      </c>
      <c r="AA40">
        <v>0</v>
      </c>
      <c r="AB40">
        <v>0</v>
      </c>
      <c r="AC40">
        <v>0</v>
      </c>
      <c r="AD40">
        <v>291.83</v>
      </c>
      <c r="AE40">
        <v>0</v>
      </c>
      <c r="AF40">
        <v>0</v>
      </c>
      <c r="AG40">
        <v>0</v>
      </c>
      <c r="AH40">
        <v>8.74</v>
      </c>
      <c r="AI40">
        <v>1</v>
      </c>
      <c r="AJ40">
        <v>1</v>
      </c>
      <c r="AK40">
        <v>1</v>
      </c>
      <c r="AL40">
        <v>33.39</v>
      </c>
      <c r="AM40">
        <v>4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3</v>
      </c>
      <c r="AT40">
        <v>141</v>
      </c>
      <c r="AU40" t="s">
        <v>20</v>
      </c>
      <c r="AV40">
        <v>1</v>
      </c>
      <c r="AW40">
        <v>2</v>
      </c>
      <c r="AX40">
        <v>51661882</v>
      </c>
      <c r="AY40">
        <v>1</v>
      </c>
      <c r="AZ40">
        <v>0</v>
      </c>
      <c r="BA40">
        <v>41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U40">
        <f>ROUND(AT40*Source!I40*AH40*AL40,2)</f>
        <v>197.51</v>
      </c>
      <c r="CV40">
        <f>ROUND(Y40*Source!I40,7)</f>
        <v>0.71064000000000005</v>
      </c>
      <c r="CW40">
        <v>0</v>
      </c>
      <c r="CX40">
        <f>ROUND(Y40*Source!I40,7)</f>
        <v>0.71064000000000005</v>
      </c>
      <c r="CY40">
        <f>AD40</f>
        <v>291.83</v>
      </c>
      <c r="CZ40">
        <f>AH40</f>
        <v>8.74</v>
      </c>
      <c r="DA40">
        <f>AL40</f>
        <v>33.39</v>
      </c>
      <c r="DB40">
        <f t="shared" ref="DB40:DB45" si="30">ROUND((ROUND(AT40*CZ40,2)*ROUND(1.05,7)),2)</f>
        <v>1293.96</v>
      </c>
      <c r="DC40">
        <f t="shared" ref="DC40:DC45" si="31">ROUND((ROUND(AT40*AG40,2)*ROUND(1.05,7)),2)</f>
        <v>0</v>
      </c>
      <c r="DD40" t="s">
        <v>3</v>
      </c>
      <c r="DE40" t="s">
        <v>3</v>
      </c>
      <c r="DF40">
        <f t="shared" ref="DF40:DF45" si="32">ROUND(ROUND(AE40,2)*CX40,2)</f>
        <v>0</v>
      </c>
      <c r="DG40">
        <f t="shared" si="26"/>
        <v>0</v>
      </c>
      <c r="DH40">
        <f t="shared" si="27"/>
        <v>0</v>
      </c>
      <c r="DI40">
        <f>ROUND(ROUND(AH40*AL40,2)*CX40,2)</f>
        <v>207.39</v>
      </c>
      <c r="DJ40">
        <f>DI40</f>
        <v>207.39</v>
      </c>
      <c r="DK40">
        <v>0</v>
      </c>
      <c r="DL40" t="s">
        <v>3</v>
      </c>
      <c r="DM40">
        <v>0</v>
      </c>
      <c r="DN40" t="s">
        <v>3</v>
      </c>
      <c r="DO40">
        <v>0</v>
      </c>
    </row>
    <row r="41" spans="1:119" x14ac:dyDescent="0.2">
      <c r="A41">
        <f>ROW(Source!A40)</f>
        <v>40</v>
      </c>
      <c r="B41">
        <v>51661419</v>
      </c>
      <c r="C41">
        <v>51661869</v>
      </c>
      <c r="D41">
        <v>49510905</v>
      </c>
      <c r="E41">
        <v>70</v>
      </c>
      <c r="F41">
        <v>1</v>
      </c>
      <c r="G41">
        <v>1</v>
      </c>
      <c r="H41">
        <v>1</v>
      </c>
      <c r="I41" t="s">
        <v>456</v>
      </c>
      <c r="J41" t="s">
        <v>3</v>
      </c>
      <c r="K41" t="s">
        <v>457</v>
      </c>
      <c r="L41">
        <v>1191</v>
      </c>
      <c r="N41">
        <v>1013</v>
      </c>
      <c r="O41" t="s">
        <v>455</v>
      </c>
      <c r="P41" t="s">
        <v>455</v>
      </c>
      <c r="Q41">
        <v>1</v>
      </c>
      <c r="W41">
        <v>0</v>
      </c>
      <c r="X41">
        <v>-1417349443</v>
      </c>
      <c r="Y41">
        <f t="shared" si="29"/>
        <v>0.98699999999999999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1</v>
      </c>
      <c r="AJ41">
        <v>1</v>
      </c>
      <c r="AK41">
        <v>33.39</v>
      </c>
      <c r="AL41">
        <v>1</v>
      </c>
      <c r="AM41">
        <v>4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3</v>
      </c>
      <c r="AT41">
        <v>0.94</v>
      </c>
      <c r="AU41" t="s">
        <v>20</v>
      </c>
      <c r="AV41">
        <v>2</v>
      </c>
      <c r="AW41">
        <v>2</v>
      </c>
      <c r="AX41">
        <v>51661883</v>
      </c>
      <c r="AY41">
        <v>1</v>
      </c>
      <c r="AZ41">
        <v>0</v>
      </c>
      <c r="BA41">
        <v>42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V41">
        <v>0</v>
      </c>
      <c r="CW41">
        <v>0</v>
      </c>
      <c r="CX41">
        <f>ROUND(Y41*Source!I40,7)</f>
        <v>4.7375999999999998E-3</v>
      </c>
      <c r="CY41">
        <f>AD41</f>
        <v>0</v>
      </c>
      <c r="CZ41">
        <f>AH41</f>
        <v>0</v>
      </c>
      <c r="DA41">
        <f>AL41</f>
        <v>1</v>
      </c>
      <c r="DB41">
        <f t="shared" si="30"/>
        <v>0</v>
      </c>
      <c r="DC41">
        <f t="shared" si="31"/>
        <v>0</v>
      </c>
      <c r="DD41" t="s">
        <v>3</v>
      </c>
      <c r="DE41" t="s">
        <v>3</v>
      </c>
      <c r="DF41">
        <f t="shared" si="32"/>
        <v>0</v>
      </c>
      <c r="DG41">
        <f t="shared" si="26"/>
        <v>0</v>
      </c>
      <c r="DH41">
        <f>ROUND(ROUND(AG41*AK41,2)*CX41,2)</f>
        <v>0</v>
      </c>
      <c r="DI41">
        <f t="shared" ref="DI41:DI51" si="33">ROUND(ROUND(AH41,2)*CX41,2)</f>
        <v>0</v>
      </c>
      <c r="DJ41">
        <f>DI41</f>
        <v>0</v>
      </c>
      <c r="DK41">
        <v>0</v>
      </c>
      <c r="DL41" t="s">
        <v>3</v>
      </c>
      <c r="DM41">
        <v>0</v>
      </c>
      <c r="DN41" t="s">
        <v>3</v>
      </c>
      <c r="DO41">
        <v>0</v>
      </c>
    </row>
    <row r="42" spans="1:119" x14ac:dyDescent="0.2">
      <c r="A42">
        <f>ROW(Source!A40)</f>
        <v>40</v>
      </c>
      <c r="B42">
        <v>51661419</v>
      </c>
      <c r="C42">
        <v>51661869</v>
      </c>
      <c r="D42">
        <v>49672573</v>
      </c>
      <c r="E42">
        <v>1</v>
      </c>
      <c r="F42">
        <v>1</v>
      </c>
      <c r="G42">
        <v>1</v>
      </c>
      <c r="H42">
        <v>2</v>
      </c>
      <c r="I42" t="s">
        <v>458</v>
      </c>
      <c r="J42" t="s">
        <v>459</v>
      </c>
      <c r="K42" t="s">
        <v>460</v>
      </c>
      <c r="L42">
        <v>1367</v>
      </c>
      <c r="N42">
        <v>1011</v>
      </c>
      <c r="O42" t="s">
        <v>461</v>
      </c>
      <c r="P42" t="s">
        <v>461</v>
      </c>
      <c r="Q42">
        <v>1</v>
      </c>
      <c r="W42">
        <v>0</v>
      </c>
      <c r="X42">
        <v>-430484415</v>
      </c>
      <c r="Y42">
        <f t="shared" si="29"/>
        <v>0.39900000000000002</v>
      </c>
      <c r="AA42">
        <v>0</v>
      </c>
      <c r="AB42">
        <v>1530.2</v>
      </c>
      <c r="AC42">
        <v>450.77</v>
      </c>
      <c r="AD42">
        <v>0</v>
      </c>
      <c r="AE42">
        <v>0</v>
      </c>
      <c r="AF42">
        <v>115.4</v>
      </c>
      <c r="AG42">
        <v>13.5</v>
      </c>
      <c r="AH42">
        <v>0</v>
      </c>
      <c r="AI42">
        <v>1</v>
      </c>
      <c r="AJ42">
        <v>13.26</v>
      </c>
      <c r="AK42">
        <v>33.39</v>
      </c>
      <c r="AL42">
        <v>1</v>
      </c>
      <c r="AM42">
        <v>4</v>
      </c>
      <c r="AN42">
        <v>0</v>
      </c>
      <c r="AO42">
        <v>1</v>
      </c>
      <c r="AP42">
        <v>1</v>
      </c>
      <c r="AQ42">
        <v>0</v>
      </c>
      <c r="AR42">
        <v>0</v>
      </c>
      <c r="AS42" t="s">
        <v>3</v>
      </c>
      <c r="AT42">
        <v>0.38</v>
      </c>
      <c r="AU42" t="s">
        <v>20</v>
      </c>
      <c r="AV42">
        <v>0</v>
      </c>
      <c r="AW42">
        <v>2</v>
      </c>
      <c r="AX42">
        <v>51661884</v>
      </c>
      <c r="AY42">
        <v>1</v>
      </c>
      <c r="AZ42">
        <v>0</v>
      </c>
      <c r="BA42">
        <v>43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f>ROUND(Y42*Source!I40,7)</f>
        <v>1.9151999999999999E-3</v>
      </c>
      <c r="CX42">
        <f>ROUND(Y42*Source!I40,7)</f>
        <v>1.9151999999999999E-3</v>
      </c>
      <c r="CY42">
        <f>AB42</f>
        <v>1530.2</v>
      </c>
      <c r="CZ42">
        <f>AF42</f>
        <v>115.4</v>
      </c>
      <c r="DA42">
        <f>AJ42</f>
        <v>13.26</v>
      </c>
      <c r="DB42">
        <f t="shared" si="30"/>
        <v>46.04</v>
      </c>
      <c r="DC42">
        <f t="shared" si="31"/>
        <v>5.39</v>
      </c>
      <c r="DD42" t="s">
        <v>3</v>
      </c>
      <c r="DE42" t="s">
        <v>3</v>
      </c>
      <c r="DF42">
        <f t="shared" si="32"/>
        <v>0</v>
      </c>
      <c r="DG42">
        <f>ROUND(ROUND(AF42*AJ42,2)*CX42,2)</f>
        <v>2.93</v>
      </c>
      <c r="DH42">
        <f>ROUND(ROUND(AG42*AK42,2)*CX42,2)</f>
        <v>0.86</v>
      </c>
      <c r="DI42">
        <f t="shared" si="33"/>
        <v>0</v>
      </c>
      <c r="DJ42">
        <f>DG42</f>
        <v>2.93</v>
      </c>
      <c r="DK42">
        <v>0</v>
      </c>
      <c r="DL42" t="s">
        <v>3</v>
      </c>
      <c r="DM42">
        <v>0</v>
      </c>
      <c r="DN42" t="s">
        <v>3</v>
      </c>
      <c r="DO42">
        <v>0</v>
      </c>
    </row>
    <row r="43" spans="1:119" x14ac:dyDescent="0.2">
      <c r="A43">
        <f>ROW(Source!A40)</f>
        <v>40</v>
      </c>
      <c r="B43">
        <v>51661419</v>
      </c>
      <c r="C43">
        <v>51661869</v>
      </c>
      <c r="D43">
        <v>49672703</v>
      </c>
      <c r="E43">
        <v>1</v>
      </c>
      <c r="F43">
        <v>1</v>
      </c>
      <c r="G43">
        <v>1</v>
      </c>
      <c r="H43">
        <v>2</v>
      </c>
      <c r="I43" t="s">
        <v>493</v>
      </c>
      <c r="J43" t="s">
        <v>494</v>
      </c>
      <c r="K43" t="s">
        <v>495</v>
      </c>
      <c r="L43">
        <v>1367</v>
      </c>
      <c r="N43">
        <v>1011</v>
      </c>
      <c r="O43" t="s">
        <v>461</v>
      </c>
      <c r="P43" t="s">
        <v>461</v>
      </c>
      <c r="Q43">
        <v>1</v>
      </c>
      <c r="W43">
        <v>0</v>
      </c>
      <c r="X43">
        <v>-1424865896</v>
      </c>
      <c r="Y43">
        <f t="shared" si="29"/>
        <v>0.35700000000000004</v>
      </c>
      <c r="AA43">
        <v>0</v>
      </c>
      <c r="AB43">
        <v>88.31</v>
      </c>
      <c r="AC43">
        <v>0</v>
      </c>
      <c r="AD43">
        <v>0</v>
      </c>
      <c r="AE43">
        <v>0</v>
      </c>
      <c r="AF43">
        <v>6.66</v>
      </c>
      <c r="AG43">
        <v>0</v>
      </c>
      <c r="AH43">
        <v>0</v>
      </c>
      <c r="AI43">
        <v>1</v>
      </c>
      <c r="AJ43">
        <v>13.26</v>
      </c>
      <c r="AK43">
        <v>33.39</v>
      </c>
      <c r="AL43">
        <v>1</v>
      </c>
      <c r="AM43">
        <v>4</v>
      </c>
      <c r="AN43">
        <v>0</v>
      </c>
      <c r="AO43">
        <v>1</v>
      </c>
      <c r="AP43">
        <v>1</v>
      </c>
      <c r="AQ43">
        <v>0</v>
      </c>
      <c r="AR43">
        <v>0</v>
      </c>
      <c r="AS43" t="s">
        <v>3</v>
      </c>
      <c r="AT43">
        <v>0.34</v>
      </c>
      <c r="AU43" t="s">
        <v>20</v>
      </c>
      <c r="AV43">
        <v>0</v>
      </c>
      <c r="AW43">
        <v>2</v>
      </c>
      <c r="AX43">
        <v>51661885</v>
      </c>
      <c r="AY43">
        <v>1</v>
      </c>
      <c r="AZ43">
        <v>0</v>
      </c>
      <c r="BA43">
        <v>44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V43">
        <v>0</v>
      </c>
      <c r="CW43">
        <f>ROUND(Y43*Source!I40,7)</f>
        <v>1.7136E-3</v>
      </c>
      <c r="CX43">
        <f>ROUND(Y43*Source!I40,7)</f>
        <v>1.7136E-3</v>
      </c>
      <c r="CY43">
        <f>AB43</f>
        <v>88.31</v>
      </c>
      <c r="CZ43">
        <f>AF43</f>
        <v>6.66</v>
      </c>
      <c r="DA43">
        <f>AJ43</f>
        <v>13.26</v>
      </c>
      <c r="DB43">
        <f t="shared" si="30"/>
        <v>2.37</v>
      </c>
      <c r="DC43">
        <f t="shared" si="31"/>
        <v>0</v>
      </c>
      <c r="DD43" t="s">
        <v>3</v>
      </c>
      <c r="DE43" t="s">
        <v>3</v>
      </c>
      <c r="DF43">
        <f t="shared" si="32"/>
        <v>0</v>
      </c>
      <c r="DG43">
        <f>ROUND(ROUND(AF43*AJ43,2)*CX43,2)</f>
        <v>0.15</v>
      </c>
      <c r="DH43">
        <f>ROUND(ROUND(AG43*AK43,2)*CX43,2)</f>
        <v>0</v>
      </c>
      <c r="DI43">
        <f t="shared" si="33"/>
        <v>0</v>
      </c>
      <c r="DJ43">
        <f>DG43</f>
        <v>0.15</v>
      </c>
      <c r="DK43">
        <v>0</v>
      </c>
      <c r="DL43" t="s">
        <v>3</v>
      </c>
      <c r="DM43">
        <v>0</v>
      </c>
      <c r="DN43" t="s">
        <v>3</v>
      </c>
      <c r="DO43">
        <v>0</v>
      </c>
    </row>
    <row r="44" spans="1:119" x14ac:dyDescent="0.2">
      <c r="A44">
        <f>ROW(Source!A40)</f>
        <v>40</v>
      </c>
      <c r="B44">
        <v>51661419</v>
      </c>
      <c r="C44">
        <v>51661869</v>
      </c>
      <c r="D44">
        <v>49673503</v>
      </c>
      <c r="E44">
        <v>1</v>
      </c>
      <c r="F44">
        <v>1</v>
      </c>
      <c r="G44">
        <v>1</v>
      </c>
      <c r="H44">
        <v>2</v>
      </c>
      <c r="I44" t="s">
        <v>465</v>
      </c>
      <c r="J44" t="s">
        <v>466</v>
      </c>
      <c r="K44" t="s">
        <v>467</v>
      </c>
      <c r="L44">
        <v>1367</v>
      </c>
      <c r="N44">
        <v>1011</v>
      </c>
      <c r="O44" t="s">
        <v>461</v>
      </c>
      <c r="P44" t="s">
        <v>461</v>
      </c>
      <c r="Q44">
        <v>1</v>
      </c>
      <c r="W44">
        <v>0</v>
      </c>
      <c r="X44">
        <v>509054691</v>
      </c>
      <c r="Y44">
        <f t="shared" si="29"/>
        <v>0.58800000000000008</v>
      </c>
      <c r="AA44">
        <v>0</v>
      </c>
      <c r="AB44">
        <v>871.31</v>
      </c>
      <c r="AC44">
        <v>387.32</v>
      </c>
      <c r="AD44">
        <v>0</v>
      </c>
      <c r="AE44">
        <v>0</v>
      </c>
      <c r="AF44">
        <v>65.709999999999994</v>
      </c>
      <c r="AG44">
        <v>11.6</v>
      </c>
      <c r="AH44">
        <v>0</v>
      </c>
      <c r="AI44">
        <v>1</v>
      </c>
      <c r="AJ44">
        <v>13.26</v>
      </c>
      <c r="AK44">
        <v>33.39</v>
      </c>
      <c r="AL44">
        <v>1</v>
      </c>
      <c r="AM44">
        <v>4</v>
      </c>
      <c r="AN44">
        <v>0</v>
      </c>
      <c r="AO44">
        <v>1</v>
      </c>
      <c r="AP44">
        <v>1</v>
      </c>
      <c r="AQ44">
        <v>0</v>
      </c>
      <c r="AR44">
        <v>0</v>
      </c>
      <c r="AS44" t="s">
        <v>3</v>
      </c>
      <c r="AT44">
        <v>0.56000000000000005</v>
      </c>
      <c r="AU44" t="s">
        <v>20</v>
      </c>
      <c r="AV44">
        <v>0</v>
      </c>
      <c r="AW44">
        <v>2</v>
      </c>
      <c r="AX44">
        <v>51661886</v>
      </c>
      <c r="AY44">
        <v>1</v>
      </c>
      <c r="AZ44">
        <v>0</v>
      </c>
      <c r="BA44">
        <v>45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f>ROUND(Y44*Source!I40,7)</f>
        <v>2.8224000000000001E-3</v>
      </c>
      <c r="CX44">
        <f>ROUND(Y44*Source!I40,7)</f>
        <v>2.8224000000000001E-3</v>
      </c>
      <c r="CY44">
        <f>AB44</f>
        <v>871.31</v>
      </c>
      <c r="CZ44">
        <f>AF44</f>
        <v>65.709999999999994</v>
      </c>
      <c r="DA44">
        <f>AJ44</f>
        <v>13.26</v>
      </c>
      <c r="DB44">
        <f t="shared" si="30"/>
        <v>38.64</v>
      </c>
      <c r="DC44">
        <f t="shared" si="31"/>
        <v>6.83</v>
      </c>
      <c r="DD44" t="s">
        <v>3</v>
      </c>
      <c r="DE44" t="s">
        <v>3</v>
      </c>
      <c r="DF44">
        <f t="shared" si="32"/>
        <v>0</v>
      </c>
      <c r="DG44">
        <f>ROUND(ROUND(AF44*AJ44,2)*CX44,2)</f>
        <v>2.46</v>
      </c>
      <c r="DH44">
        <f>ROUND(ROUND(AG44*AK44,2)*CX44,2)</f>
        <v>1.0900000000000001</v>
      </c>
      <c r="DI44">
        <f t="shared" si="33"/>
        <v>0</v>
      </c>
      <c r="DJ44">
        <f>DG44</f>
        <v>2.46</v>
      </c>
      <c r="DK44">
        <v>0</v>
      </c>
      <c r="DL44" t="s">
        <v>3</v>
      </c>
      <c r="DM44">
        <v>0</v>
      </c>
      <c r="DN44" t="s">
        <v>3</v>
      </c>
      <c r="DO44">
        <v>0</v>
      </c>
    </row>
    <row r="45" spans="1:119" x14ac:dyDescent="0.2">
      <c r="A45">
        <f>ROW(Source!A40)</f>
        <v>40</v>
      </c>
      <c r="B45">
        <v>51661419</v>
      </c>
      <c r="C45">
        <v>51661869</v>
      </c>
      <c r="D45">
        <v>49673715</v>
      </c>
      <c r="E45">
        <v>1</v>
      </c>
      <c r="F45">
        <v>1</v>
      </c>
      <c r="G45">
        <v>1</v>
      </c>
      <c r="H45">
        <v>2</v>
      </c>
      <c r="I45" t="s">
        <v>479</v>
      </c>
      <c r="J45" t="s">
        <v>480</v>
      </c>
      <c r="K45" t="s">
        <v>481</v>
      </c>
      <c r="L45">
        <v>1367</v>
      </c>
      <c r="N45">
        <v>1011</v>
      </c>
      <c r="O45" t="s">
        <v>461</v>
      </c>
      <c r="P45" t="s">
        <v>461</v>
      </c>
      <c r="Q45">
        <v>1</v>
      </c>
      <c r="W45">
        <v>0</v>
      </c>
      <c r="X45">
        <v>829370094</v>
      </c>
      <c r="Y45">
        <f t="shared" si="29"/>
        <v>1.47</v>
      </c>
      <c r="AA45">
        <v>0</v>
      </c>
      <c r="AB45">
        <v>107.41</v>
      </c>
      <c r="AC45">
        <v>0</v>
      </c>
      <c r="AD45">
        <v>0</v>
      </c>
      <c r="AE45">
        <v>0</v>
      </c>
      <c r="AF45">
        <v>8.1</v>
      </c>
      <c r="AG45">
        <v>0</v>
      </c>
      <c r="AH45">
        <v>0</v>
      </c>
      <c r="AI45">
        <v>1</v>
      </c>
      <c r="AJ45">
        <v>13.26</v>
      </c>
      <c r="AK45">
        <v>33.39</v>
      </c>
      <c r="AL45">
        <v>1</v>
      </c>
      <c r="AM45">
        <v>4</v>
      </c>
      <c r="AN45">
        <v>0</v>
      </c>
      <c r="AO45">
        <v>1</v>
      </c>
      <c r="AP45">
        <v>1</v>
      </c>
      <c r="AQ45">
        <v>0</v>
      </c>
      <c r="AR45">
        <v>0</v>
      </c>
      <c r="AS45" t="s">
        <v>3</v>
      </c>
      <c r="AT45">
        <v>1.4</v>
      </c>
      <c r="AU45" t="s">
        <v>20</v>
      </c>
      <c r="AV45">
        <v>0</v>
      </c>
      <c r="AW45">
        <v>2</v>
      </c>
      <c r="AX45">
        <v>51661887</v>
      </c>
      <c r="AY45">
        <v>1</v>
      </c>
      <c r="AZ45">
        <v>0</v>
      </c>
      <c r="BA45">
        <v>46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V45">
        <v>0</v>
      </c>
      <c r="CW45">
        <f>ROUND(Y45*Source!I40,7)</f>
        <v>7.0559999999999998E-3</v>
      </c>
      <c r="CX45">
        <f>ROUND(Y45*Source!I40,7)</f>
        <v>7.0559999999999998E-3</v>
      </c>
      <c r="CY45">
        <f>AB45</f>
        <v>107.41</v>
      </c>
      <c r="CZ45">
        <f>AF45</f>
        <v>8.1</v>
      </c>
      <c r="DA45">
        <f>AJ45</f>
        <v>13.26</v>
      </c>
      <c r="DB45">
        <f t="shared" si="30"/>
        <v>11.91</v>
      </c>
      <c r="DC45">
        <f t="shared" si="31"/>
        <v>0</v>
      </c>
      <c r="DD45" t="s">
        <v>3</v>
      </c>
      <c r="DE45" t="s">
        <v>3</v>
      </c>
      <c r="DF45">
        <f t="shared" si="32"/>
        <v>0</v>
      </c>
      <c r="DG45">
        <f>ROUND(ROUND(AF45*AJ45,2)*CX45,2)</f>
        <v>0.76</v>
      </c>
      <c r="DH45">
        <f>ROUND(ROUND(AG45*AK45,2)*CX45,2)</f>
        <v>0</v>
      </c>
      <c r="DI45">
        <f t="shared" si="33"/>
        <v>0</v>
      </c>
      <c r="DJ45">
        <f>DG45</f>
        <v>0.76</v>
      </c>
      <c r="DK45">
        <v>0</v>
      </c>
      <c r="DL45" t="s">
        <v>3</v>
      </c>
      <c r="DM45">
        <v>0</v>
      </c>
      <c r="DN45" t="s">
        <v>3</v>
      </c>
      <c r="DO45">
        <v>0</v>
      </c>
    </row>
    <row r="46" spans="1:119" x14ac:dyDescent="0.2">
      <c r="A46">
        <f>ROW(Source!A40)</f>
        <v>40</v>
      </c>
      <c r="B46">
        <v>51661419</v>
      </c>
      <c r="C46">
        <v>51661869</v>
      </c>
      <c r="D46">
        <v>49521144</v>
      </c>
      <c r="E46">
        <v>1</v>
      </c>
      <c r="F46">
        <v>1</v>
      </c>
      <c r="G46">
        <v>1</v>
      </c>
      <c r="H46">
        <v>3</v>
      </c>
      <c r="I46" t="s">
        <v>496</v>
      </c>
      <c r="J46" t="s">
        <v>497</v>
      </c>
      <c r="K46" t="s">
        <v>498</v>
      </c>
      <c r="L46">
        <v>1348</v>
      </c>
      <c r="N46">
        <v>1009</v>
      </c>
      <c r="O46" t="s">
        <v>196</v>
      </c>
      <c r="P46" t="s">
        <v>196</v>
      </c>
      <c r="Q46">
        <v>1000</v>
      </c>
      <c r="W46">
        <v>0</v>
      </c>
      <c r="X46">
        <v>-847628873</v>
      </c>
      <c r="Y46">
        <f t="shared" ref="Y46:Y51" si="34">AT46</f>
        <v>8.8999999999999995E-4</v>
      </c>
      <c r="AA46">
        <v>241405.89</v>
      </c>
      <c r="AB46">
        <v>0</v>
      </c>
      <c r="AC46">
        <v>0</v>
      </c>
      <c r="AD46">
        <v>0</v>
      </c>
      <c r="AE46">
        <v>26499</v>
      </c>
      <c r="AF46">
        <v>0</v>
      </c>
      <c r="AG46">
        <v>0</v>
      </c>
      <c r="AH46">
        <v>0</v>
      </c>
      <c r="AI46">
        <v>9.11</v>
      </c>
      <c r="AJ46">
        <v>1</v>
      </c>
      <c r="AK46">
        <v>1</v>
      </c>
      <c r="AL46">
        <v>1</v>
      </c>
      <c r="AM46">
        <v>4</v>
      </c>
      <c r="AN46">
        <v>0</v>
      </c>
      <c r="AO46">
        <v>1</v>
      </c>
      <c r="AP46">
        <v>1</v>
      </c>
      <c r="AQ46">
        <v>0</v>
      </c>
      <c r="AR46">
        <v>0</v>
      </c>
      <c r="AS46" t="s">
        <v>3</v>
      </c>
      <c r="AT46">
        <v>8.8999999999999995E-4</v>
      </c>
      <c r="AU46" t="s">
        <v>3</v>
      </c>
      <c r="AV46">
        <v>0</v>
      </c>
      <c r="AW46">
        <v>2</v>
      </c>
      <c r="AX46">
        <v>51661888</v>
      </c>
      <c r="AY46">
        <v>1</v>
      </c>
      <c r="AZ46">
        <v>0</v>
      </c>
      <c r="BA46">
        <v>47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V46">
        <v>0</v>
      </c>
      <c r="CW46">
        <v>0</v>
      </c>
      <c r="CX46">
        <f>ROUND(Y46*Source!I40,7)</f>
        <v>4.3000000000000003E-6</v>
      </c>
      <c r="CY46">
        <f t="shared" ref="CY46:CY51" si="35">AA46</f>
        <v>241405.89</v>
      </c>
      <c r="CZ46">
        <f t="shared" ref="CZ46:CZ51" si="36">AE46</f>
        <v>26499</v>
      </c>
      <c r="DA46">
        <f t="shared" ref="DA46:DA51" si="37">AI46</f>
        <v>9.11</v>
      </c>
      <c r="DB46">
        <f t="shared" ref="DB46:DB51" si="38">ROUND(ROUND(AT46*CZ46,2),2)</f>
        <v>23.58</v>
      </c>
      <c r="DC46">
        <f t="shared" ref="DC46:DC51" si="39">ROUND(ROUND(AT46*AG46,2),2)</f>
        <v>0</v>
      </c>
      <c r="DD46" t="s">
        <v>3</v>
      </c>
      <c r="DE46" t="s">
        <v>3</v>
      </c>
      <c r="DF46">
        <f t="shared" ref="DF46:DF51" si="40">ROUND(ROUND(AE46*AI46,2)*CX46,2)</f>
        <v>1.04</v>
      </c>
      <c r="DG46">
        <f t="shared" ref="DG46:DG53" si="41">ROUND(ROUND(AF46,2)*CX46,2)</f>
        <v>0</v>
      </c>
      <c r="DH46">
        <f t="shared" ref="DH46:DH52" si="42">ROUND(ROUND(AG46,2)*CX46,2)</f>
        <v>0</v>
      </c>
      <c r="DI46">
        <f t="shared" si="33"/>
        <v>0</v>
      </c>
      <c r="DJ46">
        <f t="shared" ref="DJ46:DJ51" si="43">DF46</f>
        <v>1.04</v>
      </c>
      <c r="DK46">
        <v>0</v>
      </c>
      <c r="DL46" t="s">
        <v>3</v>
      </c>
      <c r="DM46">
        <v>0</v>
      </c>
      <c r="DN46" t="s">
        <v>3</v>
      </c>
      <c r="DO46">
        <v>0</v>
      </c>
    </row>
    <row r="47" spans="1:119" x14ac:dyDescent="0.2">
      <c r="A47">
        <f>ROW(Source!A40)</f>
        <v>40</v>
      </c>
      <c r="B47">
        <v>51661419</v>
      </c>
      <c r="C47">
        <v>51661869</v>
      </c>
      <c r="D47">
        <v>49524301</v>
      </c>
      <c r="E47">
        <v>1</v>
      </c>
      <c r="F47">
        <v>1</v>
      </c>
      <c r="G47">
        <v>1</v>
      </c>
      <c r="H47">
        <v>3</v>
      </c>
      <c r="I47" t="s">
        <v>482</v>
      </c>
      <c r="J47" t="s">
        <v>483</v>
      </c>
      <c r="K47" t="s">
        <v>484</v>
      </c>
      <c r="L47">
        <v>1348</v>
      </c>
      <c r="N47">
        <v>1009</v>
      </c>
      <c r="O47" t="s">
        <v>196</v>
      </c>
      <c r="P47" t="s">
        <v>196</v>
      </c>
      <c r="Q47">
        <v>1000</v>
      </c>
      <c r="W47">
        <v>0</v>
      </c>
      <c r="X47">
        <v>1824693337</v>
      </c>
      <c r="Y47">
        <f t="shared" si="34"/>
        <v>4.0999999999999999E-4</v>
      </c>
      <c r="AA47">
        <v>94397.82</v>
      </c>
      <c r="AB47">
        <v>0</v>
      </c>
      <c r="AC47">
        <v>0</v>
      </c>
      <c r="AD47">
        <v>0</v>
      </c>
      <c r="AE47">
        <v>10362</v>
      </c>
      <c r="AF47">
        <v>0</v>
      </c>
      <c r="AG47">
        <v>0</v>
      </c>
      <c r="AH47">
        <v>0</v>
      </c>
      <c r="AI47">
        <v>9.11</v>
      </c>
      <c r="AJ47">
        <v>1</v>
      </c>
      <c r="AK47">
        <v>1</v>
      </c>
      <c r="AL47">
        <v>1</v>
      </c>
      <c r="AM47">
        <v>4</v>
      </c>
      <c r="AN47">
        <v>0</v>
      </c>
      <c r="AO47">
        <v>1</v>
      </c>
      <c r="AP47">
        <v>1</v>
      </c>
      <c r="AQ47">
        <v>0</v>
      </c>
      <c r="AR47">
        <v>0</v>
      </c>
      <c r="AS47" t="s">
        <v>3</v>
      </c>
      <c r="AT47">
        <v>4.0999999999999999E-4</v>
      </c>
      <c r="AU47" t="s">
        <v>3</v>
      </c>
      <c r="AV47">
        <v>0</v>
      </c>
      <c r="AW47">
        <v>2</v>
      </c>
      <c r="AX47">
        <v>51661889</v>
      </c>
      <c r="AY47">
        <v>1</v>
      </c>
      <c r="AZ47">
        <v>0</v>
      </c>
      <c r="BA47">
        <v>48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V47">
        <v>0</v>
      </c>
      <c r="CW47">
        <v>0</v>
      </c>
      <c r="CX47">
        <f>ROUND(Y47*Source!I40,7)</f>
        <v>1.9999999999999999E-6</v>
      </c>
      <c r="CY47">
        <f t="shared" si="35"/>
        <v>94397.82</v>
      </c>
      <c r="CZ47">
        <f t="shared" si="36"/>
        <v>10362</v>
      </c>
      <c r="DA47">
        <f t="shared" si="37"/>
        <v>9.11</v>
      </c>
      <c r="DB47">
        <f t="shared" si="38"/>
        <v>4.25</v>
      </c>
      <c r="DC47">
        <f t="shared" si="39"/>
        <v>0</v>
      </c>
      <c r="DD47" t="s">
        <v>3</v>
      </c>
      <c r="DE47" t="s">
        <v>3</v>
      </c>
      <c r="DF47">
        <f t="shared" si="40"/>
        <v>0.19</v>
      </c>
      <c r="DG47">
        <f t="shared" si="41"/>
        <v>0</v>
      </c>
      <c r="DH47">
        <f t="shared" si="42"/>
        <v>0</v>
      </c>
      <c r="DI47">
        <f t="shared" si="33"/>
        <v>0</v>
      </c>
      <c r="DJ47">
        <f t="shared" si="43"/>
        <v>0.19</v>
      </c>
      <c r="DK47">
        <v>0</v>
      </c>
      <c r="DL47" t="s">
        <v>3</v>
      </c>
      <c r="DM47">
        <v>0</v>
      </c>
      <c r="DN47" t="s">
        <v>3</v>
      </c>
      <c r="DO47">
        <v>0</v>
      </c>
    </row>
    <row r="48" spans="1:119" x14ac:dyDescent="0.2">
      <c r="A48">
        <f>ROW(Source!A40)</f>
        <v>40</v>
      </c>
      <c r="B48">
        <v>51661419</v>
      </c>
      <c r="C48">
        <v>51661869</v>
      </c>
      <c r="D48">
        <v>49525488</v>
      </c>
      <c r="E48">
        <v>1</v>
      </c>
      <c r="F48">
        <v>1</v>
      </c>
      <c r="G48">
        <v>1</v>
      </c>
      <c r="H48">
        <v>3</v>
      </c>
      <c r="I48" t="s">
        <v>468</v>
      </c>
      <c r="J48" t="s">
        <v>469</v>
      </c>
      <c r="K48" t="s">
        <v>470</v>
      </c>
      <c r="L48">
        <v>1346</v>
      </c>
      <c r="N48">
        <v>1009</v>
      </c>
      <c r="O48" t="s">
        <v>471</v>
      </c>
      <c r="P48" t="s">
        <v>471</v>
      </c>
      <c r="Q48">
        <v>1</v>
      </c>
      <c r="W48">
        <v>0</v>
      </c>
      <c r="X48">
        <v>-1864341761</v>
      </c>
      <c r="Y48">
        <f t="shared" si="34"/>
        <v>15</v>
      </c>
      <c r="AA48">
        <v>82.35</v>
      </c>
      <c r="AB48">
        <v>0</v>
      </c>
      <c r="AC48">
        <v>0</v>
      </c>
      <c r="AD48">
        <v>0</v>
      </c>
      <c r="AE48">
        <v>9.0399999999999991</v>
      </c>
      <c r="AF48">
        <v>0</v>
      </c>
      <c r="AG48">
        <v>0</v>
      </c>
      <c r="AH48">
        <v>0</v>
      </c>
      <c r="AI48">
        <v>9.11</v>
      </c>
      <c r="AJ48">
        <v>1</v>
      </c>
      <c r="AK48">
        <v>1</v>
      </c>
      <c r="AL48">
        <v>1</v>
      </c>
      <c r="AM48">
        <v>4</v>
      </c>
      <c r="AN48">
        <v>0</v>
      </c>
      <c r="AO48">
        <v>1</v>
      </c>
      <c r="AP48">
        <v>1</v>
      </c>
      <c r="AQ48">
        <v>0</v>
      </c>
      <c r="AR48">
        <v>0</v>
      </c>
      <c r="AS48" t="s">
        <v>3</v>
      </c>
      <c r="AT48">
        <v>15</v>
      </c>
      <c r="AU48" t="s">
        <v>3</v>
      </c>
      <c r="AV48">
        <v>0</v>
      </c>
      <c r="AW48">
        <v>2</v>
      </c>
      <c r="AX48">
        <v>51661890</v>
      </c>
      <c r="AY48">
        <v>1</v>
      </c>
      <c r="AZ48">
        <v>0</v>
      </c>
      <c r="BA48">
        <v>49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V48">
        <v>0</v>
      </c>
      <c r="CW48">
        <v>0</v>
      </c>
      <c r="CX48">
        <f>ROUND(Y48*Source!I40,7)</f>
        <v>7.1999999999999995E-2</v>
      </c>
      <c r="CY48">
        <f t="shared" si="35"/>
        <v>82.35</v>
      </c>
      <c r="CZ48">
        <f t="shared" si="36"/>
        <v>9.0399999999999991</v>
      </c>
      <c r="DA48">
        <f t="shared" si="37"/>
        <v>9.11</v>
      </c>
      <c r="DB48">
        <f t="shared" si="38"/>
        <v>135.6</v>
      </c>
      <c r="DC48">
        <f t="shared" si="39"/>
        <v>0</v>
      </c>
      <c r="DD48" t="s">
        <v>3</v>
      </c>
      <c r="DE48" t="s">
        <v>3</v>
      </c>
      <c r="DF48">
        <f t="shared" si="40"/>
        <v>5.93</v>
      </c>
      <c r="DG48">
        <f t="shared" si="41"/>
        <v>0</v>
      </c>
      <c r="DH48">
        <f t="shared" si="42"/>
        <v>0</v>
      </c>
      <c r="DI48">
        <f t="shared" si="33"/>
        <v>0</v>
      </c>
      <c r="DJ48">
        <f t="shared" si="43"/>
        <v>5.93</v>
      </c>
      <c r="DK48">
        <v>0</v>
      </c>
      <c r="DL48" t="s">
        <v>3</v>
      </c>
      <c r="DM48">
        <v>0</v>
      </c>
      <c r="DN48" t="s">
        <v>3</v>
      </c>
      <c r="DO48">
        <v>0</v>
      </c>
    </row>
    <row r="49" spans="1:119" x14ac:dyDescent="0.2">
      <c r="A49">
        <f>ROW(Source!A40)</f>
        <v>40</v>
      </c>
      <c r="B49">
        <v>51661419</v>
      </c>
      <c r="C49">
        <v>51661869</v>
      </c>
      <c r="D49">
        <v>49526492</v>
      </c>
      <c r="E49">
        <v>1</v>
      </c>
      <c r="F49">
        <v>1</v>
      </c>
      <c r="G49">
        <v>1</v>
      </c>
      <c r="H49">
        <v>3</v>
      </c>
      <c r="I49" t="s">
        <v>472</v>
      </c>
      <c r="J49" t="s">
        <v>473</v>
      </c>
      <c r="K49" t="s">
        <v>474</v>
      </c>
      <c r="L49">
        <v>1346</v>
      </c>
      <c r="N49">
        <v>1009</v>
      </c>
      <c r="O49" t="s">
        <v>471</v>
      </c>
      <c r="P49" t="s">
        <v>471</v>
      </c>
      <c r="Q49">
        <v>1</v>
      </c>
      <c r="W49">
        <v>0</v>
      </c>
      <c r="X49">
        <v>497341279</v>
      </c>
      <c r="Y49">
        <f t="shared" si="34"/>
        <v>8</v>
      </c>
      <c r="AA49">
        <v>210.35</v>
      </c>
      <c r="AB49">
        <v>0</v>
      </c>
      <c r="AC49">
        <v>0</v>
      </c>
      <c r="AD49">
        <v>0</v>
      </c>
      <c r="AE49">
        <v>23.09</v>
      </c>
      <c r="AF49">
        <v>0</v>
      </c>
      <c r="AG49">
        <v>0</v>
      </c>
      <c r="AH49">
        <v>0</v>
      </c>
      <c r="AI49">
        <v>9.11</v>
      </c>
      <c r="AJ49">
        <v>1</v>
      </c>
      <c r="AK49">
        <v>1</v>
      </c>
      <c r="AL49">
        <v>1</v>
      </c>
      <c r="AM49">
        <v>4</v>
      </c>
      <c r="AN49">
        <v>0</v>
      </c>
      <c r="AO49">
        <v>1</v>
      </c>
      <c r="AP49">
        <v>1</v>
      </c>
      <c r="AQ49">
        <v>0</v>
      </c>
      <c r="AR49">
        <v>0</v>
      </c>
      <c r="AS49" t="s">
        <v>3</v>
      </c>
      <c r="AT49">
        <v>8</v>
      </c>
      <c r="AU49" t="s">
        <v>3</v>
      </c>
      <c r="AV49">
        <v>0</v>
      </c>
      <c r="AW49">
        <v>2</v>
      </c>
      <c r="AX49">
        <v>51661891</v>
      </c>
      <c r="AY49">
        <v>1</v>
      </c>
      <c r="AZ49">
        <v>0</v>
      </c>
      <c r="BA49">
        <v>50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V49">
        <v>0</v>
      </c>
      <c r="CW49">
        <v>0</v>
      </c>
      <c r="CX49">
        <f>ROUND(Y49*Source!I40,7)</f>
        <v>3.8399999999999997E-2</v>
      </c>
      <c r="CY49">
        <f t="shared" si="35"/>
        <v>210.35</v>
      </c>
      <c r="CZ49">
        <f t="shared" si="36"/>
        <v>23.09</v>
      </c>
      <c r="DA49">
        <f t="shared" si="37"/>
        <v>9.11</v>
      </c>
      <c r="DB49">
        <f t="shared" si="38"/>
        <v>184.72</v>
      </c>
      <c r="DC49">
        <f t="shared" si="39"/>
        <v>0</v>
      </c>
      <c r="DD49" t="s">
        <v>3</v>
      </c>
      <c r="DE49" t="s">
        <v>3</v>
      </c>
      <c r="DF49">
        <f t="shared" si="40"/>
        <v>8.08</v>
      </c>
      <c r="DG49">
        <f t="shared" si="41"/>
        <v>0</v>
      </c>
      <c r="DH49">
        <f t="shared" si="42"/>
        <v>0</v>
      </c>
      <c r="DI49">
        <f t="shared" si="33"/>
        <v>0</v>
      </c>
      <c r="DJ49">
        <f t="shared" si="43"/>
        <v>8.08</v>
      </c>
      <c r="DK49">
        <v>0</v>
      </c>
      <c r="DL49" t="s">
        <v>3</v>
      </c>
      <c r="DM49">
        <v>0</v>
      </c>
      <c r="DN49" t="s">
        <v>3</v>
      </c>
      <c r="DO49">
        <v>0</v>
      </c>
    </row>
    <row r="50" spans="1:119" x14ac:dyDescent="0.2">
      <c r="A50">
        <f>ROW(Source!A40)</f>
        <v>40</v>
      </c>
      <c r="B50">
        <v>51661419</v>
      </c>
      <c r="C50">
        <v>51661869</v>
      </c>
      <c r="D50">
        <v>49555131</v>
      </c>
      <c r="E50">
        <v>1</v>
      </c>
      <c r="F50">
        <v>1</v>
      </c>
      <c r="G50">
        <v>1</v>
      </c>
      <c r="H50">
        <v>3</v>
      </c>
      <c r="I50" t="s">
        <v>499</v>
      </c>
      <c r="J50" t="s">
        <v>500</v>
      </c>
      <c r="K50" t="s">
        <v>501</v>
      </c>
      <c r="L50">
        <v>1348</v>
      </c>
      <c r="N50">
        <v>1009</v>
      </c>
      <c r="O50" t="s">
        <v>196</v>
      </c>
      <c r="P50" t="s">
        <v>196</v>
      </c>
      <c r="Q50">
        <v>1000</v>
      </c>
      <c r="W50">
        <v>0</v>
      </c>
      <c r="X50">
        <v>-364749507</v>
      </c>
      <c r="Y50">
        <f t="shared" si="34"/>
        <v>5.0099999999999997E-3</v>
      </c>
      <c r="AA50">
        <v>156537.13</v>
      </c>
      <c r="AB50">
        <v>0</v>
      </c>
      <c r="AC50">
        <v>0</v>
      </c>
      <c r="AD50">
        <v>0</v>
      </c>
      <c r="AE50">
        <v>17183</v>
      </c>
      <c r="AF50">
        <v>0</v>
      </c>
      <c r="AG50">
        <v>0</v>
      </c>
      <c r="AH50">
        <v>0</v>
      </c>
      <c r="AI50">
        <v>9.11</v>
      </c>
      <c r="AJ50">
        <v>1</v>
      </c>
      <c r="AK50">
        <v>1</v>
      </c>
      <c r="AL50">
        <v>1</v>
      </c>
      <c r="AM50">
        <v>4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3</v>
      </c>
      <c r="AT50">
        <v>5.0099999999999997E-3</v>
      </c>
      <c r="AU50" t="s">
        <v>3</v>
      </c>
      <c r="AV50">
        <v>0</v>
      </c>
      <c r="AW50">
        <v>2</v>
      </c>
      <c r="AX50">
        <v>51661893</v>
      </c>
      <c r="AY50">
        <v>1</v>
      </c>
      <c r="AZ50">
        <v>0</v>
      </c>
      <c r="BA50">
        <v>52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V50">
        <v>0</v>
      </c>
      <c r="CW50">
        <v>0</v>
      </c>
      <c r="CX50">
        <f>ROUND(Y50*Source!I40,7)</f>
        <v>2.4000000000000001E-5</v>
      </c>
      <c r="CY50">
        <f t="shared" si="35"/>
        <v>156537.13</v>
      </c>
      <c r="CZ50">
        <f t="shared" si="36"/>
        <v>17183</v>
      </c>
      <c r="DA50">
        <f t="shared" si="37"/>
        <v>9.11</v>
      </c>
      <c r="DB50">
        <f t="shared" si="38"/>
        <v>86.09</v>
      </c>
      <c r="DC50">
        <f t="shared" si="39"/>
        <v>0</v>
      </c>
      <c r="DD50" t="s">
        <v>3</v>
      </c>
      <c r="DE50" t="s">
        <v>3</v>
      </c>
      <c r="DF50">
        <f t="shared" si="40"/>
        <v>3.76</v>
      </c>
      <c r="DG50">
        <f t="shared" si="41"/>
        <v>0</v>
      </c>
      <c r="DH50">
        <f t="shared" si="42"/>
        <v>0</v>
      </c>
      <c r="DI50">
        <f t="shared" si="33"/>
        <v>0</v>
      </c>
      <c r="DJ50">
        <f t="shared" si="43"/>
        <v>3.76</v>
      </c>
      <c r="DK50">
        <v>0</v>
      </c>
      <c r="DL50" t="s">
        <v>3</v>
      </c>
      <c r="DM50">
        <v>0</v>
      </c>
      <c r="DN50" t="s">
        <v>3</v>
      </c>
      <c r="DO50">
        <v>0</v>
      </c>
    </row>
    <row r="51" spans="1:119" x14ac:dyDescent="0.2">
      <c r="A51">
        <f>ROW(Source!A40)</f>
        <v>40</v>
      </c>
      <c r="B51">
        <v>51661419</v>
      </c>
      <c r="C51">
        <v>51661869</v>
      </c>
      <c r="D51">
        <v>49564216</v>
      </c>
      <c r="E51">
        <v>1</v>
      </c>
      <c r="F51">
        <v>1</v>
      </c>
      <c r="G51">
        <v>1</v>
      </c>
      <c r="H51">
        <v>3</v>
      </c>
      <c r="I51" t="s">
        <v>87</v>
      </c>
      <c r="J51" t="s">
        <v>89</v>
      </c>
      <c r="K51" t="s">
        <v>88</v>
      </c>
      <c r="L51">
        <v>1327</v>
      </c>
      <c r="N51">
        <v>1005</v>
      </c>
      <c r="O51" t="s">
        <v>63</v>
      </c>
      <c r="P51" t="s">
        <v>63</v>
      </c>
      <c r="Q51">
        <v>1</v>
      </c>
      <c r="W51">
        <v>0</v>
      </c>
      <c r="X51">
        <v>179590291</v>
      </c>
      <c r="Y51">
        <f t="shared" si="34"/>
        <v>100</v>
      </c>
      <c r="AA51">
        <v>1379.62</v>
      </c>
      <c r="AB51">
        <v>0</v>
      </c>
      <c r="AC51">
        <v>0</v>
      </c>
      <c r="AD51">
        <v>0</v>
      </c>
      <c r="AE51">
        <v>151.44</v>
      </c>
      <c r="AF51">
        <v>0</v>
      </c>
      <c r="AG51">
        <v>0</v>
      </c>
      <c r="AH51">
        <v>0</v>
      </c>
      <c r="AI51">
        <v>9.11</v>
      </c>
      <c r="AJ51">
        <v>1</v>
      </c>
      <c r="AK51">
        <v>1</v>
      </c>
      <c r="AL51">
        <v>1</v>
      </c>
      <c r="AM51">
        <v>0</v>
      </c>
      <c r="AN51">
        <v>0</v>
      </c>
      <c r="AO51">
        <v>0</v>
      </c>
      <c r="AP51">
        <v>1</v>
      </c>
      <c r="AQ51">
        <v>0</v>
      </c>
      <c r="AR51">
        <v>0</v>
      </c>
      <c r="AS51" t="s">
        <v>3</v>
      </c>
      <c r="AT51">
        <v>100</v>
      </c>
      <c r="AU51" t="s">
        <v>3</v>
      </c>
      <c r="AV51">
        <v>0</v>
      </c>
      <c r="AW51">
        <v>1</v>
      </c>
      <c r="AX51">
        <v>-1</v>
      </c>
      <c r="AY51">
        <v>0</v>
      </c>
      <c r="AZ51">
        <v>0</v>
      </c>
      <c r="BA51" t="s">
        <v>3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V51">
        <v>0</v>
      </c>
      <c r="CW51">
        <v>0</v>
      </c>
      <c r="CX51">
        <f>ROUND(Y51*Source!I40,7)</f>
        <v>0.48</v>
      </c>
      <c r="CY51">
        <f t="shared" si="35"/>
        <v>1379.62</v>
      </c>
      <c r="CZ51">
        <f t="shared" si="36"/>
        <v>151.44</v>
      </c>
      <c r="DA51">
        <f t="shared" si="37"/>
        <v>9.11</v>
      </c>
      <c r="DB51">
        <f t="shared" si="38"/>
        <v>15144</v>
      </c>
      <c r="DC51">
        <f t="shared" si="39"/>
        <v>0</v>
      </c>
      <c r="DD51" t="s">
        <v>3</v>
      </c>
      <c r="DE51" t="s">
        <v>3</v>
      </c>
      <c r="DF51">
        <f t="shared" si="40"/>
        <v>662.22</v>
      </c>
      <c r="DG51">
        <f t="shared" si="41"/>
        <v>0</v>
      </c>
      <c r="DH51">
        <f t="shared" si="42"/>
        <v>0</v>
      </c>
      <c r="DI51">
        <f t="shared" si="33"/>
        <v>0</v>
      </c>
      <c r="DJ51">
        <f t="shared" si="43"/>
        <v>662.22</v>
      </c>
      <c r="DK51">
        <v>0</v>
      </c>
      <c r="DL51" t="s">
        <v>3</v>
      </c>
      <c r="DM51">
        <v>0</v>
      </c>
      <c r="DN51" t="s">
        <v>3</v>
      </c>
      <c r="DO51">
        <v>0</v>
      </c>
    </row>
    <row r="52" spans="1:119" x14ac:dyDescent="0.2">
      <c r="A52">
        <f>ROW(Source!A77)</f>
        <v>77</v>
      </c>
      <c r="B52">
        <v>51661419</v>
      </c>
      <c r="C52">
        <v>51661899</v>
      </c>
      <c r="D52">
        <v>49510757</v>
      </c>
      <c r="E52">
        <v>70</v>
      </c>
      <c r="F52">
        <v>1</v>
      </c>
      <c r="G52">
        <v>1</v>
      </c>
      <c r="H52">
        <v>1</v>
      </c>
      <c r="I52" t="s">
        <v>453</v>
      </c>
      <c r="J52" t="s">
        <v>3</v>
      </c>
      <c r="K52" t="s">
        <v>454</v>
      </c>
      <c r="L52">
        <v>1191</v>
      </c>
      <c r="N52">
        <v>1013</v>
      </c>
      <c r="O52" t="s">
        <v>455</v>
      </c>
      <c r="P52" t="s">
        <v>455</v>
      </c>
      <c r="Q52">
        <v>1</v>
      </c>
      <c r="W52">
        <v>0</v>
      </c>
      <c r="X52">
        <v>-1111239348</v>
      </c>
      <c r="Y52">
        <f>(AT52*ROUND(1.05,7))</f>
        <v>3.8325</v>
      </c>
      <c r="AA52">
        <v>0</v>
      </c>
      <c r="AB52">
        <v>0</v>
      </c>
      <c r="AC52">
        <v>0</v>
      </c>
      <c r="AD52">
        <v>321.20999999999998</v>
      </c>
      <c r="AE52">
        <v>0</v>
      </c>
      <c r="AF52">
        <v>0</v>
      </c>
      <c r="AG52">
        <v>0</v>
      </c>
      <c r="AH52">
        <v>9.6199999999999992</v>
      </c>
      <c r="AI52">
        <v>1</v>
      </c>
      <c r="AJ52">
        <v>1</v>
      </c>
      <c r="AK52">
        <v>1</v>
      </c>
      <c r="AL52">
        <v>33.39</v>
      </c>
      <c r="AM52">
        <v>4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3</v>
      </c>
      <c r="AT52">
        <v>3.65</v>
      </c>
      <c r="AU52" t="s">
        <v>20</v>
      </c>
      <c r="AV52">
        <v>1</v>
      </c>
      <c r="AW52">
        <v>2</v>
      </c>
      <c r="AX52">
        <v>51661911</v>
      </c>
      <c r="AY52">
        <v>1</v>
      </c>
      <c r="AZ52">
        <v>0</v>
      </c>
      <c r="BA52">
        <v>57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U52">
        <f>ROUND(AT52*Source!I77*AH52*AL52,2)</f>
        <v>1172.42</v>
      </c>
      <c r="CV52">
        <f>ROUND(Y52*Source!I77,7)</f>
        <v>3.8325</v>
      </c>
      <c r="CW52">
        <v>0</v>
      </c>
      <c r="CX52">
        <f>ROUND(Y52*Source!I77,7)</f>
        <v>3.8325</v>
      </c>
      <c r="CY52">
        <f>AD52</f>
        <v>321.20999999999998</v>
      </c>
      <c r="CZ52">
        <f>AH52</f>
        <v>9.6199999999999992</v>
      </c>
      <c r="DA52">
        <f>AL52</f>
        <v>33.39</v>
      </c>
      <c r="DB52">
        <f>ROUND((ROUND(AT52*CZ52,2)*ROUND(1.05,7)),2)</f>
        <v>36.869999999999997</v>
      </c>
      <c r="DC52">
        <f>ROUND((ROUND(AT52*AG52,2)*ROUND(1.05,7)),2)</f>
        <v>0</v>
      </c>
      <c r="DD52" t="s">
        <v>3</v>
      </c>
      <c r="DE52" t="s">
        <v>3</v>
      </c>
      <c r="DF52">
        <f>ROUND(ROUND(AE52,2)*CX52,2)</f>
        <v>0</v>
      </c>
      <c r="DG52">
        <f t="shared" si="41"/>
        <v>0</v>
      </c>
      <c r="DH52">
        <f t="shared" si="42"/>
        <v>0</v>
      </c>
      <c r="DI52">
        <f>ROUND(ROUND(AH52*AL52,2)*CX52,2)</f>
        <v>1231.04</v>
      </c>
      <c r="DJ52">
        <f>DI52</f>
        <v>1231.04</v>
      </c>
      <c r="DK52">
        <v>0</v>
      </c>
      <c r="DL52" t="s">
        <v>3</v>
      </c>
      <c r="DM52">
        <v>0</v>
      </c>
      <c r="DN52" t="s">
        <v>3</v>
      </c>
      <c r="DO52">
        <v>0</v>
      </c>
    </row>
    <row r="53" spans="1:119" x14ac:dyDescent="0.2">
      <c r="A53">
        <f>ROW(Source!A77)</f>
        <v>77</v>
      </c>
      <c r="B53">
        <v>51661419</v>
      </c>
      <c r="C53">
        <v>51661899</v>
      </c>
      <c r="D53">
        <v>49510905</v>
      </c>
      <c r="E53">
        <v>70</v>
      </c>
      <c r="F53">
        <v>1</v>
      </c>
      <c r="G53">
        <v>1</v>
      </c>
      <c r="H53">
        <v>1</v>
      </c>
      <c r="I53" t="s">
        <v>456</v>
      </c>
      <c r="J53" t="s">
        <v>3</v>
      </c>
      <c r="K53" t="s">
        <v>457</v>
      </c>
      <c r="L53">
        <v>1191</v>
      </c>
      <c r="N53">
        <v>1013</v>
      </c>
      <c r="O53" t="s">
        <v>455</v>
      </c>
      <c r="P53" t="s">
        <v>455</v>
      </c>
      <c r="Q53">
        <v>1</v>
      </c>
      <c r="W53">
        <v>0</v>
      </c>
      <c r="X53">
        <v>-1417349443</v>
      </c>
      <c r="Y53">
        <f>(AT53*ROUND(1.05,7))</f>
        <v>5.2500000000000005E-2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1</v>
      </c>
      <c r="AJ53">
        <v>1</v>
      </c>
      <c r="AK53">
        <v>33.39</v>
      </c>
      <c r="AL53">
        <v>1</v>
      </c>
      <c r="AM53">
        <v>4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3</v>
      </c>
      <c r="AT53">
        <v>0.05</v>
      </c>
      <c r="AU53" t="s">
        <v>20</v>
      </c>
      <c r="AV53">
        <v>2</v>
      </c>
      <c r="AW53">
        <v>2</v>
      </c>
      <c r="AX53">
        <v>51661912</v>
      </c>
      <c r="AY53">
        <v>1</v>
      </c>
      <c r="AZ53">
        <v>0</v>
      </c>
      <c r="BA53">
        <v>58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V53">
        <v>0</v>
      </c>
      <c r="CW53">
        <v>0</v>
      </c>
      <c r="CX53">
        <f>ROUND(Y53*Source!I77,7)</f>
        <v>5.2499999999999998E-2</v>
      </c>
      <c r="CY53">
        <f>AD53</f>
        <v>0</v>
      </c>
      <c r="CZ53">
        <f>AH53</f>
        <v>0</v>
      </c>
      <c r="DA53">
        <f>AL53</f>
        <v>1</v>
      </c>
      <c r="DB53">
        <f>ROUND((ROUND(AT53*CZ53,2)*ROUND(1.05,7)),2)</f>
        <v>0</v>
      </c>
      <c r="DC53">
        <f>ROUND((ROUND(AT53*AG53,2)*ROUND(1.05,7)),2)</f>
        <v>0</v>
      </c>
      <c r="DD53" t="s">
        <v>3</v>
      </c>
      <c r="DE53" t="s">
        <v>3</v>
      </c>
      <c r="DF53">
        <f>ROUND(ROUND(AE53,2)*CX53,2)</f>
        <v>0</v>
      </c>
      <c r="DG53">
        <f t="shared" si="41"/>
        <v>0</v>
      </c>
      <c r="DH53">
        <f>ROUND(ROUND(AG53*AK53,2)*CX53,2)</f>
        <v>0</v>
      </c>
      <c r="DI53">
        <f t="shared" ref="DI53:DI60" si="44">ROUND(ROUND(AH53,2)*CX53,2)</f>
        <v>0</v>
      </c>
      <c r="DJ53">
        <f>DI53</f>
        <v>0</v>
      </c>
      <c r="DK53">
        <v>0</v>
      </c>
      <c r="DL53" t="s">
        <v>3</v>
      </c>
      <c r="DM53">
        <v>0</v>
      </c>
      <c r="DN53" t="s">
        <v>3</v>
      </c>
      <c r="DO53">
        <v>0</v>
      </c>
    </row>
    <row r="54" spans="1:119" x14ac:dyDescent="0.2">
      <c r="A54">
        <f>ROW(Source!A77)</f>
        <v>77</v>
      </c>
      <c r="B54">
        <v>51661419</v>
      </c>
      <c r="C54">
        <v>51661899</v>
      </c>
      <c r="D54">
        <v>49672573</v>
      </c>
      <c r="E54">
        <v>1</v>
      </c>
      <c r="F54">
        <v>1</v>
      </c>
      <c r="G54">
        <v>1</v>
      </c>
      <c r="H54">
        <v>2</v>
      </c>
      <c r="I54" t="s">
        <v>458</v>
      </c>
      <c r="J54" t="s">
        <v>459</v>
      </c>
      <c r="K54" t="s">
        <v>460</v>
      </c>
      <c r="L54">
        <v>1367</v>
      </c>
      <c r="N54">
        <v>1011</v>
      </c>
      <c r="O54" t="s">
        <v>461</v>
      </c>
      <c r="P54" t="s">
        <v>461</v>
      </c>
      <c r="Q54">
        <v>1</v>
      </c>
      <c r="W54">
        <v>0</v>
      </c>
      <c r="X54">
        <v>-430484415</v>
      </c>
      <c r="Y54">
        <f>(AT54*ROUND(1.05,7))</f>
        <v>1.0500000000000001E-2</v>
      </c>
      <c r="AA54">
        <v>0</v>
      </c>
      <c r="AB54">
        <v>1530.2</v>
      </c>
      <c r="AC54">
        <v>450.77</v>
      </c>
      <c r="AD54">
        <v>0</v>
      </c>
      <c r="AE54">
        <v>0</v>
      </c>
      <c r="AF54">
        <v>115.4</v>
      </c>
      <c r="AG54">
        <v>13.5</v>
      </c>
      <c r="AH54">
        <v>0</v>
      </c>
      <c r="AI54">
        <v>1</v>
      </c>
      <c r="AJ54">
        <v>13.26</v>
      </c>
      <c r="AK54">
        <v>33.39</v>
      </c>
      <c r="AL54">
        <v>1</v>
      </c>
      <c r="AM54">
        <v>4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3</v>
      </c>
      <c r="AT54">
        <v>0.01</v>
      </c>
      <c r="AU54" t="s">
        <v>20</v>
      </c>
      <c r="AV54">
        <v>0</v>
      </c>
      <c r="AW54">
        <v>2</v>
      </c>
      <c r="AX54">
        <v>51661913</v>
      </c>
      <c r="AY54">
        <v>1</v>
      </c>
      <c r="AZ54">
        <v>0</v>
      </c>
      <c r="BA54">
        <v>59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V54">
        <v>0</v>
      </c>
      <c r="CW54">
        <f>ROUND(Y54*Source!I77,7)</f>
        <v>1.0500000000000001E-2</v>
      </c>
      <c r="CX54">
        <f>ROUND(Y54*Source!I77,7)</f>
        <v>1.0500000000000001E-2</v>
      </c>
      <c r="CY54">
        <f>AB54</f>
        <v>1530.2</v>
      </c>
      <c r="CZ54">
        <f>AF54</f>
        <v>115.4</v>
      </c>
      <c r="DA54">
        <f>AJ54</f>
        <v>13.26</v>
      </c>
      <c r="DB54">
        <f>ROUND((ROUND(AT54*CZ54,2)*ROUND(1.05,7)),2)</f>
        <v>1.21</v>
      </c>
      <c r="DC54">
        <f>ROUND((ROUND(AT54*AG54,2)*ROUND(1.05,7)),2)</f>
        <v>0.15</v>
      </c>
      <c r="DD54" t="s">
        <v>3</v>
      </c>
      <c r="DE54" t="s">
        <v>3</v>
      </c>
      <c r="DF54">
        <f>ROUND(ROUND(AE54,2)*CX54,2)</f>
        <v>0</v>
      </c>
      <c r="DG54">
        <f>ROUND(ROUND(AF54*AJ54,2)*CX54,2)</f>
        <v>16.07</v>
      </c>
      <c r="DH54">
        <f>ROUND(ROUND(AG54*AK54,2)*CX54,2)</f>
        <v>4.7300000000000004</v>
      </c>
      <c r="DI54">
        <f t="shared" si="44"/>
        <v>0</v>
      </c>
      <c r="DJ54">
        <f>DG54</f>
        <v>16.07</v>
      </c>
      <c r="DK54">
        <v>0</v>
      </c>
      <c r="DL54" t="s">
        <v>3</v>
      </c>
      <c r="DM54">
        <v>0</v>
      </c>
      <c r="DN54" t="s">
        <v>3</v>
      </c>
      <c r="DO54">
        <v>0</v>
      </c>
    </row>
    <row r="55" spans="1:119" x14ac:dyDescent="0.2">
      <c r="A55">
        <f>ROW(Source!A77)</f>
        <v>77</v>
      </c>
      <c r="B55">
        <v>51661419</v>
      </c>
      <c r="C55">
        <v>51661899</v>
      </c>
      <c r="D55">
        <v>49672695</v>
      </c>
      <c r="E55">
        <v>1</v>
      </c>
      <c r="F55">
        <v>1</v>
      </c>
      <c r="G55">
        <v>1</v>
      </c>
      <c r="H55">
        <v>2</v>
      </c>
      <c r="I55" t="s">
        <v>462</v>
      </c>
      <c r="J55" t="s">
        <v>463</v>
      </c>
      <c r="K55" t="s">
        <v>464</v>
      </c>
      <c r="L55">
        <v>1367</v>
      </c>
      <c r="N55">
        <v>1011</v>
      </c>
      <c r="O55" t="s">
        <v>461</v>
      </c>
      <c r="P55" t="s">
        <v>461</v>
      </c>
      <c r="Q55">
        <v>1</v>
      </c>
      <c r="W55">
        <v>0</v>
      </c>
      <c r="X55">
        <v>1063590936</v>
      </c>
      <c r="Y55">
        <f>(AT55*ROUND(1.05,7))</f>
        <v>0.95550000000000013</v>
      </c>
      <c r="AA55">
        <v>0</v>
      </c>
      <c r="AB55">
        <v>41.37</v>
      </c>
      <c r="AC55">
        <v>0</v>
      </c>
      <c r="AD55">
        <v>0</v>
      </c>
      <c r="AE55">
        <v>0</v>
      </c>
      <c r="AF55">
        <v>3.12</v>
      </c>
      <c r="AG55">
        <v>0</v>
      </c>
      <c r="AH55">
        <v>0</v>
      </c>
      <c r="AI55">
        <v>1</v>
      </c>
      <c r="AJ55">
        <v>13.26</v>
      </c>
      <c r="AK55">
        <v>33.39</v>
      </c>
      <c r="AL55">
        <v>1</v>
      </c>
      <c r="AM55">
        <v>4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3</v>
      </c>
      <c r="AT55">
        <v>0.91</v>
      </c>
      <c r="AU55" t="s">
        <v>20</v>
      </c>
      <c r="AV55">
        <v>0</v>
      </c>
      <c r="AW55">
        <v>2</v>
      </c>
      <c r="AX55">
        <v>51661914</v>
      </c>
      <c r="AY55">
        <v>1</v>
      </c>
      <c r="AZ55">
        <v>0</v>
      </c>
      <c r="BA55">
        <v>60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V55">
        <v>0</v>
      </c>
      <c r="CW55">
        <f>ROUND(Y55*Source!I77,7)</f>
        <v>0.95550000000000002</v>
      </c>
      <c r="CX55">
        <f>ROUND(Y55*Source!I77,7)</f>
        <v>0.95550000000000002</v>
      </c>
      <c r="CY55">
        <f>AB55</f>
        <v>41.37</v>
      </c>
      <c r="CZ55">
        <f>AF55</f>
        <v>3.12</v>
      </c>
      <c r="DA55">
        <f>AJ55</f>
        <v>13.26</v>
      </c>
      <c r="DB55">
        <f>ROUND((ROUND(AT55*CZ55,2)*ROUND(1.05,7)),2)</f>
        <v>2.98</v>
      </c>
      <c r="DC55">
        <f>ROUND((ROUND(AT55*AG55,2)*ROUND(1.05,7)),2)</f>
        <v>0</v>
      </c>
      <c r="DD55" t="s">
        <v>3</v>
      </c>
      <c r="DE55" t="s">
        <v>3</v>
      </c>
      <c r="DF55">
        <f>ROUND(ROUND(AE55,2)*CX55,2)</f>
        <v>0</v>
      </c>
      <c r="DG55">
        <f>ROUND(ROUND(AF55*AJ55,2)*CX55,2)</f>
        <v>39.53</v>
      </c>
      <c r="DH55">
        <f>ROUND(ROUND(AG55*AK55,2)*CX55,2)</f>
        <v>0</v>
      </c>
      <c r="DI55">
        <f t="shared" si="44"/>
        <v>0</v>
      </c>
      <c r="DJ55">
        <f>DG55</f>
        <v>39.53</v>
      </c>
      <c r="DK55">
        <v>0</v>
      </c>
      <c r="DL55" t="s">
        <v>3</v>
      </c>
      <c r="DM55">
        <v>0</v>
      </c>
      <c r="DN55" t="s">
        <v>3</v>
      </c>
      <c r="DO55">
        <v>0</v>
      </c>
    </row>
    <row r="56" spans="1:119" x14ac:dyDescent="0.2">
      <c r="A56">
        <f>ROW(Source!A77)</f>
        <v>77</v>
      </c>
      <c r="B56">
        <v>51661419</v>
      </c>
      <c r="C56">
        <v>51661899</v>
      </c>
      <c r="D56">
        <v>49673503</v>
      </c>
      <c r="E56">
        <v>1</v>
      </c>
      <c r="F56">
        <v>1</v>
      </c>
      <c r="G56">
        <v>1</v>
      </c>
      <c r="H56">
        <v>2</v>
      </c>
      <c r="I56" t="s">
        <v>465</v>
      </c>
      <c r="J56" t="s">
        <v>466</v>
      </c>
      <c r="K56" t="s">
        <v>467</v>
      </c>
      <c r="L56">
        <v>1367</v>
      </c>
      <c r="N56">
        <v>1011</v>
      </c>
      <c r="O56" t="s">
        <v>461</v>
      </c>
      <c r="P56" t="s">
        <v>461</v>
      </c>
      <c r="Q56">
        <v>1</v>
      </c>
      <c r="W56">
        <v>0</v>
      </c>
      <c r="X56">
        <v>509054691</v>
      </c>
      <c r="Y56">
        <f>(AT56*ROUND(1.05,7))</f>
        <v>4.2000000000000003E-2</v>
      </c>
      <c r="AA56">
        <v>0</v>
      </c>
      <c r="AB56">
        <v>871.31</v>
      </c>
      <c r="AC56">
        <v>387.32</v>
      </c>
      <c r="AD56">
        <v>0</v>
      </c>
      <c r="AE56">
        <v>0</v>
      </c>
      <c r="AF56">
        <v>65.709999999999994</v>
      </c>
      <c r="AG56">
        <v>11.6</v>
      </c>
      <c r="AH56">
        <v>0</v>
      </c>
      <c r="AI56">
        <v>1</v>
      </c>
      <c r="AJ56">
        <v>13.26</v>
      </c>
      <c r="AK56">
        <v>33.39</v>
      </c>
      <c r="AL56">
        <v>1</v>
      </c>
      <c r="AM56">
        <v>4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3</v>
      </c>
      <c r="AT56">
        <v>0.04</v>
      </c>
      <c r="AU56" t="s">
        <v>20</v>
      </c>
      <c r="AV56">
        <v>0</v>
      </c>
      <c r="AW56">
        <v>2</v>
      </c>
      <c r="AX56">
        <v>51661915</v>
      </c>
      <c r="AY56">
        <v>1</v>
      </c>
      <c r="AZ56">
        <v>0</v>
      </c>
      <c r="BA56">
        <v>61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V56">
        <v>0</v>
      </c>
      <c r="CW56">
        <f>ROUND(Y56*Source!I77,7)</f>
        <v>4.2000000000000003E-2</v>
      </c>
      <c r="CX56">
        <f>ROUND(Y56*Source!I77,7)</f>
        <v>4.2000000000000003E-2</v>
      </c>
      <c r="CY56">
        <f>AB56</f>
        <v>871.31</v>
      </c>
      <c r="CZ56">
        <f>AF56</f>
        <v>65.709999999999994</v>
      </c>
      <c r="DA56">
        <f>AJ56</f>
        <v>13.26</v>
      </c>
      <c r="DB56">
        <f>ROUND((ROUND(AT56*CZ56,2)*ROUND(1.05,7)),2)</f>
        <v>2.76</v>
      </c>
      <c r="DC56">
        <f>ROUND((ROUND(AT56*AG56,2)*ROUND(1.05,7)),2)</f>
        <v>0.48</v>
      </c>
      <c r="DD56" t="s">
        <v>3</v>
      </c>
      <c r="DE56" t="s">
        <v>3</v>
      </c>
      <c r="DF56">
        <f>ROUND(ROUND(AE56,2)*CX56,2)</f>
        <v>0</v>
      </c>
      <c r="DG56">
        <f>ROUND(ROUND(AF56*AJ56,2)*CX56,2)</f>
        <v>36.6</v>
      </c>
      <c r="DH56">
        <f>ROUND(ROUND(AG56*AK56,2)*CX56,2)</f>
        <v>16.27</v>
      </c>
      <c r="DI56">
        <f t="shared" si="44"/>
        <v>0</v>
      </c>
      <c r="DJ56">
        <f>DG56</f>
        <v>36.6</v>
      </c>
      <c r="DK56">
        <v>0</v>
      </c>
      <c r="DL56" t="s">
        <v>3</v>
      </c>
      <c r="DM56">
        <v>0</v>
      </c>
      <c r="DN56" t="s">
        <v>3</v>
      </c>
      <c r="DO56">
        <v>0</v>
      </c>
    </row>
    <row r="57" spans="1:119" x14ac:dyDescent="0.2">
      <c r="A57">
        <f>ROW(Source!A77)</f>
        <v>77</v>
      </c>
      <c r="B57">
        <v>51661419</v>
      </c>
      <c r="C57">
        <v>51661899</v>
      </c>
      <c r="D57">
        <v>49525488</v>
      </c>
      <c r="E57">
        <v>1</v>
      </c>
      <c r="F57">
        <v>1</v>
      </c>
      <c r="G57">
        <v>1</v>
      </c>
      <c r="H57">
        <v>3</v>
      </c>
      <c r="I57" t="s">
        <v>468</v>
      </c>
      <c r="J57" t="s">
        <v>469</v>
      </c>
      <c r="K57" t="s">
        <v>470</v>
      </c>
      <c r="L57">
        <v>1346</v>
      </c>
      <c r="N57">
        <v>1009</v>
      </c>
      <c r="O57" t="s">
        <v>471</v>
      </c>
      <c r="P57" t="s">
        <v>471</v>
      </c>
      <c r="Q57">
        <v>1</v>
      </c>
      <c r="W57">
        <v>0</v>
      </c>
      <c r="X57">
        <v>-1864341761</v>
      </c>
      <c r="Y57">
        <f>AT57</f>
        <v>0.02</v>
      </c>
      <c r="AA57">
        <v>82.35</v>
      </c>
      <c r="AB57">
        <v>0</v>
      </c>
      <c r="AC57">
        <v>0</v>
      </c>
      <c r="AD57">
        <v>0</v>
      </c>
      <c r="AE57">
        <v>9.0399999999999991</v>
      </c>
      <c r="AF57">
        <v>0</v>
      </c>
      <c r="AG57">
        <v>0</v>
      </c>
      <c r="AH57">
        <v>0</v>
      </c>
      <c r="AI57">
        <v>9.11</v>
      </c>
      <c r="AJ57">
        <v>1</v>
      </c>
      <c r="AK57">
        <v>1</v>
      </c>
      <c r="AL57">
        <v>1</v>
      </c>
      <c r="AM57">
        <v>4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3</v>
      </c>
      <c r="AT57">
        <v>0.02</v>
      </c>
      <c r="AU57" t="s">
        <v>3</v>
      </c>
      <c r="AV57">
        <v>0</v>
      </c>
      <c r="AW57">
        <v>2</v>
      </c>
      <c r="AX57">
        <v>51661916</v>
      </c>
      <c r="AY57">
        <v>1</v>
      </c>
      <c r="AZ57">
        <v>0</v>
      </c>
      <c r="BA57">
        <v>62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V57">
        <v>0</v>
      </c>
      <c r="CW57">
        <v>0</v>
      </c>
      <c r="CX57">
        <f>ROUND(Y57*Source!I77,7)</f>
        <v>0.02</v>
      </c>
      <c r="CY57">
        <f>AA57</f>
        <v>82.35</v>
      </c>
      <c r="CZ57">
        <f>AE57</f>
        <v>9.0399999999999991</v>
      </c>
      <c r="DA57">
        <f>AI57</f>
        <v>9.11</v>
      </c>
      <c r="DB57">
        <f>ROUND(ROUND(AT57*CZ57,2),2)</f>
        <v>0.18</v>
      </c>
      <c r="DC57">
        <f>ROUND(ROUND(AT57*AG57,2),2)</f>
        <v>0</v>
      </c>
      <c r="DD57" t="s">
        <v>3</v>
      </c>
      <c r="DE57" t="s">
        <v>3</v>
      </c>
      <c r="DF57">
        <f>ROUND(ROUND(AE57*AI57,2)*CX57,2)</f>
        <v>1.65</v>
      </c>
      <c r="DG57">
        <f t="shared" ref="DG57:DG62" si="45">ROUND(ROUND(AF57,2)*CX57,2)</f>
        <v>0</v>
      </c>
      <c r="DH57">
        <f>ROUND(ROUND(AG57,2)*CX57,2)</f>
        <v>0</v>
      </c>
      <c r="DI57">
        <f t="shared" si="44"/>
        <v>0</v>
      </c>
      <c r="DJ57">
        <f>DF57</f>
        <v>1.65</v>
      </c>
      <c r="DK57">
        <v>0</v>
      </c>
      <c r="DL57" t="s">
        <v>3</v>
      </c>
      <c r="DM57">
        <v>0</v>
      </c>
      <c r="DN57" t="s">
        <v>3</v>
      </c>
      <c r="DO57">
        <v>0</v>
      </c>
    </row>
    <row r="58" spans="1:119" x14ac:dyDescent="0.2">
      <c r="A58">
        <f>ROW(Source!A77)</f>
        <v>77</v>
      </c>
      <c r="B58">
        <v>51661419</v>
      </c>
      <c r="C58">
        <v>51661899</v>
      </c>
      <c r="D58">
        <v>49526492</v>
      </c>
      <c r="E58">
        <v>1</v>
      </c>
      <c r="F58">
        <v>1</v>
      </c>
      <c r="G58">
        <v>1</v>
      </c>
      <c r="H58">
        <v>3</v>
      </c>
      <c r="I58" t="s">
        <v>472</v>
      </c>
      <c r="J58" t="s">
        <v>473</v>
      </c>
      <c r="K58" t="s">
        <v>474</v>
      </c>
      <c r="L58">
        <v>1346</v>
      </c>
      <c r="N58">
        <v>1009</v>
      </c>
      <c r="O58" t="s">
        <v>471</v>
      </c>
      <c r="P58" t="s">
        <v>471</v>
      </c>
      <c r="Q58">
        <v>1</v>
      </c>
      <c r="W58">
        <v>0</v>
      </c>
      <c r="X58">
        <v>497341279</v>
      </c>
      <c r="Y58">
        <f>AT58</f>
        <v>0.08</v>
      </c>
      <c r="AA58">
        <v>210.35</v>
      </c>
      <c r="AB58">
        <v>0</v>
      </c>
      <c r="AC58">
        <v>0</v>
      </c>
      <c r="AD58">
        <v>0</v>
      </c>
      <c r="AE58">
        <v>23.09</v>
      </c>
      <c r="AF58">
        <v>0</v>
      </c>
      <c r="AG58">
        <v>0</v>
      </c>
      <c r="AH58">
        <v>0</v>
      </c>
      <c r="AI58">
        <v>9.11</v>
      </c>
      <c r="AJ58">
        <v>1</v>
      </c>
      <c r="AK58">
        <v>1</v>
      </c>
      <c r="AL58">
        <v>1</v>
      </c>
      <c r="AM58">
        <v>4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3</v>
      </c>
      <c r="AT58">
        <v>0.08</v>
      </c>
      <c r="AU58" t="s">
        <v>3</v>
      </c>
      <c r="AV58">
        <v>0</v>
      </c>
      <c r="AW58">
        <v>2</v>
      </c>
      <c r="AX58">
        <v>51661917</v>
      </c>
      <c r="AY58">
        <v>1</v>
      </c>
      <c r="AZ58">
        <v>0</v>
      </c>
      <c r="BA58">
        <v>63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V58">
        <v>0</v>
      </c>
      <c r="CW58">
        <v>0</v>
      </c>
      <c r="CX58">
        <f>ROUND(Y58*Source!I77,7)</f>
        <v>0.08</v>
      </c>
      <c r="CY58">
        <f>AA58</f>
        <v>210.35</v>
      </c>
      <c r="CZ58">
        <f>AE58</f>
        <v>23.09</v>
      </c>
      <c r="DA58">
        <f>AI58</f>
        <v>9.11</v>
      </c>
      <c r="DB58">
        <f>ROUND(ROUND(AT58*CZ58,2),2)</f>
        <v>1.85</v>
      </c>
      <c r="DC58">
        <f>ROUND(ROUND(AT58*AG58,2),2)</f>
        <v>0</v>
      </c>
      <c r="DD58" t="s">
        <v>3</v>
      </c>
      <c r="DE58" t="s">
        <v>3</v>
      </c>
      <c r="DF58">
        <f>ROUND(ROUND(AE58*AI58,2)*CX58,2)</f>
        <v>16.829999999999998</v>
      </c>
      <c r="DG58">
        <f t="shared" si="45"/>
        <v>0</v>
      </c>
      <c r="DH58">
        <f>ROUND(ROUND(AG58,2)*CX58,2)</f>
        <v>0</v>
      </c>
      <c r="DI58">
        <f t="shared" si="44"/>
        <v>0</v>
      </c>
      <c r="DJ58">
        <f>DF58</f>
        <v>16.829999999999998</v>
      </c>
      <c r="DK58">
        <v>0</v>
      </c>
      <c r="DL58" t="s">
        <v>3</v>
      </c>
      <c r="DM58">
        <v>0</v>
      </c>
      <c r="DN58" t="s">
        <v>3</v>
      </c>
      <c r="DO58">
        <v>0</v>
      </c>
    </row>
    <row r="59" spans="1:119" x14ac:dyDescent="0.2">
      <c r="A59">
        <f>ROW(Source!A77)</f>
        <v>77</v>
      </c>
      <c r="B59">
        <v>51661419</v>
      </c>
      <c r="C59">
        <v>51661899</v>
      </c>
      <c r="D59">
        <v>0</v>
      </c>
      <c r="E59">
        <v>1</v>
      </c>
      <c r="F59">
        <v>1</v>
      </c>
      <c r="G59">
        <v>1</v>
      </c>
      <c r="H59">
        <v>3</v>
      </c>
      <c r="I59" t="s">
        <v>29</v>
      </c>
      <c r="J59" t="s">
        <v>3</v>
      </c>
      <c r="K59" t="s">
        <v>147</v>
      </c>
      <c r="L59">
        <v>1377</v>
      </c>
      <c r="N59">
        <v>1013</v>
      </c>
      <c r="O59" t="s">
        <v>31</v>
      </c>
      <c r="P59" t="s">
        <v>31</v>
      </c>
      <c r="Q59">
        <v>1</v>
      </c>
      <c r="W59">
        <v>0</v>
      </c>
      <c r="X59">
        <v>-2070342837</v>
      </c>
      <c r="Y59">
        <f>AT59</f>
        <v>1</v>
      </c>
      <c r="AA59">
        <v>7649.91</v>
      </c>
      <c r="AB59">
        <v>0</v>
      </c>
      <c r="AC59">
        <v>0</v>
      </c>
      <c r="AD59">
        <v>0</v>
      </c>
      <c r="AE59">
        <v>7981.7</v>
      </c>
      <c r="AF59">
        <v>0</v>
      </c>
      <c r="AG59">
        <v>0</v>
      </c>
      <c r="AH59">
        <v>0</v>
      </c>
      <c r="AI59">
        <v>6.13</v>
      </c>
      <c r="AJ59">
        <v>1</v>
      </c>
      <c r="AK59">
        <v>1</v>
      </c>
      <c r="AL59">
        <v>1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 t="s">
        <v>3</v>
      </c>
      <c r="AT59">
        <v>1</v>
      </c>
      <c r="AU59" t="s">
        <v>3</v>
      </c>
      <c r="AV59">
        <v>0</v>
      </c>
      <c r="AW59">
        <v>1</v>
      </c>
      <c r="AX59">
        <v>-1</v>
      </c>
      <c r="AY59">
        <v>0</v>
      </c>
      <c r="AZ59">
        <v>0</v>
      </c>
      <c r="BA59" t="s">
        <v>3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V59">
        <v>0</v>
      </c>
      <c r="CW59">
        <v>0</v>
      </c>
      <c r="CX59">
        <f>ROUND(Y59*Source!I77,7)</f>
        <v>1</v>
      </c>
      <c r="CY59">
        <f>AA59</f>
        <v>7649.91</v>
      </c>
      <c r="CZ59">
        <f>AE59</f>
        <v>7981.7</v>
      </c>
      <c r="DA59">
        <f>AI59</f>
        <v>6.13</v>
      </c>
      <c r="DB59">
        <f>ROUND(ROUND(AT59*CZ59,2),2)</f>
        <v>7981.7</v>
      </c>
      <c r="DC59">
        <f>ROUND(ROUND(AT59*AG59,2),2)</f>
        <v>0</v>
      </c>
      <c r="DD59" t="s">
        <v>3</v>
      </c>
      <c r="DE59" t="s">
        <v>3</v>
      </c>
      <c r="DF59">
        <f>ROUND(ROUND(AE59*AI59,2)*CX59,2)</f>
        <v>48927.82</v>
      </c>
      <c r="DG59">
        <f t="shared" si="45"/>
        <v>0</v>
      </c>
      <c r="DH59">
        <f>ROUND(ROUND(AG59,2)*CX59,2)</f>
        <v>0</v>
      </c>
      <c r="DI59">
        <f t="shared" si="44"/>
        <v>0</v>
      </c>
      <c r="DJ59">
        <f>DF59</f>
        <v>48927.82</v>
      </c>
      <c r="DK59">
        <v>0</v>
      </c>
      <c r="DL59" t="s">
        <v>3</v>
      </c>
      <c r="DM59">
        <v>0</v>
      </c>
      <c r="DN59" t="s">
        <v>3</v>
      </c>
      <c r="DO59">
        <v>0</v>
      </c>
    </row>
    <row r="60" spans="1:119" x14ac:dyDescent="0.2">
      <c r="A60">
        <f>ROW(Source!A77)</f>
        <v>77</v>
      </c>
      <c r="B60">
        <v>51661419</v>
      </c>
      <c r="C60">
        <v>51661899</v>
      </c>
      <c r="D60">
        <v>0</v>
      </c>
      <c r="E60">
        <v>1</v>
      </c>
      <c r="F60">
        <v>1</v>
      </c>
      <c r="G60">
        <v>1</v>
      </c>
      <c r="H60">
        <v>3</v>
      </c>
      <c r="I60" t="s">
        <v>29</v>
      </c>
      <c r="J60" t="s">
        <v>3</v>
      </c>
      <c r="K60" t="s">
        <v>150</v>
      </c>
      <c r="L60">
        <v>1371</v>
      </c>
      <c r="N60">
        <v>1013</v>
      </c>
      <c r="O60" t="s">
        <v>17</v>
      </c>
      <c r="P60" t="s">
        <v>17</v>
      </c>
      <c r="Q60">
        <v>1</v>
      </c>
      <c r="W60">
        <v>0</v>
      </c>
      <c r="X60">
        <v>-2069769123</v>
      </c>
      <c r="Y60">
        <f>AT60</f>
        <v>2</v>
      </c>
      <c r="AA60">
        <v>446.25</v>
      </c>
      <c r="AB60">
        <v>0</v>
      </c>
      <c r="AC60">
        <v>0</v>
      </c>
      <c r="AD60">
        <v>0</v>
      </c>
      <c r="AE60">
        <v>469.28</v>
      </c>
      <c r="AF60">
        <v>0</v>
      </c>
      <c r="AG60">
        <v>0</v>
      </c>
      <c r="AH60">
        <v>0</v>
      </c>
      <c r="AI60">
        <v>9.11</v>
      </c>
      <c r="AJ60">
        <v>1</v>
      </c>
      <c r="AK60">
        <v>1</v>
      </c>
      <c r="AL60">
        <v>1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 t="s">
        <v>3</v>
      </c>
      <c r="AT60">
        <v>2</v>
      </c>
      <c r="AU60" t="s">
        <v>3</v>
      </c>
      <c r="AV60">
        <v>0</v>
      </c>
      <c r="AW60">
        <v>1</v>
      </c>
      <c r="AX60">
        <v>-1</v>
      </c>
      <c r="AY60">
        <v>0</v>
      </c>
      <c r="AZ60">
        <v>0</v>
      </c>
      <c r="BA60" t="s">
        <v>3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V60">
        <v>0</v>
      </c>
      <c r="CW60">
        <v>0</v>
      </c>
      <c r="CX60">
        <f>ROUND(Y60*Source!I77,7)</f>
        <v>2</v>
      </c>
      <c r="CY60">
        <f>AA60</f>
        <v>446.25</v>
      </c>
      <c r="CZ60">
        <f>AE60</f>
        <v>469.28</v>
      </c>
      <c r="DA60">
        <f>AI60</f>
        <v>9.11</v>
      </c>
      <c r="DB60">
        <f>ROUND(ROUND(AT60*CZ60,2),2)</f>
        <v>938.56</v>
      </c>
      <c r="DC60">
        <f>ROUND(ROUND(AT60*AG60,2),2)</f>
        <v>0</v>
      </c>
      <c r="DD60" t="s">
        <v>3</v>
      </c>
      <c r="DE60" t="s">
        <v>3</v>
      </c>
      <c r="DF60">
        <f>ROUND(ROUND(AE60*AI60,2)*CX60,2)</f>
        <v>8550.2800000000007</v>
      </c>
      <c r="DG60">
        <f t="shared" si="45"/>
        <v>0</v>
      </c>
      <c r="DH60">
        <f>ROUND(ROUND(AG60,2)*CX60,2)</f>
        <v>0</v>
      </c>
      <c r="DI60">
        <f t="shared" si="44"/>
        <v>0</v>
      </c>
      <c r="DJ60">
        <f>DF60</f>
        <v>8550.2800000000007</v>
      </c>
      <c r="DK60">
        <v>0</v>
      </c>
      <c r="DL60" t="s">
        <v>3</v>
      </c>
      <c r="DM60">
        <v>0</v>
      </c>
      <c r="DN60" t="s">
        <v>3</v>
      </c>
      <c r="DO60">
        <v>0</v>
      </c>
    </row>
    <row r="61" spans="1:119" x14ac:dyDescent="0.2">
      <c r="A61">
        <f>ROW(Source!A80)</f>
        <v>80</v>
      </c>
      <c r="B61">
        <v>51661419</v>
      </c>
      <c r="C61">
        <v>51661920</v>
      </c>
      <c r="D61">
        <v>49510721</v>
      </c>
      <c r="E61">
        <v>70</v>
      </c>
      <c r="F61">
        <v>1</v>
      </c>
      <c r="G61">
        <v>1</v>
      </c>
      <c r="H61">
        <v>1</v>
      </c>
      <c r="I61" t="s">
        <v>475</v>
      </c>
      <c r="J61" t="s">
        <v>3</v>
      </c>
      <c r="K61" t="s">
        <v>476</v>
      </c>
      <c r="L61">
        <v>1191</v>
      </c>
      <c r="N61">
        <v>1013</v>
      </c>
      <c r="O61" t="s">
        <v>455</v>
      </c>
      <c r="P61" t="s">
        <v>455</v>
      </c>
      <c r="Q61">
        <v>1</v>
      </c>
      <c r="W61">
        <v>0</v>
      </c>
      <c r="X61">
        <v>-1759674247</v>
      </c>
      <c r="Y61">
        <f>(AT61*ROUND(1.05,7))</f>
        <v>1.0815000000000001</v>
      </c>
      <c r="AA61">
        <v>0</v>
      </c>
      <c r="AB61">
        <v>0</v>
      </c>
      <c r="AC61">
        <v>0</v>
      </c>
      <c r="AD61">
        <v>295.83999999999997</v>
      </c>
      <c r="AE61">
        <v>0</v>
      </c>
      <c r="AF61">
        <v>0</v>
      </c>
      <c r="AG61">
        <v>0</v>
      </c>
      <c r="AH61">
        <v>8.86</v>
      </c>
      <c r="AI61">
        <v>1</v>
      </c>
      <c r="AJ61">
        <v>1</v>
      </c>
      <c r="AK61">
        <v>1</v>
      </c>
      <c r="AL61">
        <v>33.39</v>
      </c>
      <c r="AM61">
        <v>4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3</v>
      </c>
      <c r="AT61">
        <v>1.03</v>
      </c>
      <c r="AU61" t="s">
        <v>20</v>
      </c>
      <c r="AV61">
        <v>1</v>
      </c>
      <c r="AW61">
        <v>2</v>
      </c>
      <c r="AX61">
        <v>51661929</v>
      </c>
      <c r="AY61">
        <v>1</v>
      </c>
      <c r="AZ61">
        <v>0</v>
      </c>
      <c r="BA61">
        <v>64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U61">
        <f>ROUND(AT61*Source!I80*AH61*AL61,2)</f>
        <v>304.70999999999998</v>
      </c>
      <c r="CV61">
        <f>ROUND(Y61*Source!I80,7)</f>
        <v>1.0814999999999999</v>
      </c>
      <c r="CW61">
        <v>0</v>
      </c>
      <c r="CX61">
        <f>ROUND(Y61*Source!I80,7)</f>
        <v>1.0814999999999999</v>
      </c>
      <c r="CY61">
        <f>AD61</f>
        <v>295.83999999999997</v>
      </c>
      <c r="CZ61">
        <f>AH61</f>
        <v>8.86</v>
      </c>
      <c r="DA61">
        <f>AL61</f>
        <v>33.39</v>
      </c>
      <c r="DB61">
        <f>ROUND((ROUND(AT61*CZ61,2)*ROUND(1.05,7)),2)</f>
        <v>9.59</v>
      </c>
      <c r="DC61">
        <f>ROUND((ROUND(AT61*AG61,2)*ROUND(1.05,7)),2)</f>
        <v>0</v>
      </c>
      <c r="DD61" t="s">
        <v>3</v>
      </c>
      <c r="DE61" t="s">
        <v>3</v>
      </c>
      <c r="DF61">
        <f>ROUND(ROUND(AE61,2)*CX61,2)</f>
        <v>0</v>
      </c>
      <c r="DG61">
        <f t="shared" si="45"/>
        <v>0</v>
      </c>
      <c r="DH61">
        <f>ROUND(ROUND(AG61,2)*CX61,2)</f>
        <v>0</v>
      </c>
      <c r="DI61">
        <f>ROUND(ROUND(AH61*AL61,2)*CX61,2)</f>
        <v>319.95</v>
      </c>
      <c r="DJ61">
        <f>DI61</f>
        <v>319.95</v>
      </c>
      <c r="DK61">
        <v>0</v>
      </c>
      <c r="DL61" t="s">
        <v>3</v>
      </c>
      <c r="DM61">
        <v>0</v>
      </c>
      <c r="DN61" t="s">
        <v>3</v>
      </c>
      <c r="DO61">
        <v>0</v>
      </c>
    </row>
    <row r="62" spans="1:119" x14ac:dyDescent="0.2">
      <c r="A62">
        <f>ROW(Source!A80)</f>
        <v>80</v>
      </c>
      <c r="B62">
        <v>51661419</v>
      </c>
      <c r="C62">
        <v>51661920</v>
      </c>
      <c r="D62">
        <v>49510905</v>
      </c>
      <c r="E62">
        <v>70</v>
      </c>
      <c r="F62">
        <v>1</v>
      </c>
      <c r="G62">
        <v>1</v>
      </c>
      <c r="H62">
        <v>1</v>
      </c>
      <c r="I62" t="s">
        <v>456</v>
      </c>
      <c r="J62" t="s">
        <v>3</v>
      </c>
      <c r="K62" t="s">
        <v>457</v>
      </c>
      <c r="L62">
        <v>1191</v>
      </c>
      <c r="N62">
        <v>1013</v>
      </c>
      <c r="O62" t="s">
        <v>455</v>
      </c>
      <c r="P62" t="s">
        <v>455</v>
      </c>
      <c r="Q62">
        <v>1</v>
      </c>
      <c r="W62">
        <v>0</v>
      </c>
      <c r="X62">
        <v>-1417349443</v>
      </c>
      <c r="Y62">
        <f>(AT62*ROUND(1.05,7))</f>
        <v>1.0500000000000001E-2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33.39</v>
      </c>
      <c r="AL62">
        <v>1</v>
      </c>
      <c r="AM62">
        <v>4</v>
      </c>
      <c r="AN62">
        <v>0</v>
      </c>
      <c r="AO62">
        <v>1</v>
      </c>
      <c r="AP62">
        <v>1</v>
      </c>
      <c r="AQ62">
        <v>0</v>
      </c>
      <c r="AR62">
        <v>0</v>
      </c>
      <c r="AS62" t="s">
        <v>3</v>
      </c>
      <c r="AT62">
        <v>0.01</v>
      </c>
      <c r="AU62" t="s">
        <v>20</v>
      </c>
      <c r="AV62">
        <v>2</v>
      </c>
      <c r="AW62">
        <v>2</v>
      </c>
      <c r="AX62">
        <v>51661930</v>
      </c>
      <c r="AY62">
        <v>1</v>
      </c>
      <c r="AZ62">
        <v>0</v>
      </c>
      <c r="BA62">
        <v>65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V62">
        <v>0</v>
      </c>
      <c r="CW62">
        <v>0</v>
      </c>
      <c r="CX62">
        <f>ROUND(Y62*Source!I80,7)</f>
        <v>1.0500000000000001E-2</v>
      </c>
      <c r="CY62">
        <f>AD62</f>
        <v>0</v>
      </c>
      <c r="CZ62">
        <f>AH62</f>
        <v>0</v>
      </c>
      <c r="DA62">
        <f>AL62</f>
        <v>1</v>
      </c>
      <c r="DB62">
        <f>ROUND((ROUND(AT62*CZ62,2)*ROUND(1.05,7)),2)</f>
        <v>0</v>
      </c>
      <c r="DC62">
        <f>ROUND((ROUND(AT62*AG62,2)*ROUND(1.05,7)),2)</f>
        <v>0</v>
      </c>
      <c r="DD62" t="s">
        <v>3</v>
      </c>
      <c r="DE62" t="s">
        <v>3</v>
      </c>
      <c r="DF62">
        <f>ROUND(ROUND(AE62,2)*CX62,2)</f>
        <v>0</v>
      </c>
      <c r="DG62">
        <f t="shared" si="45"/>
        <v>0</v>
      </c>
      <c r="DH62">
        <f>ROUND(ROUND(AG62*AK62,2)*CX62,2)</f>
        <v>0</v>
      </c>
      <c r="DI62">
        <f t="shared" ref="DI62:DI67" si="46">ROUND(ROUND(AH62,2)*CX62,2)</f>
        <v>0</v>
      </c>
      <c r="DJ62">
        <f>DI62</f>
        <v>0</v>
      </c>
      <c r="DK62">
        <v>0</v>
      </c>
      <c r="DL62" t="s">
        <v>3</v>
      </c>
      <c r="DM62">
        <v>0</v>
      </c>
      <c r="DN62" t="s">
        <v>3</v>
      </c>
      <c r="DO62">
        <v>0</v>
      </c>
    </row>
    <row r="63" spans="1:119" x14ac:dyDescent="0.2">
      <c r="A63">
        <f>ROW(Source!A80)</f>
        <v>80</v>
      </c>
      <c r="B63">
        <v>51661419</v>
      </c>
      <c r="C63">
        <v>51661920</v>
      </c>
      <c r="D63">
        <v>49672695</v>
      </c>
      <c r="E63">
        <v>1</v>
      </c>
      <c r="F63">
        <v>1</v>
      </c>
      <c r="G63">
        <v>1</v>
      </c>
      <c r="H63">
        <v>2</v>
      </c>
      <c r="I63" t="s">
        <v>462</v>
      </c>
      <c r="J63" t="s">
        <v>463</v>
      </c>
      <c r="K63" t="s">
        <v>464</v>
      </c>
      <c r="L63">
        <v>1367</v>
      </c>
      <c r="N63">
        <v>1011</v>
      </c>
      <c r="O63" t="s">
        <v>461</v>
      </c>
      <c r="P63" t="s">
        <v>461</v>
      </c>
      <c r="Q63">
        <v>1</v>
      </c>
      <c r="W63">
        <v>0</v>
      </c>
      <c r="X63">
        <v>1063590936</v>
      </c>
      <c r="Y63">
        <f>(AT63*ROUND(1.05,7))</f>
        <v>0.27300000000000002</v>
      </c>
      <c r="AA63">
        <v>0</v>
      </c>
      <c r="AB63">
        <v>41.37</v>
      </c>
      <c r="AC63">
        <v>0</v>
      </c>
      <c r="AD63">
        <v>0</v>
      </c>
      <c r="AE63">
        <v>0</v>
      </c>
      <c r="AF63">
        <v>3.12</v>
      </c>
      <c r="AG63">
        <v>0</v>
      </c>
      <c r="AH63">
        <v>0</v>
      </c>
      <c r="AI63">
        <v>1</v>
      </c>
      <c r="AJ63">
        <v>13.26</v>
      </c>
      <c r="AK63">
        <v>33.39</v>
      </c>
      <c r="AL63">
        <v>1</v>
      </c>
      <c r="AM63">
        <v>4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3</v>
      </c>
      <c r="AT63">
        <v>0.26</v>
      </c>
      <c r="AU63" t="s">
        <v>20</v>
      </c>
      <c r="AV63">
        <v>0</v>
      </c>
      <c r="AW63">
        <v>2</v>
      </c>
      <c r="AX63">
        <v>51661931</v>
      </c>
      <c r="AY63">
        <v>1</v>
      </c>
      <c r="AZ63">
        <v>0</v>
      </c>
      <c r="BA63">
        <v>66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V63">
        <v>0</v>
      </c>
      <c r="CW63">
        <f>ROUND(Y63*Source!I80,7)</f>
        <v>0.27300000000000002</v>
      </c>
      <c r="CX63">
        <f>ROUND(Y63*Source!I80,7)</f>
        <v>0.27300000000000002</v>
      </c>
      <c r="CY63">
        <f>AB63</f>
        <v>41.37</v>
      </c>
      <c r="CZ63">
        <f>AF63</f>
        <v>3.12</v>
      </c>
      <c r="DA63">
        <f>AJ63</f>
        <v>13.26</v>
      </c>
      <c r="DB63">
        <f>ROUND((ROUND(AT63*CZ63,2)*ROUND(1.05,7)),2)</f>
        <v>0.85</v>
      </c>
      <c r="DC63">
        <f>ROUND((ROUND(AT63*AG63,2)*ROUND(1.05,7)),2)</f>
        <v>0</v>
      </c>
      <c r="DD63" t="s">
        <v>3</v>
      </c>
      <c r="DE63" t="s">
        <v>3</v>
      </c>
      <c r="DF63">
        <f>ROUND(ROUND(AE63,2)*CX63,2)</f>
        <v>0</v>
      </c>
      <c r="DG63">
        <f>ROUND(ROUND(AF63*AJ63,2)*CX63,2)</f>
        <v>11.29</v>
      </c>
      <c r="DH63">
        <f>ROUND(ROUND(AG63*AK63,2)*CX63,2)</f>
        <v>0</v>
      </c>
      <c r="DI63">
        <f t="shared" si="46"/>
        <v>0</v>
      </c>
      <c r="DJ63">
        <f>DG63</f>
        <v>11.29</v>
      </c>
      <c r="DK63">
        <v>0</v>
      </c>
      <c r="DL63" t="s">
        <v>3</v>
      </c>
      <c r="DM63">
        <v>0</v>
      </c>
      <c r="DN63" t="s">
        <v>3</v>
      </c>
      <c r="DO63">
        <v>0</v>
      </c>
    </row>
    <row r="64" spans="1:119" x14ac:dyDescent="0.2">
      <c r="A64">
        <f>ROW(Source!A80)</f>
        <v>80</v>
      </c>
      <c r="B64">
        <v>51661419</v>
      </c>
      <c r="C64">
        <v>51661920</v>
      </c>
      <c r="D64">
        <v>49673503</v>
      </c>
      <c r="E64">
        <v>1</v>
      </c>
      <c r="F64">
        <v>1</v>
      </c>
      <c r="G64">
        <v>1</v>
      </c>
      <c r="H64">
        <v>2</v>
      </c>
      <c r="I64" t="s">
        <v>465</v>
      </c>
      <c r="J64" t="s">
        <v>466</v>
      </c>
      <c r="K64" t="s">
        <v>467</v>
      </c>
      <c r="L64">
        <v>1367</v>
      </c>
      <c r="N64">
        <v>1011</v>
      </c>
      <c r="O64" t="s">
        <v>461</v>
      </c>
      <c r="P64" t="s">
        <v>461</v>
      </c>
      <c r="Q64">
        <v>1</v>
      </c>
      <c r="W64">
        <v>0</v>
      </c>
      <c r="X64">
        <v>509054691</v>
      </c>
      <c r="Y64">
        <f>(AT64*ROUND(1.05,7))</f>
        <v>1.0500000000000001E-2</v>
      </c>
      <c r="AA64">
        <v>0</v>
      </c>
      <c r="AB64">
        <v>871.31</v>
      </c>
      <c r="AC64">
        <v>387.32</v>
      </c>
      <c r="AD64">
        <v>0</v>
      </c>
      <c r="AE64">
        <v>0</v>
      </c>
      <c r="AF64">
        <v>65.709999999999994</v>
      </c>
      <c r="AG64">
        <v>11.6</v>
      </c>
      <c r="AH64">
        <v>0</v>
      </c>
      <c r="AI64">
        <v>1</v>
      </c>
      <c r="AJ64">
        <v>13.26</v>
      </c>
      <c r="AK64">
        <v>33.39</v>
      </c>
      <c r="AL64">
        <v>1</v>
      </c>
      <c r="AM64">
        <v>4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3</v>
      </c>
      <c r="AT64">
        <v>0.01</v>
      </c>
      <c r="AU64" t="s">
        <v>20</v>
      </c>
      <c r="AV64">
        <v>0</v>
      </c>
      <c r="AW64">
        <v>2</v>
      </c>
      <c r="AX64">
        <v>51661932</v>
      </c>
      <c r="AY64">
        <v>1</v>
      </c>
      <c r="AZ64">
        <v>0</v>
      </c>
      <c r="BA64">
        <v>67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V64">
        <v>0</v>
      </c>
      <c r="CW64">
        <f>ROUND(Y64*Source!I80,7)</f>
        <v>1.0500000000000001E-2</v>
      </c>
      <c r="CX64">
        <f>ROUND(Y64*Source!I80,7)</f>
        <v>1.0500000000000001E-2</v>
      </c>
      <c r="CY64">
        <f>AB64</f>
        <v>871.31</v>
      </c>
      <c r="CZ64">
        <f>AF64</f>
        <v>65.709999999999994</v>
      </c>
      <c r="DA64">
        <f>AJ64</f>
        <v>13.26</v>
      </c>
      <c r="DB64">
        <f>ROUND((ROUND(AT64*CZ64,2)*ROUND(1.05,7)),2)</f>
        <v>0.69</v>
      </c>
      <c r="DC64">
        <f>ROUND((ROUND(AT64*AG64,2)*ROUND(1.05,7)),2)</f>
        <v>0.13</v>
      </c>
      <c r="DD64" t="s">
        <v>3</v>
      </c>
      <c r="DE64" t="s">
        <v>3</v>
      </c>
      <c r="DF64">
        <f>ROUND(ROUND(AE64,2)*CX64,2)</f>
        <v>0</v>
      </c>
      <c r="DG64">
        <f>ROUND(ROUND(AF64*AJ64,2)*CX64,2)</f>
        <v>9.15</v>
      </c>
      <c r="DH64">
        <f>ROUND(ROUND(AG64*AK64,2)*CX64,2)</f>
        <v>4.07</v>
      </c>
      <c r="DI64">
        <f t="shared" si="46"/>
        <v>0</v>
      </c>
      <c r="DJ64">
        <f>DG64</f>
        <v>9.15</v>
      </c>
      <c r="DK64">
        <v>0</v>
      </c>
      <c r="DL64" t="s">
        <v>3</v>
      </c>
      <c r="DM64">
        <v>0</v>
      </c>
      <c r="DN64" t="s">
        <v>3</v>
      </c>
      <c r="DO64">
        <v>0</v>
      </c>
    </row>
    <row r="65" spans="1:119" x14ac:dyDescent="0.2">
      <c r="A65">
        <f>ROW(Source!A80)</f>
        <v>80</v>
      </c>
      <c r="B65">
        <v>51661419</v>
      </c>
      <c r="C65">
        <v>51661920</v>
      </c>
      <c r="D65">
        <v>49525488</v>
      </c>
      <c r="E65">
        <v>1</v>
      </c>
      <c r="F65">
        <v>1</v>
      </c>
      <c r="G65">
        <v>1</v>
      </c>
      <c r="H65">
        <v>3</v>
      </c>
      <c r="I65" t="s">
        <v>468</v>
      </c>
      <c r="J65" t="s">
        <v>469</v>
      </c>
      <c r="K65" t="s">
        <v>470</v>
      </c>
      <c r="L65">
        <v>1346</v>
      </c>
      <c r="N65">
        <v>1009</v>
      </c>
      <c r="O65" t="s">
        <v>471</v>
      </c>
      <c r="P65" t="s">
        <v>471</v>
      </c>
      <c r="Q65">
        <v>1</v>
      </c>
      <c r="W65">
        <v>0</v>
      </c>
      <c r="X65">
        <v>-1864341761</v>
      </c>
      <c r="Y65">
        <f>AT65</f>
        <v>0.2</v>
      </c>
      <c r="AA65">
        <v>82.35</v>
      </c>
      <c r="AB65">
        <v>0</v>
      </c>
      <c r="AC65">
        <v>0</v>
      </c>
      <c r="AD65">
        <v>0</v>
      </c>
      <c r="AE65">
        <v>9.0399999999999991</v>
      </c>
      <c r="AF65">
        <v>0</v>
      </c>
      <c r="AG65">
        <v>0</v>
      </c>
      <c r="AH65">
        <v>0</v>
      </c>
      <c r="AI65">
        <v>9.11</v>
      </c>
      <c r="AJ65">
        <v>1</v>
      </c>
      <c r="AK65">
        <v>1</v>
      </c>
      <c r="AL65">
        <v>1</v>
      </c>
      <c r="AM65">
        <v>4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3</v>
      </c>
      <c r="AT65">
        <v>0.2</v>
      </c>
      <c r="AU65" t="s">
        <v>3</v>
      </c>
      <c r="AV65">
        <v>0</v>
      </c>
      <c r="AW65">
        <v>2</v>
      </c>
      <c r="AX65">
        <v>51661933</v>
      </c>
      <c r="AY65">
        <v>1</v>
      </c>
      <c r="AZ65">
        <v>0</v>
      </c>
      <c r="BA65">
        <v>68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V65">
        <v>0</v>
      </c>
      <c r="CW65">
        <v>0</v>
      </c>
      <c r="CX65">
        <f>ROUND(Y65*Source!I80,7)</f>
        <v>0.2</v>
      </c>
      <c r="CY65">
        <f>AA65</f>
        <v>82.35</v>
      </c>
      <c r="CZ65">
        <f>AE65</f>
        <v>9.0399999999999991</v>
      </c>
      <c r="DA65">
        <f>AI65</f>
        <v>9.11</v>
      </c>
      <c r="DB65">
        <f>ROUND(ROUND(AT65*CZ65,2),2)</f>
        <v>1.81</v>
      </c>
      <c r="DC65">
        <f>ROUND(ROUND(AT65*AG65,2),2)</f>
        <v>0</v>
      </c>
      <c r="DD65" t="s">
        <v>3</v>
      </c>
      <c r="DE65" t="s">
        <v>3</v>
      </c>
      <c r="DF65">
        <f>ROUND(ROUND(AE65*AI65,2)*CX65,2)</f>
        <v>16.47</v>
      </c>
      <c r="DG65">
        <f>ROUND(ROUND(AF65,2)*CX65,2)</f>
        <v>0</v>
      </c>
      <c r="DH65">
        <f>ROUND(ROUND(AG65,2)*CX65,2)</f>
        <v>0</v>
      </c>
      <c r="DI65">
        <f t="shared" si="46"/>
        <v>0</v>
      </c>
      <c r="DJ65">
        <f>DF65</f>
        <v>16.47</v>
      </c>
      <c r="DK65">
        <v>0</v>
      </c>
      <c r="DL65" t="s">
        <v>3</v>
      </c>
      <c r="DM65">
        <v>0</v>
      </c>
      <c r="DN65" t="s">
        <v>3</v>
      </c>
      <c r="DO65">
        <v>0</v>
      </c>
    </row>
    <row r="66" spans="1:119" x14ac:dyDescent="0.2">
      <c r="A66">
        <f>ROW(Source!A80)</f>
        <v>80</v>
      </c>
      <c r="B66">
        <v>51661419</v>
      </c>
      <c r="C66">
        <v>51661920</v>
      </c>
      <c r="D66">
        <v>49526492</v>
      </c>
      <c r="E66">
        <v>1</v>
      </c>
      <c r="F66">
        <v>1</v>
      </c>
      <c r="G66">
        <v>1</v>
      </c>
      <c r="H66">
        <v>3</v>
      </c>
      <c r="I66" t="s">
        <v>472</v>
      </c>
      <c r="J66" t="s">
        <v>473</v>
      </c>
      <c r="K66" t="s">
        <v>474</v>
      </c>
      <c r="L66">
        <v>1346</v>
      </c>
      <c r="N66">
        <v>1009</v>
      </c>
      <c r="O66" t="s">
        <v>471</v>
      </c>
      <c r="P66" t="s">
        <v>471</v>
      </c>
      <c r="Q66">
        <v>1</v>
      </c>
      <c r="W66">
        <v>0</v>
      </c>
      <c r="X66">
        <v>497341279</v>
      </c>
      <c r="Y66">
        <f>AT66</f>
        <v>0.246</v>
      </c>
      <c r="AA66">
        <v>210.35</v>
      </c>
      <c r="AB66">
        <v>0</v>
      </c>
      <c r="AC66">
        <v>0</v>
      </c>
      <c r="AD66">
        <v>0</v>
      </c>
      <c r="AE66">
        <v>23.09</v>
      </c>
      <c r="AF66">
        <v>0</v>
      </c>
      <c r="AG66">
        <v>0</v>
      </c>
      <c r="AH66">
        <v>0</v>
      </c>
      <c r="AI66">
        <v>9.11</v>
      </c>
      <c r="AJ66">
        <v>1</v>
      </c>
      <c r="AK66">
        <v>1</v>
      </c>
      <c r="AL66">
        <v>1</v>
      </c>
      <c r="AM66">
        <v>4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3</v>
      </c>
      <c r="AT66">
        <v>0.246</v>
      </c>
      <c r="AU66" t="s">
        <v>3</v>
      </c>
      <c r="AV66">
        <v>0</v>
      </c>
      <c r="AW66">
        <v>2</v>
      </c>
      <c r="AX66">
        <v>51661934</v>
      </c>
      <c r="AY66">
        <v>1</v>
      </c>
      <c r="AZ66">
        <v>0</v>
      </c>
      <c r="BA66">
        <v>69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V66">
        <v>0</v>
      </c>
      <c r="CW66">
        <v>0</v>
      </c>
      <c r="CX66">
        <f>ROUND(Y66*Source!I80,7)</f>
        <v>0.246</v>
      </c>
      <c r="CY66">
        <f>AA66</f>
        <v>210.35</v>
      </c>
      <c r="CZ66">
        <f>AE66</f>
        <v>23.09</v>
      </c>
      <c r="DA66">
        <f>AI66</f>
        <v>9.11</v>
      </c>
      <c r="DB66">
        <f>ROUND(ROUND(AT66*CZ66,2),2)</f>
        <v>5.68</v>
      </c>
      <c r="DC66">
        <f>ROUND(ROUND(AT66*AG66,2),2)</f>
        <v>0</v>
      </c>
      <c r="DD66" t="s">
        <v>3</v>
      </c>
      <c r="DE66" t="s">
        <v>3</v>
      </c>
      <c r="DF66">
        <f>ROUND(ROUND(AE66*AI66,2)*CX66,2)</f>
        <v>51.75</v>
      </c>
      <c r="DG66">
        <f>ROUND(ROUND(AF66,2)*CX66,2)</f>
        <v>0</v>
      </c>
      <c r="DH66">
        <f>ROUND(ROUND(AG66,2)*CX66,2)</f>
        <v>0</v>
      </c>
      <c r="DI66">
        <f t="shared" si="46"/>
        <v>0</v>
      </c>
      <c r="DJ66">
        <f>DF66</f>
        <v>51.75</v>
      </c>
      <c r="DK66">
        <v>0</v>
      </c>
      <c r="DL66" t="s">
        <v>3</v>
      </c>
      <c r="DM66">
        <v>0</v>
      </c>
      <c r="DN66" t="s">
        <v>3</v>
      </c>
      <c r="DO66">
        <v>0</v>
      </c>
    </row>
    <row r="67" spans="1:119" x14ac:dyDescent="0.2">
      <c r="A67">
        <f>ROW(Source!A80)</f>
        <v>80</v>
      </c>
      <c r="B67">
        <v>51661419</v>
      </c>
      <c r="C67">
        <v>51661920</v>
      </c>
      <c r="D67">
        <v>0</v>
      </c>
      <c r="E67">
        <v>1</v>
      </c>
      <c r="F67">
        <v>1</v>
      </c>
      <c r="G67">
        <v>1</v>
      </c>
      <c r="H67">
        <v>3</v>
      </c>
      <c r="I67" t="s">
        <v>29</v>
      </c>
      <c r="J67" t="s">
        <v>3</v>
      </c>
      <c r="K67" t="s">
        <v>154</v>
      </c>
      <c r="L67">
        <v>1371</v>
      </c>
      <c r="N67">
        <v>1013</v>
      </c>
      <c r="O67" t="s">
        <v>17</v>
      </c>
      <c r="P67" t="s">
        <v>17</v>
      </c>
      <c r="Q67">
        <v>1</v>
      </c>
      <c r="W67">
        <v>0</v>
      </c>
      <c r="X67">
        <v>-1616117123</v>
      </c>
      <c r="Y67">
        <f>AT67</f>
        <v>1</v>
      </c>
      <c r="AA67">
        <v>1141.8800000000001</v>
      </c>
      <c r="AB67">
        <v>0</v>
      </c>
      <c r="AC67">
        <v>0</v>
      </c>
      <c r="AD67">
        <v>0</v>
      </c>
      <c r="AE67">
        <v>1200.8300000000002</v>
      </c>
      <c r="AF67">
        <v>0</v>
      </c>
      <c r="AG67">
        <v>0</v>
      </c>
      <c r="AH67">
        <v>0</v>
      </c>
      <c r="AI67">
        <v>9.11</v>
      </c>
      <c r="AJ67">
        <v>1</v>
      </c>
      <c r="AK67">
        <v>1</v>
      </c>
      <c r="AL67">
        <v>1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 t="s">
        <v>3</v>
      </c>
      <c r="AT67">
        <v>1</v>
      </c>
      <c r="AU67" t="s">
        <v>3</v>
      </c>
      <c r="AV67">
        <v>0</v>
      </c>
      <c r="AW67">
        <v>1</v>
      </c>
      <c r="AX67">
        <v>-1</v>
      </c>
      <c r="AY67">
        <v>0</v>
      </c>
      <c r="AZ67">
        <v>0</v>
      </c>
      <c r="BA67" t="s">
        <v>3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V67">
        <v>0</v>
      </c>
      <c r="CW67">
        <v>0</v>
      </c>
      <c r="CX67">
        <f>ROUND(Y67*Source!I80,7)</f>
        <v>1</v>
      </c>
      <c r="CY67">
        <f>AA67</f>
        <v>1141.8800000000001</v>
      </c>
      <c r="CZ67">
        <f>AE67</f>
        <v>1200.8300000000002</v>
      </c>
      <c r="DA67">
        <f>AI67</f>
        <v>9.11</v>
      </c>
      <c r="DB67">
        <f>ROUND(ROUND(AT67*CZ67,2),2)</f>
        <v>1200.83</v>
      </c>
      <c r="DC67">
        <f>ROUND(ROUND(AT67*AG67,2),2)</f>
        <v>0</v>
      </c>
      <c r="DD67" t="s">
        <v>3</v>
      </c>
      <c r="DE67" t="s">
        <v>3</v>
      </c>
      <c r="DF67">
        <f>ROUND(ROUND(AE67*AI67,2)*CX67,2)</f>
        <v>10939.56</v>
      </c>
      <c r="DG67">
        <f>ROUND(ROUND(AF67,2)*CX67,2)</f>
        <v>0</v>
      </c>
      <c r="DH67">
        <f>ROUND(ROUND(AG67,2)*CX67,2)</f>
        <v>0</v>
      </c>
      <c r="DI67">
        <f t="shared" si="46"/>
        <v>0</v>
      </c>
      <c r="DJ67">
        <f>DF67</f>
        <v>10939.56</v>
      </c>
      <c r="DK67">
        <v>0</v>
      </c>
      <c r="DL67" t="s">
        <v>3</v>
      </c>
      <c r="DM67">
        <v>0</v>
      </c>
      <c r="DN67" t="s">
        <v>3</v>
      </c>
      <c r="DO67">
        <v>0</v>
      </c>
    </row>
    <row r="68" spans="1:119" x14ac:dyDescent="0.2">
      <c r="A68">
        <f>ROW(Source!A82)</f>
        <v>82</v>
      </c>
      <c r="B68">
        <v>51661419</v>
      </c>
      <c r="C68">
        <v>51661937</v>
      </c>
      <c r="D68">
        <v>49510723</v>
      </c>
      <c r="E68">
        <v>70</v>
      </c>
      <c r="F68">
        <v>1</v>
      </c>
      <c r="G68">
        <v>1</v>
      </c>
      <c r="H68">
        <v>1</v>
      </c>
      <c r="I68" t="s">
        <v>477</v>
      </c>
      <c r="J68" t="s">
        <v>3</v>
      </c>
      <c r="K68" t="s">
        <v>478</v>
      </c>
      <c r="L68">
        <v>1191</v>
      </c>
      <c r="N68">
        <v>1013</v>
      </c>
      <c r="O68" t="s">
        <v>455</v>
      </c>
      <c r="P68" t="s">
        <v>455</v>
      </c>
      <c r="Q68">
        <v>1</v>
      </c>
      <c r="W68">
        <v>0</v>
      </c>
      <c r="X68">
        <v>-112797078</v>
      </c>
      <c r="Y68">
        <f>(AT68*ROUND(1.05,7))</f>
        <v>1.1235000000000002</v>
      </c>
      <c r="AA68">
        <v>0</v>
      </c>
      <c r="AB68">
        <v>0</v>
      </c>
      <c r="AC68">
        <v>0</v>
      </c>
      <c r="AD68">
        <v>299.51</v>
      </c>
      <c r="AE68">
        <v>0</v>
      </c>
      <c r="AF68">
        <v>0</v>
      </c>
      <c r="AG68">
        <v>0</v>
      </c>
      <c r="AH68">
        <v>8.9700000000000006</v>
      </c>
      <c r="AI68">
        <v>1</v>
      </c>
      <c r="AJ68">
        <v>1</v>
      </c>
      <c r="AK68">
        <v>1</v>
      </c>
      <c r="AL68">
        <v>33.39</v>
      </c>
      <c r="AM68">
        <v>4</v>
      </c>
      <c r="AN68">
        <v>0</v>
      </c>
      <c r="AO68">
        <v>1</v>
      </c>
      <c r="AP68">
        <v>1</v>
      </c>
      <c r="AQ68">
        <v>0</v>
      </c>
      <c r="AR68">
        <v>0</v>
      </c>
      <c r="AS68" t="s">
        <v>3</v>
      </c>
      <c r="AT68">
        <v>1.07</v>
      </c>
      <c r="AU68" t="s">
        <v>20</v>
      </c>
      <c r="AV68">
        <v>1</v>
      </c>
      <c r="AW68">
        <v>2</v>
      </c>
      <c r="AX68">
        <v>51661950</v>
      </c>
      <c r="AY68">
        <v>1</v>
      </c>
      <c r="AZ68">
        <v>0</v>
      </c>
      <c r="BA68">
        <v>71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U68">
        <f>ROUND(AT68*Source!I82*AH68*AL68,2)</f>
        <v>640.95000000000005</v>
      </c>
      <c r="CV68">
        <f>ROUND(Y68*Source!I82,7)</f>
        <v>2.2469999999999999</v>
      </c>
      <c r="CW68">
        <v>0</v>
      </c>
      <c r="CX68">
        <f>ROUND(Y68*Source!I82,7)</f>
        <v>2.2469999999999999</v>
      </c>
      <c r="CY68">
        <f>AD68</f>
        <v>299.51</v>
      </c>
      <c r="CZ68">
        <f>AH68</f>
        <v>8.9700000000000006</v>
      </c>
      <c r="DA68">
        <f>AL68</f>
        <v>33.39</v>
      </c>
      <c r="DB68">
        <f>ROUND((ROUND(AT68*CZ68,2)*ROUND(1.05,7)),2)</f>
        <v>10.08</v>
      </c>
      <c r="DC68">
        <f>ROUND((ROUND(AT68*AG68,2)*ROUND(1.05,7)),2)</f>
        <v>0</v>
      </c>
      <c r="DD68" t="s">
        <v>3</v>
      </c>
      <c r="DE68" t="s">
        <v>3</v>
      </c>
      <c r="DF68">
        <f>ROUND(ROUND(AE68,2)*CX68,2)</f>
        <v>0</v>
      </c>
      <c r="DG68">
        <f>ROUND(ROUND(AF68,2)*CX68,2)</f>
        <v>0</v>
      </c>
      <c r="DH68">
        <f>ROUND(ROUND(AG68,2)*CX68,2)</f>
        <v>0</v>
      </c>
      <c r="DI68">
        <f>ROUND(ROUND(AH68*AL68,2)*CX68,2)</f>
        <v>673</v>
      </c>
      <c r="DJ68">
        <f>DI68</f>
        <v>673</v>
      </c>
      <c r="DK68">
        <v>0</v>
      </c>
      <c r="DL68" t="s">
        <v>3</v>
      </c>
      <c r="DM68">
        <v>0</v>
      </c>
      <c r="DN68" t="s">
        <v>3</v>
      </c>
      <c r="DO68">
        <v>0</v>
      </c>
    </row>
    <row r="69" spans="1:119" x14ac:dyDescent="0.2">
      <c r="A69">
        <f>ROW(Source!A82)</f>
        <v>82</v>
      </c>
      <c r="B69">
        <v>51661419</v>
      </c>
      <c r="C69">
        <v>51661937</v>
      </c>
      <c r="D69">
        <v>49510905</v>
      </c>
      <c r="E69">
        <v>70</v>
      </c>
      <c r="F69">
        <v>1</v>
      </c>
      <c r="G69">
        <v>1</v>
      </c>
      <c r="H69">
        <v>1</v>
      </c>
      <c r="I69" t="s">
        <v>456</v>
      </c>
      <c r="J69" t="s">
        <v>3</v>
      </c>
      <c r="K69" t="s">
        <v>457</v>
      </c>
      <c r="L69">
        <v>1191</v>
      </c>
      <c r="N69">
        <v>1013</v>
      </c>
      <c r="O69" t="s">
        <v>455</v>
      </c>
      <c r="P69" t="s">
        <v>455</v>
      </c>
      <c r="Q69">
        <v>1</v>
      </c>
      <c r="W69">
        <v>0</v>
      </c>
      <c r="X69">
        <v>-1417349443</v>
      </c>
      <c r="Y69">
        <f>(AT69*ROUND(1.05,7))</f>
        <v>1.0500000000000001E-2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1</v>
      </c>
      <c r="AJ69">
        <v>1</v>
      </c>
      <c r="AK69">
        <v>33.39</v>
      </c>
      <c r="AL69">
        <v>1</v>
      </c>
      <c r="AM69">
        <v>4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3</v>
      </c>
      <c r="AT69">
        <v>0.01</v>
      </c>
      <c r="AU69" t="s">
        <v>20</v>
      </c>
      <c r="AV69">
        <v>2</v>
      </c>
      <c r="AW69">
        <v>2</v>
      </c>
      <c r="AX69">
        <v>51661951</v>
      </c>
      <c r="AY69">
        <v>1</v>
      </c>
      <c r="AZ69">
        <v>0</v>
      </c>
      <c r="BA69">
        <v>72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V69">
        <v>0</v>
      </c>
      <c r="CW69">
        <v>0</v>
      </c>
      <c r="CX69">
        <f>ROUND(Y69*Source!I82,7)</f>
        <v>2.1000000000000001E-2</v>
      </c>
      <c r="CY69">
        <f>AD69</f>
        <v>0</v>
      </c>
      <c r="CZ69">
        <f>AH69</f>
        <v>0</v>
      </c>
      <c r="DA69">
        <f>AL69</f>
        <v>1</v>
      </c>
      <c r="DB69">
        <f>ROUND((ROUND(AT69*CZ69,2)*ROUND(1.05,7)),2)</f>
        <v>0</v>
      </c>
      <c r="DC69">
        <f>ROUND((ROUND(AT69*AG69,2)*ROUND(1.05,7)),2)</f>
        <v>0</v>
      </c>
      <c r="DD69" t="s">
        <v>3</v>
      </c>
      <c r="DE69" t="s">
        <v>3</v>
      </c>
      <c r="DF69">
        <f>ROUND(ROUND(AE69,2)*CX69,2)</f>
        <v>0</v>
      </c>
      <c r="DG69">
        <f>ROUND(ROUND(AF69,2)*CX69,2)</f>
        <v>0</v>
      </c>
      <c r="DH69">
        <f>ROUND(ROUND(AG69*AK69,2)*CX69,2)</f>
        <v>0</v>
      </c>
      <c r="DI69">
        <f t="shared" ref="DI69:DI78" si="47">ROUND(ROUND(AH69,2)*CX69,2)</f>
        <v>0</v>
      </c>
      <c r="DJ69">
        <f>DI69</f>
        <v>0</v>
      </c>
      <c r="DK69">
        <v>0</v>
      </c>
      <c r="DL69" t="s">
        <v>3</v>
      </c>
      <c r="DM69">
        <v>0</v>
      </c>
      <c r="DN69" t="s">
        <v>3</v>
      </c>
      <c r="DO69">
        <v>0</v>
      </c>
    </row>
    <row r="70" spans="1:119" x14ac:dyDescent="0.2">
      <c r="A70">
        <f>ROW(Source!A82)</f>
        <v>82</v>
      </c>
      <c r="B70">
        <v>51661419</v>
      </c>
      <c r="C70">
        <v>51661937</v>
      </c>
      <c r="D70">
        <v>49673503</v>
      </c>
      <c r="E70">
        <v>1</v>
      </c>
      <c r="F70">
        <v>1</v>
      </c>
      <c r="G70">
        <v>1</v>
      </c>
      <c r="H70">
        <v>2</v>
      </c>
      <c r="I70" t="s">
        <v>465</v>
      </c>
      <c r="J70" t="s">
        <v>466</v>
      </c>
      <c r="K70" t="s">
        <v>467</v>
      </c>
      <c r="L70">
        <v>1367</v>
      </c>
      <c r="N70">
        <v>1011</v>
      </c>
      <c r="O70" t="s">
        <v>461</v>
      </c>
      <c r="P70" t="s">
        <v>461</v>
      </c>
      <c r="Q70">
        <v>1</v>
      </c>
      <c r="W70">
        <v>0</v>
      </c>
      <c r="X70">
        <v>509054691</v>
      </c>
      <c r="Y70">
        <f>(AT70*ROUND(1.05,7))</f>
        <v>1.0500000000000001E-2</v>
      </c>
      <c r="AA70">
        <v>0</v>
      </c>
      <c r="AB70">
        <v>871.31</v>
      </c>
      <c r="AC70">
        <v>387.32</v>
      </c>
      <c r="AD70">
        <v>0</v>
      </c>
      <c r="AE70">
        <v>0</v>
      </c>
      <c r="AF70">
        <v>65.709999999999994</v>
      </c>
      <c r="AG70">
        <v>11.6</v>
      </c>
      <c r="AH70">
        <v>0</v>
      </c>
      <c r="AI70">
        <v>1</v>
      </c>
      <c r="AJ70">
        <v>13.26</v>
      </c>
      <c r="AK70">
        <v>33.39</v>
      </c>
      <c r="AL70">
        <v>1</v>
      </c>
      <c r="AM70">
        <v>4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3</v>
      </c>
      <c r="AT70">
        <v>0.01</v>
      </c>
      <c r="AU70" t="s">
        <v>20</v>
      </c>
      <c r="AV70">
        <v>0</v>
      </c>
      <c r="AW70">
        <v>2</v>
      </c>
      <c r="AX70">
        <v>51661952</v>
      </c>
      <c r="AY70">
        <v>1</v>
      </c>
      <c r="AZ70">
        <v>0</v>
      </c>
      <c r="BA70">
        <v>73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V70">
        <v>0</v>
      </c>
      <c r="CW70">
        <f>ROUND(Y70*Source!I82,7)</f>
        <v>2.1000000000000001E-2</v>
      </c>
      <c r="CX70">
        <f>ROUND(Y70*Source!I82,7)</f>
        <v>2.1000000000000001E-2</v>
      </c>
      <c r="CY70">
        <f>AB70</f>
        <v>871.31</v>
      </c>
      <c r="CZ70">
        <f>AF70</f>
        <v>65.709999999999994</v>
      </c>
      <c r="DA70">
        <f>AJ70</f>
        <v>13.26</v>
      </c>
      <c r="DB70">
        <f>ROUND((ROUND(AT70*CZ70,2)*ROUND(1.05,7)),2)</f>
        <v>0.69</v>
      </c>
      <c r="DC70">
        <f>ROUND((ROUND(AT70*AG70,2)*ROUND(1.05,7)),2)</f>
        <v>0.13</v>
      </c>
      <c r="DD70" t="s">
        <v>3</v>
      </c>
      <c r="DE70" t="s">
        <v>3</v>
      </c>
      <c r="DF70">
        <f>ROUND(ROUND(AE70,2)*CX70,2)</f>
        <v>0</v>
      </c>
      <c r="DG70">
        <f>ROUND(ROUND(AF70*AJ70,2)*CX70,2)</f>
        <v>18.3</v>
      </c>
      <c r="DH70">
        <f>ROUND(ROUND(AG70*AK70,2)*CX70,2)</f>
        <v>8.1300000000000008</v>
      </c>
      <c r="DI70">
        <f t="shared" si="47"/>
        <v>0</v>
      </c>
      <c r="DJ70">
        <f>DG70</f>
        <v>18.3</v>
      </c>
      <c r="DK70">
        <v>0</v>
      </c>
      <c r="DL70" t="s">
        <v>3</v>
      </c>
      <c r="DM70">
        <v>0</v>
      </c>
      <c r="DN70" t="s">
        <v>3</v>
      </c>
      <c r="DO70">
        <v>0</v>
      </c>
    </row>
    <row r="71" spans="1:119" x14ac:dyDescent="0.2">
      <c r="A71">
        <f>ROW(Source!A82)</f>
        <v>82</v>
      </c>
      <c r="B71">
        <v>51661419</v>
      </c>
      <c r="C71">
        <v>51661937</v>
      </c>
      <c r="D71">
        <v>49673715</v>
      </c>
      <c r="E71">
        <v>1</v>
      </c>
      <c r="F71">
        <v>1</v>
      </c>
      <c r="G71">
        <v>1</v>
      </c>
      <c r="H71">
        <v>2</v>
      </c>
      <c r="I71" t="s">
        <v>479</v>
      </c>
      <c r="J71" t="s">
        <v>480</v>
      </c>
      <c r="K71" t="s">
        <v>481</v>
      </c>
      <c r="L71">
        <v>1367</v>
      </c>
      <c r="N71">
        <v>1011</v>
      </c>
      <c r="O71" t="s">
        <v>461</v>
      </c>
      <c r="P71" t="s">
        <v>461</v>
      </c>
      <c r="Q71">
        <v>1</v>
      </c>
      <c r="W71">
        <v>0</v>
      </c>
      <c r="X71">
        <v>829370094</v>
      </c>
      <c r="Y71">
        <f>(AT71*ROUND(1.05,7))</f>
        <v>0.10500000000000001</v>
      </c>
      <c r="AA71">
        <v>0</v>
      </c>
      <c r="AB71">
        <v>107.41</v>
      </c>
      <c r="AC71">
        <v>0</v>
      </c>
      <c r="AD71">
        <v>0</v>
      </c>
      <c r="AE71">
        <v>0</v>
      </c>
      <c r="AF71">
        <v>8.1</v>
      </c>
      <c r="AG71">
        <v>0</v>
      </c>
      <c r="AH71">
        <v>0</v>
      </c>
      <c r="AI71">
        <v>1</v>
      </c>
      <c r="AJ71">
        <v>13.26</v>
      </c>
      <c r="AK71">
        <v>33.39</v>
      </c>
      <c r="AL71">
        <v>1</v>
      </c>
      <c r="AM71">
        <v>4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3</v>
      </c>
      <c r="AT71">
        <v>0.1</v>
      </c>
      <c r="AU71" t="s">
        <v>20</v>
      </c>
      <c r="AV71">
        <v>0</v>
      </c>
      <c r="AW71">
        <v>2</v>
      </c>
      <c r="AX71">
        <v>51661953</v>
      </c>
      <c r="AY71">
        <v>1</v>
      </c>
      <c r="AZ71">
        <v>0</v>
      </c>
      <c r="BA71">
        <v>74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V71">
        <v>0</v>
      </c>
      <c r="CW71">
        <f>ROUND(Y71*Source!I82,7)</f>
        <v>0.21</v>
      </c>
      <c r="CX71">
        <f>ROUND(Y71*Source!I82,7)</f>
        <v>0.21</v>
      </c>
      <c r="CY71">
        <f>AB71</f>
        <v>107.41</v>
      </c>
      <c r="CZ71">
        <f>AF71</f>
        <v>8.1</v>
      </c>
      <c r="DA71">
        <f>AJ71</f>
        <v>13.26</v>
      </c>
      <c r="DB71">
        <f>ROUND((ROUND(AT71*CZ71,2)*ROUND(1.05,7)),2)</f>
        <v>0.85</v>
      </c>
      <c r="DC71">
        <f>ROUND((ROUND(AT71*AG71,2)*ROUND(1.05,7)),2)</f>
        <v>0</v>
      </c>
      <c r="DD71" t="s">
        <v>3</v>
      </c>
      <c r="DE71" t="s">
        <v>3</v>
      </c>
      <c r="DF71">
        <f>ROUND(ROUND(AE71,2)*CX71,2)</f>
        <v>0</v>
      </c>
      <c r="DG71">
        <f>ROUND(ROUND(AF71*AJ71,2)*CX71,2)</f>
        <v>22.56</v>
      </c>
      <c r="DH71">
        <f>ROUND(ROUND(AG71*AK71,2)*CX71,2)</f>
        <v>0</v>
      </c>
      <c r="DI71">
        <f t="shared" si="47"/>
        <v>0</v>
      </c>
      <c r="DJ71">
        <f>DG71</f>
        <v>22.56</v>
      </c>
      <c r="DK71">
        <v>0</v>
      </c>
      <c r="DL71" t="s">
        <v>3</v>
      </c>
      <c r="DM71">
        <v>0</v>
      </c>
      <c r="DN71" t="s">
        <v>3</v>
      </c>
      <c r="DO71">
        <v>0</v>
      </c>
    </row>
    <row r="72" spans="1:119" x14ac:dyDescent="0.2">
      <c r="A72">
        <f>ROW(Source!A82)</f>
        <v>82</v>
      </c>
      <c r="B72">
        <v>51661419</v>
      </c>
      <c r="C72">
        <v>51661937</v>
      </c>
      <c r="D72">
        <v>49523218</v>
      </c>
      <c r="E72">
        <v>1</v>
      </c>
      <c r="F72">
        <v>1</v>
      </c>
      <c r="G72">
        <v>1</v>
      </c>
      <c r="H72">
        <v>3</v>
      </c>
      <c r="I72" t="s">
        <v>53</v>
      </c>
      <c r="J72" t="s">
        <v>56</v>
      </c>
      <c r="K72" t="s">
        <v>54</v>
      </c>
      <c r="L72">
        <v>1374</v>
      </c>
      <c r="N72">
        <v>1013</v>
      </c>
      <c r="O72" t="s">
        <v>55</v>
      </c>
      <c r="P72" t="s">
        <v>55</v>
      </c>
      <c r="Q72">
        <v>1</v>
      </c>
      <c r="W72">
        <v>0</v>
      </c>
      <c r="X72">
        <v>-1743999360</v>
      </c>
      <c r="Y72">
        <f t="shared" ref="Y72:Y78" si="48">AT72</f>
        <v>0.1</v>
      </c>
      <c r="AA72">
        <v>9.11</v>
      </c>
      <c r="AB72">
        <v>0</v>
      </c>
      <c r="AC72">
        <v>0</v>
      </c>
      <c r="AD72">
        <v>0</v>
      </c>
      <c r="AE72">
        <v>1</v>
      </c>
      <c r="AF72">
        <v>0</v>
      </c>
      <c r="AG72">
        <v>0</v>
      </c>
      <c r="AH72">
        <v>0</v>
      </c>
      <c r="AI72">
        <v>9.11</v>
      </c>
      <c r="AJ72">
        <v>1</v>
      </c>
      <c r="AK72">
        <v>1</v>
      </c>
      <c r="AL72">
        <v>1</v>
      </c>
      <c r="AM72">
        <v>0</v>
      </c>
      <c r="AN72">
        <v>0</v>
      </c>
      <c r="AO72">
        <v>0</v>
      </c>
      <c r="AP72">
        <v>1</v>
      </c>
      <c r="AQ72">
        <v>0</v>
      </c>
      <c r="AR72">
        <v>0</v>
      </c>
      <c r="AS72" t="s">
        <v>3</v>
      </c>
      <c r="AT72">
        <v>0.1</v>
      </c>
      <c r="AU72" t="s">
        <v>3</v>
      </c>
      <c r="AV72">
        <v>0</v>
      </c>
      <c r="AW72">
        <v>2</v>
      </c>
      <c r="AX72">
        <v>51661954</v>
      </c>
      <c r="AY72">
        <v>1</v>
      </c>
      <c r="AZ72">
        <v>0</v>
      </c>
      <c r="BA72">
        <v>75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V72">
        <v>0</v>
      </c>
      <c r="CW72">
        <v>0</v>
      </c>
      <c r="CX72">
        <f>ROUND(Y72*Source!I82,7)</f>
        <v>0.2</v>
      </c>
      <c r="CY72">
        <f t="shared" ref="CY72:CY78" si="49">AA72</f>
        <v>9.11</v>
      </c>
      <c r="CZ72">
        <f t="shared" ref="CZ72:CZ78" si="50">AE72</f>
        <v>1</v>
      </c>
      <c r="DA72">
        <f t="shared" ref="DA72:DA78" si="51">AI72</f>
        <v>9.11</v>
      </c>
      <c r="DB72">
        <f t="shared" ref="DB72:DB78" si="52">ROUND(ROUND(AT72*CZ72,2),2)</f>
        <v>0.1</v>
      </c>
      <c r="DC72">
        <f t="shared" ref="DC72:DC78" si="53">ROUND(ROUND(AT72*AG72,2),2)</f>
        <v>0</v>
      </c>
      <c r="DD72" t="s">
        <v>3</v>
      </c>
      <c r="DE72" t="s">
        <v>3</v>
      </c>
      <c r="DF72">
        <f t="shared" ref="DF72:DF78" si="54">ROUND(ROUND(AE72*AI72,2)*CX72,2)</f>
        <v>1.82</v>
      </c>
      <c r="DG72">
        <f t="shared" ref="DG72:DG80" si="55">ROUND(ROUND(AF72,2)*CX72,2)</f>
        <v>0</v>
      </c>
      <c r="DH72">
        <f t="shared" ref="DH72:DH79" si="56">ROUND(ROUND(AG72,2)*CX72,2)</f>
        <v>0</v>
      </c>
      <c r="DI72">
        <f t="shared" si="47"/>
        <v>0</v>
      </c>
      <c r="DJ72">
        <f t="shared" ref="DJ72:DJ78" si="57">DF72</f>
        <v>1.82</v>
      </c>
      <c r="DK72">
        <v>0</v>
      </c>
      <c r="DL72" t="s">
        <v>3</v>
      </c>
      <c r="DM72">
        <v>0</v>
      </c>
      <c r="DN72" t="s">
        <v>3</v>
      </c>
      <c r="DO72">
        <v>0</v>
      </c>
    </row>
    <row r="73" spans="1:119" x14ac:dyDescent="0.2">
      <c r="A73">
        <f>ROW(Source!A82)</f>
        <v>82</v>
      </c>
      <c r="B73">
        <v>51661419</v>
      </c>
      <c r="C73">
        <v>51661937</v>
      </c>
      <c r="D73">
        <v>49524301</v>
      </c>
      <c r="E73">
        <v>1</v>
      </c>
      <c r="F73">
        <v>1</v>
      </c>
      <c r="G73">
        <v>1</v>
      </c>
      <c r="H73">
        <v>3</v>
      </c>
      <c r="I73" t="s">
        <v>482</v>
      </c>
      <c r="J73" t="s">
        <v>483</v>
      </c>
      <c r="K73" t="s">
        <v>484</v>
      </c>
      <c r="L73">
        <v>1348</v>
      </c>
      <c r="N73">
        <v>1009</v>
      </c>
      <c r="O73" t="s">
        <v>196</v>
      </c>
      <c r="P73" t="s">
        <v>196</v>
      </c>
      <c r="Q73">
        <v>1000</v>
      </c>
      <c r="W73">
        <v>0</v>
      </c>
      <c r="X73">
        <v>1824693337</v>
      </c>
      <c r="Y73">
        <f t="shared" si="48"/>
        <v>1.0000000000000001E-5</v>
      </c>
      <c r="AA73">
        <v>94397.82</v>
      </c>
      <c r="AB73">
        <v>0</v>
      </c>
      <c r="AC73">
        <v>0</v>
      </c>
      <c r="AD73">
        <v>0</v>
      </c>
      <c r="AE73">
        <v>10362</v>
      </c>
      <c r="AF73">
        <v>0</v>
      </c>
      <c r="AG73">
        <v>0</v>
      </c>
      <c r="AH73">
        <v>0</v>
      </c>
      <c r="AI73">
        <v>9.11</v>
      </c>
      <c r="AJ73">
        <v>1</v>
      </c>
      <c r="AK73">
        <v>1</v>
      </c>
      <c r="AL73">
        <v>1</v>
      </c>
      <c r="AM73">
        <v>4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3</v>
      </c>
      <c r="AT73">
        <v>1.0000000000000001E-5</v>
      </c>
      <c r="AU73" t="s">
        <v>3</v>
      </c>
      <c r="AV73">
        <v>0</v>
      </c>
      <c r="AW73">
        <v>2</v>
      </c>
      <c r="AX73">
        <v>51661955</v>
      </c>
      <c r="AY73">
        <v>1</v>
      </c>
      <c r="AZ73">
        <v>0</v>
      </c>
      <c r="BA73">
        <v>76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V73">
        <v>0</v>
      </c>
      <c r="CW73">
        <v>0</v>
      </c>
      <c r="CX73">
        <f>ROUND(Y73*Source!I82,7)</f>
        <v>2.0000000000000002E-5</v>
      </c>
      <c r="CY73">
        <f t="shared" si="49"/>
        <v>94397.82</v>
      </c>
      <c r="CZ73">
        <f t="shared" si="50"/>
        <v>10362</v>
      </c>
      <c r="DA73">
        <f t="shared" si="51"/>
        <v>9.11</v>
      </c>
      <c r="DB73">
        <f t="shared" si="52"/>
        <v>0.1</v>
      </c>
      <c r="DC73">
        <f t="shared" si="53"/>
        <v>0</v>
      </c>
      <c r="DD73" t="s">
        <v>3</v>
      </c>
      <c r="DE73" t="s">
        <v>3</v>
      </c>
      <c r="DF73">
        <f t="shared" si="54"/>
        <v>1.89</v>
      </c>
      <c r="DG73">
        <f t="shared" si="55"/>
        <v>0</v>
      </c>
      <c r="DH73">
        <f t="shared" si="56"/>
        <v>0</v>
      </c>
      <c r="DI73">
        <f t="shared" si="47"/>
        <v>0</v>
      </c>
      <c r="DJ73">
        <f t="shared" si="57"/>
        <v>1.89</v>
      </c>
      <c r="DK73">
        <v>0</v>
      </c>
      <c r="DL73" t="s">
        <v>3</v>
      </c>
      <c r="DM73">
        <v>0</v>
      </c>
      <c r="DN73" t="s">
        <v>3</v>
      </c>
      <c r="DO73">
        <v>0</v>
      </c>
    </row>
    <row r="74" spans="1:119" x14ac:dyDescent="0.2">
      <c r="A74">
        <f>ROW(Source!A82)</f>
        <v>82</v>
      </c>
      <c r="B74">
        <v>51661419</v>
      </c>
      <c r="C74">
        <v>51661937</v>
      </c>
      <c r="D74">
        <v>49525498</v>
      </c>
      <c r="E74">
        <v>1</v>
      </c>
      <c r="F74">
        <v>1</v>
      </c>
      <c r="G74">
        <v>1</v>
      </c>
      <c r="H74">
        <v>3</v>
      </c>
      <c r="I74" t="s">
        <v>485</v>
      </c>
      <c r="J74" t="s">
        <v>486</v>
      </c>
      <c r="K74" t="s">
        <v>487</v>
      </c>
      <c r="L74">
        <v>1348</v>
      </c>
      <c r="N74">
        <v>1009</v>
      </c>
      <c r="O74" t="s">
        <v>196</v>
      </c>
      <c r="P74" t="s">
        <v>196</v>
      </c>
      <c r="Q74">
        <v>1000</v>
      </c>
      <c r="W74">
        <v>0</v>
      </c>
      <c r="X74">
        <v>226918189</v>
      </c>
      <c r="Y74">
        <f t="shared" si="48"/>
        <v>8.0000000000000007E-5</v>
      </c>
      <c r="AA74">
        <v>113237.3</v>
      </c>
      <c r="AB74">
        <v>0</v>
      </c>
      <c r="AC74">
        <v>0</v>
      </c>
      <c r="AD74">
        <v>0</v>
      </c>
      <c r="AE74">
        <v>12430</v>
      </c>
      <c r="AF74">
        <v>0</v>
      </c>
      <c r="AG74">
        <v>0</v>
      </c>
      <c r="AH74">
        <v>0</v>
      </c>
      <c r="AI74">
        <v>9.11</v>
      </c>
      <c r="AJ74">
        <v>1</v>
      </c>
      <c r="AK74">
        <v>1</v>
      </c>
      <c r="AL74">
        <v>1</v>
      </c>
      <c r="AM74">
        <v>4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3</v>
      </c>
      <c r="AT74">
        <v>8.0000000000000007E-5</v>
      </c>
      <c r="AU74" t="s">
        <v>3</v>
      </c>
      <c r="AV74">
        <v>0</v>
      </c>
      <c r="AW74">
        <v>2</v>
      </c>
      <c r="AX74">
        <v>51661956</v>
      </c>
      <c r="AY74">
        <v>1</v>
      </c>
      <c r="AZ74">
        <v>0</v>
      </c>
      <c r="BA74">
        <v>77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V74">
        <v>0</v>
      </c>
      <c r="CW74">
        <v>0</v>
      </c>
      <c r="CX74">
        <f>ROUND(Y74*Source!I82,7)</f>
        <v>1.6000000000000001E-4</v>
      </c>
      <c r="CY74">
        <f t="shared" si="49"/>
        <v>113237.3</v>
      </c>
      <c r="CZ74">
        <f t="shared" si="50"/>
        <v>12430</v>
      </c>
      <c r="DA74">
        <f t="shared" si="51"/>
        <v>9.11</v>
      </c>
      <c r="DB74">
        <f t="shared" si="52"/>
        <v>0.99</v>
      </c>
      <c r="DC74">
        <f t="shared" si="53"/>
        <v>0</v>
      </c>
      <c r="DD74" t="s">
        <v>3</v>
      </c>
      <c r="DE74" t="s">
        <v>3</v>
      </c>
      <c r="DF74">
        <f t="shared" si="54"/>
        <v>18.12</v>
      </c>
      <c r="DG74">
        <f t="shared" si="55"/>
        <v>0</v>
      </c>
      <c r="DH74">
        <f t="shared" si="56"/>
        <v>0</v>
      </c>
      <c r="DI74">
        <f t="shared" si="47"/>
        <v>0</v>
      </c>
      <c r="DJ74">
        <f t="shared" si="57"/>
        <v>18.12</v>
      </c>
      <c r="DK74">
        <v>0</v>
      </c>
      <c r="DL74" t="s">
        <v>3</v>
      </c>
      <c r="DM74">
        <v>0</v>
      </c>
      <c r="DN74" t="s">
        <v>3</v>
      </c>
      <c r="DO74">
        <v>0</v>
      </c>
    </row>
    <row r="75" spans="1:119" x14ac:dyDescent="0.2">
      <c r="A75">
        <f>ROW(Source!A82)</f>
        <v>82</v>
      </c>
      <c r="B75">
        <v>51661419</v>
      </c>
      <c r="C75">
        <v>51661937</v>
      </c>
      <c r="D75">
        <v>49543539</v>
      </c>
      <c r="E75">
        <v>1</v>
      </c>
      <c r="F75">
        <v>1</v>
      </c>
      <c r="G75">
        <v>1</v>
      </c>
      <c r="H75">
        <v>3</v>
      </c>
      <c r="I75" t="s">
        <v>488</v>
      </c>
      <c r="J75" t="s">
        <v>489</v>
      </c>
      <c r="K75" t="s">
        <v>490</v>
      </c>
      <c r="L75">
        <v>1348</v>
      </c>
      <c r="N75">
        <v>1009</v>
      </c>
      <c r="O75" t="s">
        <v>196</v>
      </c>
      <c r="P75" t="s">
        <v>196</v>
      </c>
      <c r="Q75">
        <v>1000</v>
      </c>
      <c r="W75">
        <v>0</v>
      </c>
      <c r="X75">
        <v>-2055168211</v>
      </c>
      <c r="Y75">
        <f t="shared" si="48"/>
        <v>4.2999999999999999E-4</v>
      </c>
      <c r="AA75">
        <v>59294.71</v>
      </c>
      <c r="AB75">
        <v>0</v>
      </c>
      <c r="AC75">
        <v>0</v>
      </c>
      <c r="AD75">
        <v>0</v>
      </c>
      <c r="AE75">
        <v>6508.75</v>
      </c>
      <c r="AF75">
        <v>0</v>
      </c>
      <c r="AG75">
        <v>0</v>
      </c>
      <c r="AH75">
        <v>0</v>
      </c>
      <c r="AI75">
        <v>9.11</v>
      </c>
      <c r="AJ75">
        <v>1</v>
      </c>
      <c r="AK75">
        <v>1</v>
      </c>
      <c r="AL75">
        <v>1</v>
      </c>
      <c r="AM75">
        <v>4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3</v>
      </c>
      <c r="AT75">
        <v>4.2999999999999999E-4</v>
      </c>
      <c r="AU75" t="s">
        <v>3</v>
      </c>
      <c r="AV75">
        <v>0</v>
      </c>
      <c r="AW75">
        <v>2</v>
      </c>
      <c r="AX75">
        <v>51661957</v>
      </c>
      <c r="AY75">
        <v>1</v>
      </c>
      <c r="AZ75">
        <v>0</v>
      </c>
      <c r="BA75">
        <v>78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V75">
        <v>0</v>
      </c>
      <c r="CW75">
        <v>0</v>
      </c>
      <c r="CX75">
        <f>ROUND(Y75*Source!I82,7)</f>
        <v>8.5999999999999998E-4</v>
      </c>
      <c r="CY75">
        <f t="shared" si="49"/>
        <v>59294.71</v>
      </c>
      <c r="CZ75">
        <f t="shared" si="50"/>
        <v>6508.75</v>
      </c>
      <c r="DA75">
        <f t="shared" si="51"/>
        <v>9.11</v>
      </c>
      <c r="DB75">
        <f t="shared" si="52"/>
        <v>2.8</v>
      </c>
      <c r="DC75">
        <f t="shared" si="53"/>
        <v>0</v>
      </c>
      <c r="DD75" t="s">
        <v>3</v>
      </c>
      <c r="DE75" t="s">
        <v>3</v>
      </c>
      <c r="DF75">
        <f t="shared" si="54"/>
        <v>50.99</v>
      </c>
      <c r="DG75">
        <f t="shared" si="55"/>
        <v>0</v>
      </c>
      <c r="DH75">
        <f t="shared" si="56"/>
        <v>0</v>
      </c>
      <c r="DI75">
        <f t="shared" si="47"/>
        <v>0</v>
      </c>
      <c r="DJ75">
        <f t="shared" si="57"/>
        <v>50.99</v>
      </c>
      <c r="DK75">
        <v>0</v>
      </c>
      <c r="DL75" t="s">
        <v>3</v>
      </c>
      <c r="DM75">
        <v>0</v>
      </c>
      <c r="DN75" t="s">
        <v>3</v>
      </c>
      <c r="DO75">
        <v>0</v>
      </c>
    </row>
    <row r="76" spans="1:119" x14ac:dyDescent="0.2">
      <c r="A76">
        <f>ROW(Source!A82)</f>
        <v>82</v>
      </c>
      <c r="B76">
        <v>51661419</v>
      </c>
      <c r="C76">
        <v>51661937</v>
      </c>
      <c r="D76">
        <v>49565711</v>
      </c>
      <c r="E76">
        <v>1</v>
      </c>
      <c r="F76">
        <v>1</v>
      </c>
      <c r="G76">
        <v>1</v>
      </c>
      <c r="H76">
        <v>3</v>
      </c>
      <c r="I76" t="s">
        <v>61</v>
      </c>
      <c r="J76" t="s">
        <v>64</v>
      </c>
      <c r="K76" t="s">
        <v>62</v>
      </c>
      <c r="L76">
        <v>1327</v>
      </c>
      <c r="N76">
        <v>1005</v>
      </c>
      <c r="O76" t="s">
        <v>63</v>
      </c>
      <c r="P76" t="s">
        <v>63</v>
      </c>
      <c r="Q76">
        <v>1</v>
      </c>
      <c r="W76">
        <v>1</v>
      </c>
      <c r="X76">
        <v>-1896968330</v>
      </c>
      <c r="Y76">
        <f t="shared" si="48"/>
        <v>-0.04</v>
      </c>
      <c r="AA76">
        <v>8435.86</v>
      </c>
      <c r="AB76">
        <v>0</v>
      </c>
      <c r="AC76">
        <v>0</v>
      </c>
      <c r="AD76">
        <v>0</v>
      </c>
      <c r="AE76">
        <v>926</v>
      </c>
      <c r="AF76">
        <v>0</v>
      </c>
      <c r="AG76">
        <v>0</v>
      </c>
      <c r="AH76">
        <v>0</v>
      </c>
      <c r="AI76">
        <v>9.11</v>
      </c>
      <c r="AJ76">
        <v>1</v>
      </c>
      <c r="AK76">
        <v>1</v>
      </c>
      <c r="AL76">
        <v>1</v>
      </c>
      <c r="AM76">
        <v>4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3</v>
      </c>
      <c r="AT76">
        <v>-0.04</v>
      </c>
      <c r="AU76" t="s">
        <v>3</v>
      </c>
      <c r="AV76">
        <v>0</v>
      </c>
      <c r="AW76">
        <v>2</v>
      </c>
      <c r="AX76">
        <v>51661958</v>
      </c>
      <c r="AY76">
        <v>1</v>
      </c>
      <c r="AZ76">
        <v>6144</v>
      </c>
      <c r="BA76">
        <v>79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V76">
        <v>0</v>
      </c>
      <c r="CW76">
        <v>0</v>
      </c>
      <c r="CX76">
        <f>ROUND(Y76*Source!I82,7)</f>
        <v>-0.08</v>
      </c>
      <c r="CY76">
        <f t="shared" si="49"/>
        <v>8435.86</v>
      </c>
      <c r="CZ76">
        <f t="shared" si="50"/>
        <v>926</v>
      </c>
      <c r="DA76">
        <f t="shared" si="51"/>
        <v>9.11</v>
      </c>
      <c r="DB76">
        <f t="shared" si="52"/>
        <v>-37.04</v>
      </c>
      <c r="DC76">
        <f t="shared" si="53"/>
        <v>0</v>
      </c>
      <c r="DD76" t="s">
        <v>3</v>
      </c>
      <c r="DE76" t="s">
        <v>3</v>
      </c>
      <c r="DF76">
        <f t="shared" si="54"/>
        <v>-674.87</v>
      </c>
      <c r="DG76">
        <f t="shared" si="55"/>
        <v>0</v>
      </c>
      <c r="DH76">
        <f t="shared" si="56"/>
        <v>0</v>
      </c>
      <c r="DI76">
        <f t="shared" si="47"/>
        <v>0</v>
      </c>
      <c r="DJ76">
        <f t="shared" si="57"/>
        <v>-674.87</v>
      </c>
      <c r="DK76">
        <v>0</v>
      </c>
      <c r="DL76" t="s">
        <v>3</v>
      </c>
      <c r="DM76">
        <v>0</v>
      </c>
      <c r="DN76" t="s">
        <v>3</v>
      </c>
      <c r="DO76">
        <v>0</v>
      </c>
    </row>
    <row r="77" spans="1:119" x14ac:dyDescent="0.2">
      <c r="A77">
        <f>ROW(Source!A82)</f>
        <v>82</v>
      </c>
      <c r="B77">
        <v>51661419</v>
      </c>
      <c r="C77">
        <v>51661937</v>
      </c>
      <c r="D77">
        <v>49565445</v>
      </c>
      <c r="E77">
        <v>1</v>
      </c>
      <c r="F77">
        <v>1</v>
      </c>
      <c r="G77">
        <v>1</v>
      </c>
      <c r="H77">
        <v>3</v>
      </c>
      <c r="I77" t="s">
        <v>29</v>
      </c>
      <c r="J77" t="s">
        <v>161</v>
      </c>
      <c r="K77" t="s">
        <v>160</v>
      </c>
      <c r="L77">
        <v>1371</v>
      </c>
      <c r="N77">
        <v>1013</v>
      </c>
      <c r="O77" t="s">
        <v>17</v>
      </c>
      <c r="P77" t="s">
        <v>17</v>
      </c>
      <c r="Q77">
        <v>1</v>
      </c>
      <c r="W77">
        <v>0</v>
      </c>
      <c r="X77">
        <v>-599798257</v>
      </c>
      <c r="Y77">
        <f t="shared" si="48"/>
        <v>0.5</v>
      </c>
      <c r="AA77">
        <v>291.67</v>
      </c>
      <c r="AB77">
        <v>0</v>
      </c>
      <c r="AC77">
        <v>0</v>
      </c>
      <c r="AD77">
        <v>0</v>
      </c>
      <c r="AE77">
        <v>306.72000000000003</v>
      </c>
      <c r="AF77">
        <v>0</v>
      </c>
      <c r="AG77">
        <v>0</v>
      </c>
      <c r="AH77">
        <v>0</v>
      </c>
      <c r="AI77">
        <v>9.11</v>
      </c>
      <c r="AJ77">
        <v>1</v>
      </c>
      <c r="AK77">
        <v>1</v>
      </c>
      <c r="AL77">
        <v>1</v>
      </c>
      <c r="AM77">
        <v>0</v>
      </c>
      <c r="AN77">
        <v>0</v>
      </c>
      <c r="AO77">
        <v>0</v>
      </c>
      <c r="AP77">
        <v>1</v>
      </c>
      <c r="AQ77">
        <v>0</v>
      </c>
      <c r="AR77">
        <v>0</v>
      </c>
      <c r="AS77" t="s">
        <v>3</v>
      </c>
      <c r="AT77">
        <v>0.5</v>
      </c>
      <c r="AU77" t="s">
        <v>3</v>
      </c>
      <c r="AV77">
        <v>0</v>
      </c>
      <c r="AW77">
        <v>1</v>
      </c>
      <c r="AX77">
        <v>-1</v>
      </c>
      <c r="AY77">
        <v>0</v>
      </c>
      <c r="AZ77">
        <v>0</v>
      </c>
      <c r="BA77" t="s">
        <v>3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V77">
        <v>0</v>
      </c>
      <c r="CW77">
        <v>0</v>
      </c>
      <c r="CX77">
        <f>ROUND(Y77*Source!I82,7)</f>
        <v>1</v>
      </c>
      <c r="CY77">
        <f t="shared" si="49"/>
        <v>291.67</v>
      </c>
      <c r="CZ77">
        <f t="shared" si="50"/>
        <v>306.72000000000003</v>
      </c>
      <c r="DA77">
        <f t="shared" si="51"/>
        <v>9.11</v>
      </c>
      <c r="DB77">
        <f t="shared" si="52"/>
        <v>153.36000000000001</v>
      </c>
      <c r="DC77">
        <f t="shared" si="53"/>
        <v>0</v>
      </c>
      <c r="DD77" t="s">
        <v>3</v>
      </c>
      <c r="DE77" t="s">
        <v>3</v>
      </c>
      <c r="DF77">
        <f t="shared" si="54"/>
        <v>2794.22</v>
      </c>
      <c r="DG77">
        <f t="shared" si="55"/>
        <v>0</v>
      </c>
      <c r="DH77">
        <f t="shared" si="56"/>
        <v>0</v>
      </c>
      <c r="DI77">
        <f t="shared" si="47"/>
        <v>0</v>
      </c>
      <c r="DJ77">
        <f t="shared" si="57"/>
        <v>2794.22</v>
      </c>
      <c r="DK77">
        <v>0</v>
      </c>
      <c r="DL77" t="s">
        <v>3</v>
      </c>
      <c r="DM77">
        <v>0</v>
      </c>
      <c r="DN77" t="s">
        <v>3</v>
      </c>
      <c r="DO77">
        <v>0</v>
      </c>
    </row>
    <row r="78" spans="1:119" x14ac:dyDescent="0.2">
      <c r="A78">
        <f>ROW(Source!A82)</f>
        <v>82</v>
      </c>
      <c r="B78">
        <v>51661419</v>
      </c>
      <c r="C78">
        <v>51661937</v>
      </c>
      <c r="D78">
        <v>49565459</v>
      </c>
      <c r="E78">
        <v>1</v>
      </c>
      <c r="F78">
        <v>1</v>
      </c>
      <c r="G78">
        <v>1</v>
      </c>
      <c r="H78">
        <v>3</v>
      </c>
      <c r="I78" t="s">
        <v>29</v>
      </c>
      <c r="J78" t="s">
        <v>71</v>
      </c>
      <c r="K78" t="s">
        <v>70</v>
      </c>
      <c r="L78">
        <v>1371</v>
      </c>
      <c r="N78">
        <v>1013</v>
      </c>
      <c r="O78" t="s">
        <v>17</v>
      </c>
      <c r="P78" t="s">
        <v>17</v>
      </c>
      <c r="Q78">
        <v>1</v>
      </c>
      <c r="W78">
        <v>0</v>
      </c>
      <c r="X78">
        <v>-1656222793</v>
      </c>
      <c r="Y78">
        <f t="shared" si="48"/>
        <v>0.5</v>
      </c>
      <c r="AA78">
        <v>333.33</v>
      </c>
      <c r="AB78">
        <v>0</v>
      </c>
      <c r="AC78">
        <v>0</v>
      </c>
      <c r="AD78">
        <v>0</v>
      </c>
      <c r="AE78">
        <v>350.53</v>
      </c>
      <c r="AF78">
        <v>0</v>
      </c>
      <c r="AG78">
        <v>0</v>
      </c>
      <c r="AH78">
        <v>0</v>
      </c>
      <c r="AI78">
        <v>9.11</v>
      </c>
      <c r="AJ78">
        <v>1</v>
      </c>
      <c r="AK78">
        <v>1</v>
      </c>
      <c r="AL78">
        <v>1</v>
      </c>
      <c r="AM78">
        <v>0</v>
      </c>
      <c r="AN78">
        <v>0</v>
      </c>
      <c r="AO78">
        <v>0</v>
      </c>
      <c r="AP78">
        <v>1</v>
      </c>
      <c r="AQ78">
        <v>0</v>
      </c>
      <c r="AR78">
        <v>0</v>
      </c>
      <c r="AS78" t="s">
        <v>3</v>
      </c>
      <c r="AT78">
        <v>0.5</v>
      </c>
      <c r="AU78" t="s">
        <v>3</v>
      </c>
      <c r="AV78">
        <v>0</v>
      </c>
      <c r="AW78">
        <v>1</v>
      </c>
      <c r="AX78">
        <v>-1</v>
      </c>
      <c r="AY78">
        <v>0</v>
      </c>
      <c r="AZ78">
        <v>0</v>
      </c>
      <c r="BA78" t="s">
        <v>3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V78">
        <v>0</v>
      </c>
      <c r="CW78">
        <v>0</v>
      </c>
      <c r="CX78">
        <f>ROUND(Y78*Source!I82,7)</f>
        <v>1</v>
      </c>
      <c r="CY78">
        <f t="shared" si="49"/>
        <v>333.33</v>
      </c>
      <c r="CZ78">
        <f t="shared" si="50"/>
        <v>350.53</v>
      </c>
      <c r="DA78">
        <f t="shared" si="51"/>
        <v>9.11</v>
      </c>
      <c r="DB78">
        <f t="shared" si="52"/>
        <v>175.27</v>
      </c>
      <c r="DC78">
        <f t="shared" si="53"/>
        <v>0</v>
      </c>
      <c r="DD78" t="s">
        <v>3</v>
      </c>
      <c r="DE78" t="s">
        <v>3</v>
      </c>
      <c r="DF78">
        <f t="shared" si="54"/>
        <v>3193.33</v>
      </c>
      <c r="DG78">
        <f t="shared" si="55"/>
        <v>0</v>
      </c>
      <c r="DH78">
        <f t="shared" si="56"/>
        <v>0</v>
      </c>
      <c r="DI78">
        <f t="shared" si="47"/>
        <v>0</v>
      </c>
      <c r="DJ78">
        <f t="shared" si="57"/>
        <v>3193.33</v>
      </c>
      <c r="DK78">
        <v>0</v>
      </c>
      <c r="DL78" t="s">
        <v>3</v>
      </c>
      <c r="DM78">
        <v>0</v>
      </c>
      <c r="DN78" t="s">
        <v>3</v>
      </c>
      <c r="DO78">
        <v>0</v>
      </c>
    </row>
    <row r="79" spans="1:119" x14ac:dyDescent="0.2">
      <c r="A79">
        <f>ROW(Source!A87)</f>
        <v>87</v>
      </c>
      <c r="B79">
        <v>51661419</v>
      </c>
      <c r="C79">
        <v>51661963</v>
      </c>
      <c r="D79">
        <v>49510719</v>
      </c>
      <c r="E79">
        <v>70</v>
      </c>
      <c r="F79">
        <v>1</v>
      </c>
      <c r="G79">
        <v>1</v>
      </c>
      <c r="H79">
        <v>1</v>
      </c>
      <c r="I79" t="s">
        <v>491</v>
      </c>
      <c r="J79" t="s">
        <v>3</v>
      </c>
      <c r="K79" t="s">
        <v>492</v>
      </c>
      <c r="L79">
        <v>1191</v>
      </c>
      <c r="N79">
        <v>1013</v>
      </c>
      <c r="O79" t="s">
        <v>455</v>
      </c>
      <c r="P79" t="s">
        <v>455</v>
      </c>
      <c r="Q79">
        <v>1</v>
      </c>
      <c r="W79">
        <v>0</v>
      </c>
      <c r="X79">
        <v>784619160</v>
      </c>
      <c r="Y79">
        <f t="shared" ref="Y79:Y84" si="58">(AT79*ROUND(1.05,7))</f>
        <v>161.70000000000002</v>
      </c>
      <c r="AA79">
        <v>0</v>
      </c>
      <c r="AB79">
        <v>0</v>
      </c>
      <c r="AC79">
        <v>0</v>
      </c>
      <c r="AD79">
        <v>291.83</v>
      </c>
      <c r="AE79">
        <v>0</v>
      </c>
      <c r="AF79">
        <v>0</v>
      </c>
      <c r="AG79">
        <v>0</v>
      </c>
      <c r="AH79">
        <v>8.74</v>
      </c>
      <c r="AI79">
        <v>1</v>
      </c>
      <c r="AJ79">
        <v>1</v>
      </c>
      <c r="AK79">
        <v>1</v>
      </c>
      <c r="AL79">
        <v>33.39</v>
      </c>
      <c r="AM79">
        <v>4</v>
      </c>
      <c r="AN79">
        <v>0</v>
      </c>
      <c r="AO79">
        <v>1</v>
      </c>
      <c r="AP79">
        <v>1</v>
      </c>
      <c r="AQ79">
        <v>0</v>
      </c>
      <c r="AR79">
        <v>0</v>
      </c>
      <c r="AS79" t="s">
        <v>3</v>
      </c>
      <c r="AT79">
        <v>154</v>
      </c>
      <c r="AU79" t="s">
        <v>20</v>
      </c>
      <c r="AV79">
        <v>1</v>
      </c>
      <c r="AW79">
        <v>2</v>
      </c>
      <c r="AX79">
        <v>51661976</v>
      </c>
      <c r="AY79">
        <v>1</v>
      </c>
      <c r="AZ79">
        <v>0</v>
      </c>
      <c r="BA79">
        <v>80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U79">
        <f>ROUND(AT79*Source!I87*AH79*AL79,2)</f>
        <v>3226.81</v>
      </c>
      <c r="CV79">
        <f>ROUND(Y79*Source!I87,7)</f>
        <v>11.610060000000001</v>
      </c>
      <c r="CW79">
        <v>0</v>
      </c>
      <c r="CX79">
        <f>ROUND(Y79*Source!I87,7)</f>
        <v>11.610060000000001</v>
      </c>
      <c r="CY79">
        <f>AD79</f>
        <v>291.83</v>
      </c>
      <c r="CZ79">
        <f>AH79</f>
        <v>8.74</v>
      </c>
      <c r="DA79">
        <f>AL79</f>
        <v>33.39</v>
      </c>
      <c r="DB79">
        <f t="shared" ref="DB79:DB84" si="59">ROUND((ROUND(AT79*CZ79,2)*ROUND(1.05,7)),2)</f>
        <v>1413.26</v>
      </c>
      <c r="DC79">
        <f t="shared" ref="DC79:DC84" si="60">ROUND((ROUND(AT79*AG79,2)*ROUND(1.05,7)),2)</f>
        <v>0</v>
      </c>
      <c r="DD79" t="s">
        <v>3</v>
      </c>
      <c r="DE79" t="s">
        <v>3</v>
      </c>
      <c r="DF79">
        <f t="shared" ref="DF79:DF84" si="61">ROUND(ROUND(AE79,2)*CX79,2)</f>
        <v>0</v>
      </c>
      <c r="DG79">
        <f t="shared" si="55"/>
        <v>0</v>
      </c>
      <c r="DH79">
        <f t="shared" si="56"/>
        <v>0</v>
      </c>
      <c r="DI79">
        <f>ROUND(ROUND(AH79*AL79,2)*CX79,2)</f>
        <v>3388.16</v>
      </c>
      <c r="DJ79">
        <f>DI79</f>
        <v>3388.16</v>
      </c>
      <c r="DK79">
        <v>0</v>
      </c>
      <c r="DL79" t="s">
        <v>3</v>
      </c>
      <c r="DM79">
        <v>0</v>
      </c>
      <c r="DN79" t="s">
        <v>3</v>
      </c>
      <c r="DO79">
        <v>0</v>
      </c>
    </row>
    <row r="80" spans="1:119" x14ac:dyDescent="0.2">
      <c r="A80">
        <f>ROW(Source!A87)</f>
        <v>87</v>
      </c>
      <c r="B80">
        <v>51661419</v>
      </c>
      <c r="C80">
        <v>51661963</v>
      </c>
      <c r="D80">
        <v>49510905</v>
      </c>
      <c r="E80">
        <v>70</v>
      </c>
      <c r="F80">
        <v>1</v>
      </c>
      <c r="G80">
        <v>1</v>
      </c>
      <c r="H80">
        <v>1</v>
      </c>
      <c r="I80" t="s">
        <v>456</v>
      </c>
      <c r="J80" t="s">
        <v>3</v>
      </c>
      <c r="K80" t="s">
        <v>457</v>
      </c>
      <c r="L80">
        <v>1191</v>
      </c>
      <c r="N80">
        <v>1013</v>
      </c>
      <c r="O80" t="s">
        <v>455</v>
      </c>
      <c r="P80" t="s">
        <v>455</v>
      </c>
      <c r="Q80">
        <v>1</v>
      </c>
      <c r="W80">
        <v>0</v>
      </c>
      <c r="X80">
        <v>-1417349443</v>
      </c>
      <c r="Y80">
        <f t="shared" si="58"/>
        <v>1.26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1</v>
      </c>
      <c r="AJ80">
        <v>1</v>
      </c>
      <c r="AK80">
        <v>33.39</v>
      </c>
      <c r="AL80">
        <v>1</v>
      </c>
      <c r="AM80">
        <v>4</v>
      </c>
      <c r="AN80">
        <v>0</v>
      </c>
      <c r="AO80">
        <v>1</v>
      </c>
      <c r="AP80">
        <v>1</v>
      </c>
      <c r="AQ80">
        <v>0</v>
      </c>
      <c r="AR80">
        <v>0</v>
      </c>
      <c r="AS80" t="s">
        <v>3</v>
      </c>
      <c r="AT80">
        <v>1.2</v>
      </c>
      <c r="AU80" t="s">
        <v>20</v>
      </c>
      <c r="AV80">
        <v>2</v>
      </c>
      <c r="AW80">
        <v>2</v>
      </c>
      <c r="AX80">
        <v>51661977</v>
      </c>
      <c r="AY80">
        <v>1</v>
      </c>
      <c r="AZ80">
        <v>0</v>
      </c>
      <c r="BA80">
        <v>81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V80">
        <v>0</v>
      </c>
      <c r="CW80">
        <v>0</v>
      </c>
      <c r="CX80">
        <f>ROUND(Y80*Source!I87,7)</f>
        <v>9.0468000000000007E-2</v>
      </c>
      <c r="CY80">
        <f>AD80</f>
        <v>0</v>
      </c>
      <c r="CZ80">
        <f>AH80</f>
        <v>0</v>
      </c>
      <c r="DA80">
        <f>AL80</f>
        <v>1</v>
      </c>
      <c r="DB80">
        <f t="shared" si="59"/>
        <v>0</v>
      </c>
      <c r="DC80">
        <f t="shared" si="60"/>
        <v>0</v>
      </c>
      <c r="DD80" t="s">
        <v>3</v>
      </c>
      <c r="DE80" t="s">
        <v>3</v>
      </c>
      <c r="DF80">
        <f t="shared" si="61"/>
        <v>0</v>
      </c>
      <c r="DG80">
        <f t="shared" si="55"/>
        <v>0</v>
      </c>
      <c r="DH80">
        <f>ROUND(ROUND(AG80*AK80,2)*CX80,2)</f>
        <v>0</v>
      </c>
      <c r="DI80">
        <f t="shared" ref="DI80:DI90" si="62">ROUND(ROUND(AH80,2)*CX80,2)</f>
        <v>0</v>
      </c>
      <c r="DJ80">
        <f>DI80</f>
        <v>0</v>
      </c>
      <c r="DK80">
        <v>0</v>
      </c>
      <c r="DL80" t="s">
        <v>3</v>
      </c>
      <c r="DM80">
        <v>0</v>
      </c>
      <c r="DN80" t="s">
        <v>3</v>
      </c>
      <c r="DO80">
        <v>0</v>
      </c>
    </row>
    <row r="81" spans="1:119" x14ac:dyDescent="0.2">
      <c r="A81">
        <f>ROW(Source!A87)</f>
        <v>87</v>
      </c>
      <c r="B81">
        <v>51661419</v>
      </c>
      <c r="C81">
        <v>51661963</v>
      </c>
      <c r="D81">
        <v>49672573</v>
      </c>
      <c r="E81">
        <v>1</v>
      </c>
      <c r="F81">
        <v>1</v>
      </c>
      <c r="G81">
        <v>1</v>
      </c>
      <c r="H81">
        <v>2</v>
      </c>
      <c r="I81" t="s">
        <v>458</v>
      </c>
      <c r="J81" t="s">
        <v>459</v>
      </c>
      <c r="K81" t="s">
        <v>460</v>
      </c>
      <c r="L81">
        <v>1367</v>
      </c>
      <c r="N81">
        <v>1011</v>
      </c>
      <c r="O81" t="s">
        <v>461</v>
      </c>
      <c r="P81" t="s">
        <v>461</v>
      </c>
      <c r="Q81">
        <v>1</v>
      </c>
      <c r="W81">
        <v>0</v>
      </c>
      <c r="X81">
        <v>-430484415</v>
      </c>
      <c r="Y81">
        <f t="shared" si="58"/>
        <v>0.504</v>
      </c>
      <c r="AA81">
        <v>0</v>
      </c>
      <c r="AB81">
        <v>1530.2</v>
      </c>
      <c r="AC81">
        <v>450.77</v>
      </c>
      <c r="AD81">
        <v>0</v>
      </c>
      <c r="AE81">
        <v>0</v>
      </c>
      <c r="AF81">
        <v>115.4</v>
      </c>
      <c r="AG81">
        <v>13.5</v>
      </c>
      <c r="AH81">
        <v>0</v>
      </c>
      <c r="AI81">
        <v>1</v>
      </c>
      <c r="AJ81">
        <v>13.26</v>
      </c>
      <c r="AK81">
        <v>33.39</v>
      </c>
      <c r="AL81">
        <v>1</v>
      </c>
      <c r="AM81">
        <v>4</v>
      </c>
      <c r="AN81">
        <v>0</v>
      </c>
      <c r="AO81">
        <v>1</v>
      </c>
      <c r="AP81">
        <v>1</v>
      </c>
      <c r="AQ81">
        <v>0</v>
      </c>
      <c r="AR81">
        <v>0</v>
      </c>
      <c r="AS81" t="s">
        <v>3</v>
      </c>
      <c r="AT81">
        <v>0.48</v>
      </c>
      <c r="AU81" t="s">
        <v>20</v>
      </c>
      <c r="AV81">
        <v>0</v>
      </c>
      <c r="AW81">
        <v>2</v>
      </c>
      <c r="AX81">
        <v>51661978</v>
      </c>
      <c r="AY81">
        <v>1</v>
      </c>
      <c r="AZ81">
        <v>0</v>
      </c>
      <c r="BA81">
        <v>82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V81">
        <v>0</v>
      </c>
      <c r="CW81">
        <f>ROUND(Y81*Source!I87,7)</f>
        <v>3.6187200000000003E-2</v>
      </c>
      <c r="CX81">
        <f>ROUND(Y81*Source!I87,7)</f>
        <v>3.6187200000000003E-2</v>
      </c>
      <c r="CY81">
        <f>AB81</f>
        <v>1530.2</v>
      </c>
      <c r="CZ81">
        <f>AF81</f>
        <v>115.4</v>
      </c>
      <c r="DA81">
        <f>AJ81</f>
        <v>13.26</v>
      </c>
      <c r="DB81">
        <f t="shared" si="59"/>
        <v>58.16</v>
      </c>
      <c r="DC81">
        <f t="shared" si="60"/>
        <v>6.8</v>
      </c>
      <c r="DD81" t="s">
        <v>3</v>
      </c>
      <c r="DE81" t="s">
        <v>3</v>
      </c>
      <c r="DF81">
        <f t="shared" si="61"/>
        <v>0</v>
      </c>
      <c r="DG81">
        <f>ROUND(ROUND(AF81*AJ81,2)*CX81,2)</f>
        <v>55.37</v>
      </c>
      <c r="DH81">
        <f>ROUND(ROUND(AG81*AK81,2)*CX81,2)</f>
        <v>16.309999999999999</v>
      </c>
      <c r="DI81">
        <f t="shared" si="62"/>
        <v>0</v>
      </c>
      <c r="DJ81">
        <f>DG81</f>
        <v>55.37</v>
      </c>
      <c r="DK81">
        <v>0</v>
      </c>
      <c r="DL81" t="s">
        <v>3</v>
      </c>
      <c r="DM81">
        <v>0</v>
      </c>
      <c r="DN81" t="s">
        <v>3</v>
      </c>
      <c r="DO81">
        <v>0</v>
      </c>
    </row>
    <row r="82" spans="1:119" x14ac:dyDescent="0.2">
      <c r="A82">
        <f>ROW(Source!A87)</f>
        <v>87</v>
      </c>
      <c r="B82">
        <v>51661419</v>
      </c>
      <c r="C82">
        <v>51661963</v>
      </c>
      <c r="D82">
        <v>49672703</v>
      </c>
      <c r="E82">
        <v>1</v>
      </c>
      <c r="F82">
        <v>1</v>
      </c>
      <c r="G82">
        <v>1</v>
      </c>
      <c r="H82">
        <v>2</v>
      </c>
      <c r="I82" t="s">
        <v>493</v>
      </c>
      <c r="J82" t="s">
        <v>494</v>
      </c>
      <c r="K82" t="s">
        <v>495</v>
      </c>
      <c r="L82">
        <v>1367</v>
      </c>
      <c r="N82">
        <v>1011</v>
      </c>
      <c r="O82" t="s">
        <v>461</v>
      </c>
      <c r="P82" t="s">
        <v>461</v>
      </c>
      <c r="Q82">
        <v>1</v>
      </c>
      <c r="W82">
        <v>0</v>
      </c>
      <c r="X82">
        <v>-1424865896</v>
      </c>
      <c r="Y82">
        <f t="shared" si="58"/>
        <v>0.35700000000000004</v>
      </c>
      <c r="AA82">
        <v>0</v>
      </c>
      <c r="AB82">
        <v>88.31</v>
      </c>
      <c r="AC82">
        <v>0</v>
      </c>
      <c r="AD82">
        <v>0</v>
      </c>
      <c r="AE82">
        <v>0</v>
      </c>
      <c r="AF82">
        <v>6.66</v>
      </c>
      <c r="AG82">
        <v>0</v>
      </c>
      <c r="AH82">
        <v>0</v>
      </c>
      <c r="AI82">
        <v>1</v>
      </c>
      <c r="AJ82">
        <v>13.26</v>
      </c>
      <c r="AK82">
        <v>33.39</v>
      </c>
      <c r="AL82">
        <v>1</v>
      </c>
      <c r="AM82">
        <v>4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3</v>
      </c>
      <c r="AT82">
        <v>0.34</v>
      </c>
      <c r="AU82" t="s">
        <v>20</v>
      </c>
      <c r="AV82">
        <v>0</v>
      </c>
      <c r="AW82">
        <v>2</v>
      </c>
      <c r="AX82">
        <v>51661979</v>
      </c>
      <c r="AY82">
        <v>1</v>
      </c>
      <c r="AZ82">
        <v>0</v>
      </c>
      <c r="BA82">
        <v>83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V82">
        <v>0</v>
      </c>
      <c r="CW82">
        <f>ROUND(Y82*Source!I87,7)</f>
        <v>2.5632599999999998E-2</v>
      </c>
      <c r="CX82">
        <f>ROUND(Y82*Source!I87,7)</f>
        <v>2.5632599999999998E-2</v>
      </c>
      <c r="CY82">
        <f>AB82</f>
        <v>88.31</v>
      </c>
      <c r="CZ82">
        <f>AF82</f>
        <v>6.66</v>
      </c>
      <c r="DA82">
        <f>AJ82</f>
        <v>13.26</v>
      </c>
      <c r="DB82">
        <f t="shared" si="59"/>
        <v>2.37</v>
      </c>
      <c r="DC82">
        <f t="shared" si="60"/>
        <v>0</v>
      </c>
      <c r="DD82" t="s">
        <v>3</v>
      </c>
      <c r="DE82" t="s">
        <v>3</v>
      </c>
      <c r="DF82">
        <f t="shared" si="61"/>
        <v>0</v>
      </c>
      <c r="DG82">
        <f>ROUND(ROUND(AF82*AJ82,2)*CX82,2)</f>
        <v>2.2599999999999998</v>
      </c>
      <c r="DH82">
        <f>ROUND(ROUND(AG82*AK82,2)*CX82,2)</f>
        <v>0</v>
      </c>
      <c r="DI82">
        <f t="shared" si="62"/>
        <v>0</v>
      </c>
      <c r="DJ82">
        <f>DG82</f>
        <v>2.2599999999999998</v>
      </c>
      <c r="DK82">
        <v>0</v>
      </c>
      <c r="DL82" t="s">
        <v>3</v>
      </c>
      <c r="DM82">
        <v>0</v>
      </c>
      <c r="DN82" t="s">
        <v>3</v>
      </c>
      <c r="DO82">
        <v>0</v>
      </c>
    </row>
    <row r="83" spans="1:119" x14ac:dyDescent="0.2">
      <c r="A83">
        <f>ROW(Source!A87)</f>
        <v>87</v>
      </c>
      <c r="B83">
        <v>51661419</v>
      </c>
      <c r="C83">
        <v>51661963</v>
      </c>
      <c r="D83">
        <v>49673503</v>
      </c>
      <c r="E83">
        <v>1</v>
      </c>
      <c r="F83">
        <v>1</v>
      </c>
      <c r="G83">
        <v>1</v>
      </c>
      <c r="H83">
        <v>2</v>
      </c>
      <c r="I83" t="s">
        <v>465</v>
      </c>
      <c r="J83" t="s">
        <v>466</v>
      </c>
      <c r="K83" t="s">
        <v>467</v>
      </c>
      <c r="L83">
        <v>1367</v>
      </c>
      <c r="N83">
        <v>1011</v>
      </c>
      <c r="O83" t="s">
        <v>461</v>
      </c>
      <c r="P83" t="s">
        <v>461</v>
      </c>
      <c r="Q83">
        <v>1</v>
      </c>
      <c r="W83">
        <v>0</v>
      </c>
      <c r="X83">
        <v>509054691</v>
      </c>
      <c r="Y83">
        <f t="shared" si="58"/>
        <v>0.75600000000000001</v>
      </c>
      <c r="AA83">
        <v>0</v>
      </c>
      <c r="AB83">
        <v>871.31</v>
      </c>
      <c r="AC83">
        <v>387.32</v>
      </c>
      <c r="AD83">
        <v>0</v>
      </c>
      <c r="AE83">
        <v>0</v>
      </c>
      <c r="AF83">
        <v>65.709999999999994</v>
      </c>
      <c r="AG83">
        <v>11.6</v>
      </c>
      <c r="AH83">
        <v>0</v>
      </c>
      <c r="AI83">
        <v>1</v>
      </c>
      <c r="AJ83">
        <v>13.26</v>
      </c>
      <c r="AK83">
        <v>33.39</v>
      </c>
      <c r="AL83">
        <v>1</v>
      </c>
      <c r="AM83">
        <v>4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3</v>
      </c>
      <c r="AT83">
        <v>0.72</v>
      </c>
      <c r="AU83" t="s">
        <v>20</v>
      </c>
      <c r="AV83">
        <v>0</v>
      </c>
      <c r="AW83">
        <v>2</v>
      </c>
      <c r="AX83">
        <v>51661980</v>
      </c>
      <c r="AY83">
        <v>1</v>
      </c>
      <c r="AZ83">
        <v>0</v>
      </c>
      <c r="BA83">
        <v>84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V83">
        <v>0</v>
      </c>
      <c r="CW83">
        <f>ROUND(Y83*Source!I87,7)</f>
        <v>5.4280799999999997E-2</v>
      </c>
      <c r="CX83">
        <f>ROUND(Y83*Source!I87,7)</f>
        <v>5.4280799999999997E-2</v>
      </c>
      <c r="CY83">
        <f>AB83</f>
        <v>871.31</v>
      </c>
      <c r="CZ83">
        <f>AF83</f>
        <v>65.709999999999994</v>
      </c>
      <c r="DA83">
        <f>AJ83</f>
        <v>13.26</v>
      </c>
      <c r="DB83">
        <f t="shared" si="59"/>
        <v>49.68</v>
      </c>
      <c r="DC83">
        <f t="shared" si="60"/>
        <v>8.77</v>
      </c>
      <c r="DD83" t="s">
        <v>3</v>
      </c>
      <c r="DE83" t="s">
        <v>3</v>
      </c>
      <c r="DF83">
        <f t="shared" si="61"/>
        <v>0</v>
      </c>
      <c r="DG83">
        <f>ROUND(ROUND(AF83*AJ83,2)*CX83,2)</f>
        <v>47.3</v>
      </c>
      <c r="DH83">
        <f>ROUND(ROUND(AG83*AK83,2)*CX83,2)</f>
        <v>21.02</v>
      </c>
      <c r="DI83">
        <f t="shared" si="62"/>
        <v>0</v>
      </c>
      <c r="DJ83">
        <f>DG83</f>
        <v>47.3</v>
      </c>
      <c r="DK83">
        <v>0</v>
      </c>
      <c r="DL83" t="s">
        <v>3</v>
      </c>
      <c r="DM83">
        <v>0</v>
      </c>
      <c r="DN83" t="s">
        <v>3</v>
      </c>
      <c r="DO83">
        <v>0</v>
      </c>
    </row>
    <row r="84" spans="1:119" x14ac:dyDescent="0.2">
      <c r="A84">
        <f>ROW(Source!A87)</f>
        <v>87</v>
      </c>
      <c r="B84">
        <v>51661419</v>
      </c>
      <c r="C84">
        <v>51661963</v>
      </c>
      <c r="D84">
        <v>49673715</v>
      </c>
      <c r="E84">
        <v>1</v>
      </c>
      <c r="F84">
        <v>1</v>
      </c>
      <c r="G84">
        <v>1</v>
      </c>
      <c r="H84">
        <v>2</v>
      </c>
      <c r="I84" t="s">
        <v>479</v>
      </c>
      <c r="J84" t="s">
        <v>480</v>
      </c>
      <c r="K84" t="s">
        <v>481</v>
      </c>
      <c r="L84">
        <v>1367</v>
      </c>
      <c r="N84">
        <v>1011</v>
      </c>
      <c r="O84" t="s">
        <v>461</v>
      </c>
      <c r="P84" t="s">
        <v>461</v>
      </c>
      <c r="Q84">
        <v>1</v>
      </c>
      <c r="W84">
        <v>0</v>
      </c>
      <c r="X84">
        <v>829370094</v>
      </c>
      <c r="Y84">
        <f t="shared" si="58"/>
        <v>1.6170000000000002</v>
      </c>
      <c r="AA84">
        <v>0</v>
      </c>
      <c r="AB84">
        <v>107.41</v>
      </c>
      <c r="AC84">
        <v>0</v>
      </c>
      <c r="AD84">
        <v>0</v>
      </c>
      <c r="AE84">
        <v>0</v>
      </c>
      <c r="AF84">
        <v>8.1</v>
      </c>
      <c r="AG84">
        <v>0</v>
      </c>
      <c r="AH84">
        <v>0</v>
      </c>
      <c r="AI84">
        <v>1</v>
      </c>
      <c r="AJ84">
        <v>13.26</v>
      </c>
      <c r="AK84">
        <v>33.39</v>
      </c>
      <c r="AL84">
        <v>1</v>
      </c>
      <c r="AM84">
        <v>4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3</v>
      </c>
      <c r="AT84">
        <v>1.54</v>
      </c>
      <c r="AU84" t="s">
        <v>20</v>
      </c>
      <c r="AV84">
        <v>0</v>
      </c>
      <c r="AW84">
        <v>2</v>
      </c>
      <c r="AX84">
        <v>51661981</v>
      </c>
      <c r="AY84">
        <v>1</v>
      </c>
      <c r="AZ84">
        <v>0</v>
      </c>
      <c r="BA84">
        <v>85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V84">
        <v>0</v>
      </c>
      <c r="CW84">
        <f>ROUND(Y84*Source!I87,7)</f>
        <v>0.1161006</v>
      </c>
      <c r="CX84">
        <f>ROUND(Y84*Source!I87,7)</f>
        <v>0.1161006</v>
      </c>
      <c r="CY84">
        <f>AB84</f>
        <v>107.41</v>
      </c>
      <c r="CZ84">
        <f>AF84</f>
        <v>8.1</v>
      </c>
      <c r="DA84">
        <f>AJ84</f>
        <v>13.26</v>
      </c>
      <c r="DB84">
        <f t="shared" si="59"/>
        <v>13.09</v>
      </c>
      <c r="DC84">
        <f t="shared" si="60"/>
        <v>0</v>
      </c>
      <c r="DD84" t="s">
        <v>3</v>
      </c>
      <c r="DE84" t="s">
        <v>3</v>
      </c>
      <c r="DF84">
        <f t="shared" si="61"/>
        <v>0</v>
      </c>
      <c r="DG84">
        <f>ROUND(ROUND(AF84*AJ84,2)*CX84,2)</f>
        <v>12.47</v>
      </c>
      <c r="DH84">
        <f>ROUND(ROUND(AG84*AK84,2)*CX84,2)</f>
        <v>0</v>
      </c>
      <c r="DI84">
        <f t="shared" si="62"/>
        <v>0</v>
      </c>
      <c r="DJ84">
        <f>DG84</f>
        <v>12.47</v>
      </c>
      <c r="DK84">
        <v>0</v>
      </c>
      <c r="DL84" t="s">
        <v>3</v>
      </c>
      <c r="DM84">
        <v>0</v>
      </c>
      <c r="DN84" t="s">
        <v>3</v>
      </c>
      <c r="DO84">
        <v>0</v>
      </c>
    </row>
    <row r="85" spans="1:119" x14ac:dyDescent="0.2">
      <c r="A85">
        <f>ROW(Source!A87)</f>
        <v>87</v>
      </c>
      <c r="B85">
        <v>51661419</v>
      </c>
      <c r="C85">
        <v>51661963</v>
      </c>
      <c r="D85">
        <v>49521144</v>
      </c>
      <c r="E85">
        <v>1</v>
      </c>
      <c r="F85">
        <v>1</v>
      </c>
      <c r="G85">
        <v>1</v>
      </c>
      <c r="H85">
        <v>3</v>
      </c>
      <c r="I85" t="s">
        <v>496</v>
      </c>
      <c r="J85" t="s">
        <v>497</v>
      </c>
      <c r="K85" t="s">
        <v>498</v>
      </c>
      <c r="L85">
        <v>1348</v>
      </c>
      <c r="N85">
        <v>1009</v>
      </c>
      <c r="O85" t="s">
        <v>196</v>
      </c>
      <c r="P85" t="s">
        <v>196</v>
      </c>
      <c r="Q85">
        <v>1000</v>
      </c>
      <c r="W85">
        <v>0</v>
      </c>
      <c r="X85">
        <v>-847628873</v>
      </c>
      <c r="Y85">
        <f t="shared" ref="Y85:Y90" si="63">AT85</f>
        <v>8.8999999999999995E-4</v>
      </c>
      <c r="AA85">
        <v>241405.89</v>
      </c>
      <c r="AB85">
        <v>0</v>
      </c>
      <c r="AC85">
        <v>0</v>
      </c>
      <c r="AD85">
        <v>0</v>
      </c>
      <c r="AE85">
        <v>26499</v>
      </c>
      <c r="AF85">
        <v>0</v>
      </c>
      <c r="AG85">
        <v>0</v>
      </c>
      <c r="AH85">
        <v>0</v>
      </c>
      <c r="AI85">
        <v>9.11</v>
      </c>
      <c r="AJ85">
        <v>1</v>
      </c>
      <c r="AK85">
        <v>1</v>
      </c>
      <c r="AL85">
        <v>1</v>
      </c>
      <c r="AM85">
        <v>4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3</v>
      </c>
      <c r="AT85">
        <v>8.8999999999999995E-4</v>
      </c>
      <c r="AU85" t="s">
        <v>3</v>
      </c>
      <c r="AV85">
        <v>0</v>
      </c>
      <c r="AW85">
        <v>2</v>
      </c>
      <c r="AX85">
        <v>51661982</v>
      </c>
      <c r="AY85">
        <v>1</v>
      </c>
      <c r="AZ85">
        <v>0</v>
      </c>
      <c r="BA85">
        <v>86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V85">
        <v>0</v>
      </c>
      <c r="CW85">
        <v>0</v>
      </c>
      <c r="CX85">
        <f>ROUND(Y85*Source!I87,7)</f>
        <v>6.3899999999999995E-5</v>
      </c>
      <c r="CY85">
        <f t="shared" ref="CY85:CY90" si="64">AA85</f>
        <v>241405.89</v>
      </c>
      <c r="CZ85">
        <f t="shared" ref="CZ85:CZ90" si="65">AE85</f>
        <v>26499</v>
      </c>
      <c r="DA85">
        <f t="shared" ref="DA85:DA90" si="66">AI85</f>
        <v>9.11</v>
      </c>
      <c r="DB85">
        <f t="shared" ref="DB85:DB90" si="67">ROUND(ROUND(AT85*CZ85,2),2)</f>
        <v>23.58</v>
      </c>
      <c r="DC85">
        <f t="shared" ref="DC85:DC90" si="68">ROUND(ROUND(AT85*AG85,2),2)</f>
        <v>0</v>
      </c>
      <c r="DD85" t="s">
        <v>3</v>
      </c>
      <c r="DE85" t="s">
        <v>3</v>
      </c>
      <c r="DF85">
        <f t="shared" ref="DF85:DF90" si="69">ROUND(ROUND(AE85*AI85,2)*CX85,2)</f>
        <v>15.43</v>
      </c>
      <c r="DG85">
        <f t="shared" ref="DG85:DG92" si="70">ROUND(ROUND(AF85,2)*CX85,2)</f>
        <v>0</v>
      </c>
      <c r="DH85">
        <f t="shared" ref="DH85:DH91" si="71">ROUND(ROUND(AG85,2)*CX85,2)</f>
        <v>0</v>
      </c>
      <c r="DI85">
        <f t="shared" si="62"/>
        <v>0</v>
      </c>
      <c r="DJ85">
        <f t="shared" ref="DJ85:DJ90" si="72">DF85</f>
        <v>15.43</v>
      </c>
      <c r="DK85">
        <v>0</v>
      </c>
      <c r="DL85" t="s">
        <v>3</v>
      </c>
      <c r="DM85">
        <v>0</v>
      </c>
      <c r="DN85" t="s">
        <v>3</v>
      </c>
      <c r="DO85">
        <v>0</v>
      </c>
    </row>
    <row r="86" spans="1:119" x14ac:dyDescent="0.2">
      <c r="A86">
        <f>ROW(Source!A87)</f>
        <v>87</v>
      </c>
      <c r="B86">
        <v>51661419</v>
      </c>
      <c r="C86">
        <v>51661963</v>
      </c>
      <c r="D86">
        <v>49524301</v>
      </c>
      <c r="E86">
        <v>1</v>
      </c>
      <c r="F86">
        <v>1</v>
      </c>
      <c r="G86">
        <v>1</v>
      </c>
      <c r="H86">
        <v>3</v>
      </c>
      <c r="I86" t="s">
        <v>482</v>
      </c>
      <c r="J86" t="s">
        <v>483</v>
      </c>
      <c r="K86" t="s">
        <v>484</v>
      </c>
      <c r="L86">
        <v>1348</v>
      </c>
      <c r="N86">
        <v>1009</v>
      </c>
      <c r="O86" t="s">
        <v>196</v>
      </c>
      <c r="P86" t="s">
        <v>196</v>
      </c>
      <c r="Q86">
        <v>1000</v>
      </c>
      <c r="W86">
        <v>0</v>
      </c>
      <c r="X86">
        <v>1824693337</v>
      </c>
      <c r="Y86">
        <f t="shared" si="63"/>
        <v>4.4999999999999999E-4</v>
      </c>
      <c r="AA86">
        <v>94397.82</v>
      </c>
      <c r="AB86">
        <v>0</v>
      </c>
      <c r="AC86">
        <v>0</v>
      </c>
      <c r="AD86">
        <v>0</v>
      </c>
      <c r="AE86">
        <v>10362</v>
      </c>
      <c r="AF86">
        <v>0</v>
      </c>
      <c r="AG86">
        <v>0</v>
      </c>
      <c r="AH86">
        <v>0</v>
      </c>
      <c r="AI86">
        <v>9.11</v>
      </c>
      <c r="AJ86">
        <v>1</v>
      </c>
      <c r="AK86">
        <v>1</v>
      </c>
      <c r="AL86">
        <v>1</v>
      </c>
      <c r="AM86">
        <v>4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3</v>
      </c>
      <c r="AT86">
        <v>4.4999999999999999E-4</v>
      </c>
      <c r="AU86" t="s">
        <v>3</v>
      </c>
      <c r="AV86">
        <v>0</v>
      </c>
      <c r="AW86">
        <v>2</v>
      </c>
      <c r="AX86">
        <v>51661983</v>
      </c>
      <c r="AY86">
        <v>1</v>
      </c>
      <c r="AZ86">
        <v>0</v>
      </c>
      <c r="BA86">
        <v>87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V86">
        <v>0</v>
      </c>
      <c r="CW86">
        <v>0</v>
      </c>
      <c r="CX86">
        <f>ROUND(Y86*Source!I87,7)</f>
        <v>3.2299999999999999E-5</v>
      </c>
      <c r="CY86">
        <f t="shared" si="64"/>
        <v>94397.82</v>
      </c>
      <c r="CZ86">
        <f t="shared" si="65"/>
        <v>10362</v>
      </c>
      <c r="DA86">
        <f t="shared" si="66"/>
        <v>9.11</v>
      </c>
      <c r="DB86">
        <f t="shared" si="67"/>
        <v>4.66</v>
      </c>
      <c r="DC86">
        <f t="shared" si="68"/>
        <v>0</v>
      </c>
      <c r="DD86" t="s">
        <v>3</v>
      </c>
      <c r="DE86" t="s">
        <v>3</v>
      </c>
      <c r="DF86">
        <f t="shared" si="69"/>
        <v>3.05</v>
      </c>
      <c r="DG86">
        <f t="shared" si="70"/>
        <v>0</v>
      </c>
      <c r="DH86">
        <f t="shared" si="71"/>
        <v>0</v>
      </c>
      <c r="DI86">
        <f t="shared" si="62"/>
        <v>0</v>
      </c>
      <c r="DJ86">
        <f t="shared" si="72"/>
        <v>3.05</v>
      </c>
      <c r="DK86">
        <v>0</v>
      </c>
      <c r="DL86" t="s">
        <v>3</v>
      </c>
      <c r="DM86">
        <v>0</v>
      </c>
      <c r="DN86" t="s">
        <v>3</v>
      </c>
      <c r="DO86">
        <v>0</v>
      </c>
    </row>
    <row r="87" spans="1:119" x14ac:dyDescent="0.2">
      <c r="A87">
        <f>ROW(Source!A87)</f>
        <v>87</v>
      </c>
      <c r="B87">
        <v>51661419</v>
      </c>
      <c r="C87">
        <v>51661963</v>
      </c>
      <c r="D87">
        <v>49525488</v>
      </c>
      <c r="E87">
        <v>1</v>
      </c>
      <c r="F87">
        <v>1</v>
      </c>
      <c r="G87">
        <v>1</v>
      </c>
      <c r="H87">
        <v>3</v>
      </c>
      <c r="I87" t="s">
        <v>468</v>
      </c>
      <c r="J87" t="s">
        <v>469</v>
      </c>
      <c r="K87" t="s">
        <v>470</v>
      </c>
      <c r="L87">
        <v>1346</v>
      </c>
      <c r="N87">
        <v>1009</v>
      </c>
      <c r="O87" t="s">
        <v>471</v>
      </c>
      <c r="P87" t="s">
        <v>471</v>
      </c>
      <c r="Q87">
        <v>1</v>
      </c>
      <c r="W87">
        <v>0</v>
      </c>
      <c r="X87">
        <v>-1864341761</v>
      </c>
      <c r="Y87">
        <f t="shared" si="63"/>
        <v>15</v>
      </c>
      <c r="AA87">
        <v>82.35</v>
      </c>
      <c r="AB87">
        <v>0</v>
      </c>
      <c r="AC87">
        <v>0</v>
      </c>
      <c r="AD87">
        <v>0</v>
      </c>
      <c r="AE87">
        <v>9.0399999999999991</v>
      </c>
      <c r="AF87">
        <v>0</v>
      </c>
      <c r="AG87">
        <v>0</v>
      </c>
      <c r="AH87">
        <v>0</v>
      </c>
      <c r="AI87">
        <v>9.11</v>
      </c>
      <c r="AJ87">
        <v>1</v>
      </c>
      <c r="AK87">
        <v>1</v>
      </c>
      <c r="AL87">
        <v>1</v>
      </c>
      <c r="AM87">
        <v>4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3</v>
      </c>
      <c r="AT87">
        <v>15</v>
      </c>
      <c r="AU87" t="s">
        <v>3</v>
      </c>
      <c r="AV87">
        <v>0</v>
      </c>
      <c r="AW87">
        <v>2</v>
      </c>
      <c r="AX87">
        <v>51661984</v>
      </c>
      <c r="AY87">
        <v>1</v>
      </c>
      <c r="AZ87">
        <v>0</v>
      </c>
      <c r="BA87">
        <v>88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V87">
        <v>0</v>
      </c>
      <c r="CW87">
        <v>0</v>
      </c>
      <c r="CX87">
        <f>ROUND(Y87*Source!I87,7)</f>
        <v>1.077</v>
      </c>
      <c r="CY87">
        <f t="shared" si="64"/>
        <v>82.35</v>
      </c>
      <c r="CZ87">
        <f t="shared" si="65"/>
        <v>9.0399999999999991</v>
      </c>
      <c r="DA87">
        <f t="shared" si="66"/>
        <v>9.11</v>
      </c>
      <c r="DB87">
        <f t="shared" si="67"/>
        <v>135.6</v>
      </c>
      <c r="DC87">
        <f t="shared" si="68"/>
        <v>0</v>
      </c>
      <c r="DD87" t="s">
        <v>3</v>
      </c>
      <c r="DE87" t="s">
        <v>3</v>
      </c>
      <c r="DF87">
        <f t="shared" si="69"/>
        <v>88.69</v>
      </c>
      <c r="DG87">
        <f t="shared" si="70"/>
        <v>0</v>
      </c>
      <c r="DH87">
        <f t="shared" si="71"/>
        <v>0</v>
      </c>
      <c r="DI87">
        <f t="shared" si="62"/>
        <v>0</v>
      </c>
      <c r="DJ87">
        <f t="shared" si="72"/>
        <v>88.69</v>
      </c>
      <c r="DK87">
        <v>0</v>
      </c>
      <c r="DL87" t="s">
        <v>3</v>
      </c>
      <c r="DM87">
        <v>0</v>
      </c>
      <c r="DN87" t="s">
        <v>3</v>
      </c>
      <c r="DO87">
        <v>0</v>
      </c>
    </row>
    <row r="88" spans="1:119" x14ac:dyDescent="0.2">
      <c r="A88">
        <f>ROW(Source!A87)</f>
        <v>87</v>
      </c>
      <c r="B88">
        <v>51661419</v>
      </c>
      <c r="C88">
        <v>51661963</v>
      </c>
      <c r="D88">
        <v>49526492</v>
      </c>
      <c r="E88">
        <v>1</v>
      </c>
      <c r="F88">
        <v>1</v>
      </c>
      <c r="G88">
        <v>1</v>
      </c>
      <c r="H88">
        <v>3</v>
      </c>
      <c r="I88" t="s">
        <v>472</v>
      </c>
      <c r="J88" t="s">
        <v>473</v>
      </c>
      <c r="K88" t="s">
        <v>474</v>
      </c>
      <c r="L88">
        <v>1346</v>
      </c>
      <c r="N88">
        <v>1009</v>
      </c>
      <c r="O88" t="s">
        <v>471</v>
      </c>
      <c r="P88" t="s">
        <v>471</v>
      </c>
      <c r="Q88">
        <v>1</v>
      </c>
      <c r="W88">
        <v>0</v>
      </c>
      <c r="X88">
        <v>497341279</v>
      </c>
      <c r="Y88">
        <f t="shared" si="63"/>
        <v>8</v>
      </c>
      <c r="AA88">
        <v>210.35</v>
      </c>
      <c r="AB88">
        <v>0</v>
      </c>
      <c r="AC88">
        <v>0</v>
      </c>
      <c r="AD88">
        <v>0</v>
      </c>
      <c r="AE88">
        <v>23.09</v>
      </c>
      <c r="AF88">
        <v>0</v>
      </c>
      <c r="AG88">
        <v>0</v>
      </c>
      <c r="AH88">
        <v>0</v>
      </c>
      <c r="AI88">
        <v>9.11</v>
      </c>
      <c r="AJ88">
        <v>1</v>
      </c>
      <c r="AK88">
        <v>1</v>
      </c>
      <c r="AL88">
        <v>1</v>
      </c>
      <c r="AM88">
        <v>4</v>
      </c>
      <c r="AN88">
        <v>0</v>
      </c>
      <c r="AO88">
        <v>1</v>
      </c>
      <c r="AP88">
        <v>1</v>
      </c>
      <c r="AQ88">
        <v>0</v>
      </c>
      <c r="AR88">
        <v>0</v>
      </c>
      <c r="AS88" t="s">
        <v>3</v>
      </c>
      <c r="AT88">
        <v>8</v>
      </c>
      <c r="AU88" t="s">
        <v>3</v>
      </c>
      <c r="AV88">
        <v>0</v>
      </c>
      <c r="AW88">
        <v>2</v>
      </c>
      <c r="AX88">
        <v>51661985</v>
      </c>
      <c r="AY88">
        <v>1</v>
      </c>
      <c r="AZ88">
        <v>0</v>
      </c>
      <c r="BA88">
        <v>89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V88">
        <v>0</v>
      </c>
      <c r="CW88">
        <v>0</v>
      </c>
      <c r="CX88">
        <f>ROUND(Y88*Source!I87,7)</f>
        <v>0.57440000000000002</v>
      </c>
      <c r="CY88">
        <f t="shared" si="64"/>
        <v>210.35</v>
      </c>
      <c r="CZ88">
        <f t="shared" si="65"/>
        <v>23.09</v>
      </c>
      <c r="DA88">
        <f t="shared" si="66"/>
        <v>9.11</v>
      </c>
      <c r="DB88">
        <f t="shared" si="67"/>
        <v>184.72</v>
      </c>
      <c r="DC88">
        <f t="shared" si="68"/>
        <v>0</v>
      </c>
      <c r="DD88" t="s">
        <v>3</v>
      </c>
      <c r="DE88" t="s">
        <v>3</v>
      </c>
      <c r="DF88">
        <f t="shared" si="69"/>
        <v>120.83</v>
      </c>
      <c r="DG88">
        <f t="shared" si="70"/>
        <v>0</v>
      </c>
      <c r="DH88">
        <f t="shared" si="71"/>
        <v>0</v>
      </c>
      <c r="DI88">
        <f t="shared" si="62"/>
        <v>0</v>
      </c>
      <c r="DJ88">
        <f t="shared" si="72"/>
        <v>120.83</v>
      </c>
      <c r="DK88">
        <v>0</v>
      </c>
      <c r="DL88" t="s">
        <v>3</v>
      </c>
      <c r="DM88">
        <v>0</v>
      </c>
      <c r="DN88" t="s">
        <v>3</v>
      </c>
      <c r="DO88">
        <v>0</v>
      </c>
    </row>
    <row r="89" spans="1:119" x14ac:dyDescent="0.2">
      <c r="A89">
        <f>ROW(Source!A87)</f>
        <v>87</v>
      </c>
      <c r="B89">
        <v>51661419</v>
      </c>
      <c r="C89">
        <v>51661963</v>
      </c>
      <c r="D89">
        <v>49555131</v>
      </c>
      <c r="E89">
        <v>1</v>
      </c>
      <c r="F89">
        <v>1</v>
      </c>
      <c r="G89">
        <v>1</v>
      </c>
      <c r="H89">
        <v>3</v>
      </c>
      <c r="I89" t="s">
        <v>499</v>
      </c>
      <c r="J89" t="s">
        <v>500</v>
      </c>
      <c r="K89" t="s">
        <v>501</v>
      </c>
      <c r="L89">
        <v>1348</v>
      </c>
      <c r="N89">
        <v>1009</v>
      </c>
      <c r="O89" t="s">
        <v>196</v>
      </c>
      <c r="P89" t="s">
        <v>196</v>
      </c>
      <c r="Q89">
        <v>1000</v>
      </c>
      <c r="W89">
        <v>0</v>
      </c>
      <c r="X89">
        <v>-364749507</v>
      </c>
      <c r="Y89">
        <f t="shared" si="63"/>
        <v>5.0099999999999997E-3</v>
      </c>
      <c r="AA89">
        <v>156537.13</v>
      </c>
      <c r="AB89">
        <v>0</v>
      </c>
      <c r="AC89">
        <v>0</v>
      </c>
      <c r="AD89">
        <v>0</v>
      </c>
      <c r="AE89">
        <v>17183</v>
      </c>
      <c r="AF89">
        <v>0</v>
      </c>
      <c r="AG89">
        <v>0</v>
      </c>
      <c r="AH89">
        <v>0</v>
      </c>
      <c r="AI89">
        <v>9.11</v>
      </c>
      <c r="AJ89">
        <v>1</v>
      </c>
      <c r="AK89">
        <v>1</v>
      </c>
      <c r="AL89">
        <v>1</v>
      </c>
      <c r="AM89">
        <v>4</v>
      </c>
      <c r="AN89">
        <v>0</v>
      </c>
      <c r="AO89">
        <v>1</v>
      </c>
      <c r="AP89">
        <v>1</v>
      </c>
      <c r="AQ89">
        <v>0</v>
      </c>
      <c r="AR89">
        <v>0</v>
      </c>
      <c r="AS89" t="s">
        <v>3</v>
      </c>
      <c r="AT89">
        <v>5.0099999999999997E-3</v>
      </c>
      <c r="AU89" t="s">
        <v>3</v>
      </c>
      <c r="AV89">
        <v>0</v>
      </c>
      <c r="AW89">
        <v>2</v>
      </c>
      <c r="AX89">
        <v>51661987</v>
      </c>
      <c r="AY89">
        <v>1</v>
      </c>
      <c r="AZ89">
        <v>0</v>
      </c>
      <c r="BA89">
        <v>91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V89">
        <v>0</v>
      </c>
      <c r="CW89">
        <v>0</v>
      </c>
      <c r="CX89">
        <f>ROUND(Y89*Source!I87,7)</f>
        <v>3.5970000000000002E-4</v>
      </c>
      <c r="CY89">
        <f t="shared" si="64"/>
        <v>156537.13</v>
      </c>
      <c r="CZ89">
        <f t="shared" si="65"/>
        <v>17183</v>
      </c>
      <c r="DA89">
        <f t="shared" si="66"/>
        <v>9.11</v>
      </c>
      <c r="DB89">
        <f t="shared" si="67"/>
        <v>86.09</v>
      </c>
      <c r="DC89">
        <f t="shared" si="68"/>
        <v>0</v>
      </c>
      <c r="DD89" t="s">
        <v>3</v>
      </c>
      <c r="DE89" t="s">
        <v>3</v>
      </c>
      <c r="DF89">
        <f t="shared" si="69"/>
        <v>56.31</v>
      </c>
      <c r="DG89">
        <f t="shared" si="70"/>
        <v>0</v>
      </c>
      <c r="DH89">
        <f t="shared" si="71"/>
        <v>0</v>
      </c>
      <c r="DI89">
        <f t="shared" si="62"/>
        <v>0</v>
      </c>
      <c r="DJ89">
        <f t="shared" si="72"/>
        <v>56.31</v>
      </c>
      <c r="DK89">
        <v>0</v>
      </c>
      <c r="DL89" t="s">
        <v>3</v>
      </c>
      <c r="DM89">
        <v>0</v>
      </c>
      <c r="DN89" t="s">
        <v>3</v>
      </c>
      <c r="DO89">
        <v>0</v>
      </c>
    </row>
    <row r="90" spans="1:119" x14ac:dyDescent="0.2">
      <c r="A90">
        <f>ROW(Source!A87)</f>
        <v>87</v>
      </c>
      <c r="B90">
        <v>51661419</v>
      </c>
      <c r="C90">
        <v>51661963</v>
      </c>
      <c r="D90">
        <v>49564259</v>
      </c>
      <c r="E90">
        <v>1</v>
      </c>
      <c r="F90">
        <v>1</v>
      </c>
      <c r="G90">
        <v>1</v>
      </c>
      <c r="H90">
        <v>3</v>
      </c>
      <c r="I90" t="s">
        <v>79</v>
      </c>
      <c r="J90" t="s">
        <v>81</v>
      </c>
      <c r="K90" t="s">
        <v>80</v>
      </c>
      <c r="L90">
        <v>1327</v>
      </c>
      <c r="N90">
        <v>1005</v>
      </c>
      <c r="O90" t="s">
        <v>63</v>
      </c>
      <c r="P90" t="s">
        <v>63</v>
      </c>
      <c r="Q90">
        <v>1</v>
      </c>
      <c r="W90">
        <v>0</v>
      </c>
      <c r="X90">
        <v>1911137992</v>
      </c>
      <c r="Y90">
        <f t="shared" si="63"/>
        <v>100</v>
      </c>
      <c r="AA90">
        <v>877.2</v>
      </c>
      <c r="AB90">
        <v>0</v>
      </c>
      <c r="AC90">
        <v>0</v>
      </c>
      <c r="AD90">
        <v>0</v>
      </c>
      <c r="AE90">
        <v>96.29</v>
      </c>
      <c r="AF90">
        <v>0</v>
      </c>
      <c r="AG90">
        <v>0</v>
      </c>
      <c r="AH90">
        <v>0</v>
      </c>
      <c r="AI90">
        <v>9.11</v>
      </c>
      <c r="AJ90">
        <v>1</v>
      </c>
      <c r="AK90">
        <v>1</v>
      </c>
      <c r="AL90">
        <v>1</v>
      </c>
      <c r="AM90">
        <v>0</v>
      </c>
      <c r="AN90">
        <v>0</v>
      </c>
      <c r="AO90">
        <v>0</v>
      </c>
      <c r="AP90">
        <v>1</v>
      </c>
      <c r="AQ90">
        <v>0</v>
      </c>
      <c r="AR90">
        <v>0</v>
      </c>
      <c r="AS90" t="s">
        <v>3</v>
      </c>
      <c r="AT90">
        <v>100</v>
      </c>
      <c r="AU90" t="s">
        <v>3</v>
      </c>
      <c r="AV90">
        <v>0</v>
      </c>
      <c r="AW90">
        <v>1</v>
      </c>
      <c r="AX90">
        <v>-1</v>
      </c>
      <c r="AY90">
        <v>0</v>
      </c>
      <c r="AZ90">
        <v>0</v>
      </c>
      <c r="BA90" t="s">
        <v>3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V90">
        <v>0</v>
      </c>
      <c r="CW90">
        <v>0</v>
      </c>
      <c r="CX90">
        <f>ROUND(Y90*Source!I87,7)</f>
        <v>7.18</v>
      </c>
      <c r="CY90">
        <f t="shared" si="64"/>
        <v>877.2</v>
      </c>
      <c r="CZ90">
        <f t="shared" si="65"/>
        <v>96.29</v>
      </c>
      <c r="DA90">
        <f t="shared" si="66"/>
        <v>9.11</v>
      </c>
      <c r="DB90">
        <f t="shared" si="67"/>
        <v>9629</v>
      </c>
      <c r="DC90">
        <f t="shared" si="68"/>
        <v>0</v>
      </c>
      <c r="DD90" t="s">
        <v>3</v>
      </c>
      <c r="DE90" t="s">
        <v>3</v>
      </c>
      <c r="DF90">
        <f t="shared" si="69"/>
        <v>6298.3</v>
      </c>
      <c r="DG90">
        <f t="shared" si="70"/>
        <v>0</v>
      </c>
      <c r="DH90">
        <f t="shared" si="71"/>
        <v>0</v>
      </c>
      <c r="DI90">
        <f t="shared" si="62"/>
        <v>0</v>
      </c>
      <c r="DJ90">
        <f t="shared" si="72"/>
        <v>6298.3</v>
      </c>
      <c r="DK90">
        <v>0</v>
      </c>
      <c r="DL90" t="s">
        <v>3</v>
      </c>
      <c r="DM90">
        <v>0</v>
      </c>
      <c r="DN90" t="s">
        <v>3</v>
      </c>
      <c r="DO90">
        <v>0</v>
      </c>
    </row>
    <row r="91" spans="1:119" x14ac:dyDescent="0.2">
      <c r="A91">
        <f>ROW(Source!A89)</f>
        <v>89</v>
      </c>
      <c r="B91">
        <v>51661419</v>
      </c>
      <c r="C91">
        <v>51661994</v>
      </c>
      <c r="D91">
        <v>49510719</v>
      </c>
      <c r="E91">
        <v>70</v>
      </c>
      <c r="F91">
        <v>1</v>
      </c>
      <c r="G91">
        <v>1</v>
      </c>
      <c r="H91">
        <v>1</v>
      </c>
      <c r="I91" t="s">
        <v>491</v>
      </c>
      <c r="J91" t="s">
        <v>3</v>
      </c>
      <c r="K91" t="s">
        <v>492</v>
      </c>
      <c r="L91">
        <v>1191</v>
      </c>
      <c r="N91">
        <v>1013</v>
      </c>
      <c r="O91" t="s">
        <v>455</v>
      </c>
      <c r="P91" t="s">
        <v>455</v>
      </c>
      <c r="Q91">
        <v>1</v>
      </c>
      <c r="W91">
        <v>0</v>
      </c>
      <c r="X91">
        <v>784619160</v>
      </c>
      <c r="Y91">
        <f t="shared" ref="Y91:Y96" si="73">(AT91*ROUND(1.05,7))</f>
        <v>161.70000000000002</v>
      </c>
      <c r="AA91">
        <v>0</v>
      </c>
      <c r="AB91">
        <v>0</v>
      </c>
      <c r="AC91">
        <v>0</v>
      </c>
      <c r="AD91">
        <v>291.83</v>
      </c>
      <c r="AE91">
        <v>0</v>
      </c>
      <c r="AF91">
        <v>0</v>
      </c>
      <c r="AG91">
        <v>0</v>
      </c>
      <c r="AH91">
        <v>8.74</v>
      </c>
      <c r="AI91">
        <v>1</v>
      </c>
      <c r="AJ91">
        <v>1</v>
      </c>
      <c r="AK91">
        <v>1</v>
      </c>
      <c r="AL91">
        <v>33.39</v>
      </c>
      <c r="AM91">
        <v>4</v>
      </c>
      <c r="AN91">
        <v>0</v>
      </c>
      <c r="AO91">
        <v>1</v>
      </c>
      <c r="AP91">
        <v>1</v>
      </c>
      <c r="AQ91">
        <v>0</v>
      </c>
      <c r="AR91">
        <v>0</v>
      </c>
      <c r="AS91" t="s">
        <v>3</v>
      </c>
      <c r="AT91">
        <v>154</v>
      </c>
      <c r="AU91" t="s">
        <v>20</v>
      </c>
      <c r="AV91">
        <v>1</v>
      </c>
      <c r="AW91">
        <v>2</v>
      </c>
      <c r="AX91">
        <v>51662007</v>
      </c>
      <c r="AY91">
        <v>1</v>
      </c>
      <c r="AZ91">
        <v>0</v>
      </c>
      <c r="BA91">
        <v>97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U91">
        <f>ROUND(AT91*Source!I89*AH91*AL91,2)</f>
        <v>80.89</v>
      </c>
      <c r="CV91">
        <f>ROUND(Y91*Source!I89,7)</f>
        <v>0.29105999999999999</v>
      </c>
      <c r="CW91">
        <v>0</v>
      </c>
      <c r="CX91">
        <f>ROUND(Y91*Source!I89,7)</f>
        <v>0.29105999999999999</v>
      </c>
      <c r="CY91">
        <f>AD91</f>
        <v>291.83</v>
      </c>
      <c r="CZ91">
        <f>AH91</f>
        <v>8.74</v>
      </c>
      <c r="DA91">
        <f>AL91</f>
        <v>33.39</v>
      </c>
      <c r="DB91">
        <f t="shared" ref="DB91:DB96" si="74">ROUND((ROUND(AT91*CZ91,2)*ROUND(1.05,7)),2)</f>
        <v>1413.26</v>
      </c>
      <c r="DC91">
        <f t="shared" ref="DC91:DC96" si="75">ROUND((ROUND(AT91*AG91,2)*ROUND(1.05,7)),2)</f>
        <v>0</v>
      </c>
      <c r="DD91" t="s">
        <v>3</v>
      </c>
      <c r="DE91" t="s">
        <v>3</v>
      </c>
      <c r="DF91">
        <f t="shared" ref="DF91:DF96" si="76">ROUND(ROUND(AE91,2)*CX91,2)</f>
        <v>0</v>
      </c>
      <c r="DG91">
        <f t="shared" si="70"/>
        <v>0</v>
      </c>
      <c r="DH91">
        <f t="shared" si="71"/>
        <v>0</v>
      </c>
      <c r="DI91">
        <f>ROUND(ROUND(AH91*AL91,2)*CX91,2)</f>
        <v>84.94</v>
      </c>
      <c r="DJ91">
        <f>DI91</f>
        <v>84.94</v>
      </c>
      <c r="DK91">
        <v>0</v>
      </c>
      <c r="DL91" t="s">
        <v>3</v>
      </c>
      <c r="DM91">
        <v>0</v>
      </c>
      <c r="DN91" t="s">
        <v>3</v>
      </c>
      <c r="DO91">
        <v>0</v>
      </c>
    </row>
    <row r="92" spans="1:119" x14ac:dyDescent="0.2">
      <c r="A92">
        <f>ROW(Source!A89)</f>
        <v>89</v>
      </c>
      <c r="B92">
        <v>51661419</v>
      </c>
      <c r="C92">
        <v>51661994</v>
      </c>
      <c r="D92">
        <v>49510905</v>
      </c>
      <c r="E92">
        <v>70</v>
      </c>
      <c r="F92">
        <v>1</v>
      </c>
      <c r="G92">
        <v>1</v>
      </c>
      <c r="H92">
        <v>1</v>
      </c>
      <c r="I92" t="s">
        <v>456</v>
      </c>
      <c r="J92" t="s">
        <v>3</v>
      </c>
      <c r="K92" t="s">
        <v>457</v>
      </c>
      <c r="L92">
        <v>1191</v>
      </c>
      <c r="N92">
        <v>1013</v>
      </c>
      <c r="O92" t="s">
        <v>455</v>
      </c>
      <c r="P92" t="s">
        <v>455</v>
      </c>
      <c r="Q92">
        <v>1</v>
      </c>
      <c r="W92">
        <v>0</v>
      </c>
      <c r="X92">
        <v>-1417349443</v>
      </c>
      <c r="Y92">
        <f t="shared" si="73"/>
        <v>1.26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1</v>
      </c>
      <c r="AJ92">
        <v>1</v>
      </c>
      <c r="AK92">
        <v>33.39</v>
      </c>
      <c r="AL92">
        <v>1</v>
      </c>
      <c r="AM92">
        <v>4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3</v>
      </c>
      <c r="AT92">
        <v>1.2</v>
      </c>
      <c r="AU92" t="s">
        <v>20</v>
      </c>
      <c r="AV92">
        <v>2</v>
      </c>
      <c r="AW92">
        <v>2</v>
      </c>
      <c r="AX92">
        <v>51662008</v>
      </c>
      <c r="AY92">
        <v>1</v>
      </c>
      <c r="AZ92">
        <v>0</v>
      </c>
      <c r="BA92">
        <v>98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V92">
        <v>0</v>
      </c>
      <c r="CW92">
        <v>0</v>
      </c>
      <c r="CX92">
        <f>ROUND(Y92*Source!I89,7)</f>
        <v>2.2680000000000001E-3</v>
      </c>
      <c r="CY92">
        <f>AD92</f>
        <v>0</v>
      </c>
      <c r="CZ92">
        <f>AH92</f>
        <v>0</v>
      </c>
      <c r="DA92">
        <f>AL92</f>
        <v>1</v>
      </c>
      <c r="DB92">
        <f t="shared" si="74"/>
        <v>0</v>
      </c>
      <c r="DC92">
        <f t="shared" si="75"/>
        <v>0</v>
      </c>
      <c r="DD92" t="s">
        <v>3</v>
      </c>
      <c r="DE92" t="s">
        <v>3</v>
      </c>
      <c r="DF92">
        <f t="shared" si="76"/>
        <v>0</v>
      </c>
      <c r="DG92">
        <f t="shared" si="70"/>
        <v>0</v>
      </c>
      <c r="DH92">
        <f>ROUND(ROUND(AG92*AK92,2)*CX92,2)</f>
        <v>0</v>
      </c>
      <c r="DI92">
        <f t="shared" ref="DI92:DI102" si="77">ROUND(ROUND(AH92,2)*CX92,2)</f>
        <v>0</v>
      </c>
      <c r="DJ92">
        <f>DI92</f>
        <v>0</v>
      </c>
      <c r="DK92">
        <v>0</v>
      </c>
      <c r="DL92" t="s">
        <v>3</v>
      </c>
      <c r="DM92">
        <v>0</v>
      </c>
      <c r="DN92" t="s">
        <v>3</v>
      </c>
      <c r="DO92">
        <v>0</v>
      </c>
    </row>
    <row r="93" spans="1:119" x14ac:dyDescent="0.2">
      <c r="A93">
        <f>ROW(Source!A89)</f>
        <v>89</v>
      </c>
      <c r="B93">
        <v>51661419</v>
      </c>
      <c r="C93">
        <v>51661994</v>
      </c>
      <c r="D93">
        <v>49672573</v>
      </c>
      <c r="E93">
        <v>1</v>
      </c>
      <c r="F93">
        <v>1</v>
      </c>
      <c r="G93">
        <v>1</v>
      </c>
      <c r="H93">
        <v>2</v>
      </c>
      <c r="I93" t="s">
        <v>458</v>
      </c>
      <c r="J93" t="s">
        <v>459</v>
      </c>
      <c r="K93" t="s">
        <v>460</v>
      </c>
      <c r="L93">
        <v>1367</v>
      </c>
      <c r="N93">
        <v>1011</v>
      </c>
      <c r="O93" t="s">
        <v>461</v>
      </c>
      <c r="P93" t="s">
        <v>461</v>
      </c>
      <c r="Q93">
        <v>1</v>
      </c>
      <c r="W93">
        <v>0</v>
      </c>
      <c r="X93">
        <v>-430484415</v>
      </c>
      <c r="Y93">
        <f t="shared" si="73"/>
        <v>0.504</v>
      </c>
      <c r="AA93">
        <v>0</v>
      </c>
      <c r="AB93">
        <v>1530.2</v>
      </c>
      <c r="AC93">
        <v>450.77</v>
      </c>
      <c r="AD93">
        <v>0</v>
      </c>
      <c r="AE93">
        <v>0</v>
      </c>
      <c r="AF93">
        <v>115.4</v>
      </c>
      <c r="AG93">
        <v>13.5</v>
      </c>
      <c r="AH93">
        <v>0</v>
      </c>
      <c r="AI93">
        <v>1</v>
      </c>
      <c r="AJ93">
        <v>13.26</v>
      </c>
      <c r="AK93">
        <v>33.39</v>
      </c>
      <c r="AL93">
        <v>1</v>
      </c>
      <c r="AM93">
        <v>4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3</v>
      </c>
      <c r="AT93">
        <v>0.48</v>
      </c>
      <c r="AU93" t="s">
        <v>20</v>
      </c>
      <c r="AV93">
        <v>0</v>
      </c>
      <c r="AW93">
        <v>2</v>
      </c>
      <c r="AX93">
        <v>51662009</v>
      </c>
      <c r="AY93">
        <v>1</v>
      </c>
      <c r="AZ93">
        <v>0</v>
      </c>
      <c r="BA93">
        <v>99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V93">
        <v>0</v>
      </c>
      <c r="CW93">
        <f>ROUND(Y93*Source!I89,7)</f>
        <v>9.0720000000000004E-4</v>
      </c>
      <c r="CX93">
        <f>ROUND(Y93*Source!I89,7)</f>
        <v>9.0720000000000004E-4</v>
      </c>
      <c r="CY93">
        <f>AB93</f>
        <v>1530.2</v>
      </c>
      <c r="CZ93">
        <f>AF93</f>
        <v>115.4</v>
      </c>
      <c r="DA93">
        <f>AJ93</f>
        <v>13.26</v>
      </c>
      <c r="DB93">
        <f t="shared" si="74"/>
        <v>58.16</v>
      </c>
      <c r="DC93">
        <f t="shared" si="75"/>
        <v>6.8</v>
      </c>
      <c r="DD93" t="s">
        <v>3</v>
      </c>
      <c r="DE93" t="s">
        <v>3</v>
      </c>
      <c r="DF93">
        <f t="shared" si="76"/>
        <v>0</v>
      </c>
      <c r="DG93">
        <f>ROUND(ROUND(AF93*AJ93,2)*CX93,2)</f>
        <v>1.39</v>
      </c>
      <c r="DH93">
        <f>ROUND(ROUND(AG93*AK93,2)*CX93,2)</f>
        <v>0.41</v>
      </c>
      <c r="DI93">
        <f t="shared" si="77"/>
        <v>0</v>
      </c>
      <c r="DJ93">
        <f>DG93</f>
        <v>1.39</v>
      </c>
      <c r="DK93">
        <v>0</v>
      </c>
      <c r="DL93" t="s">
        <v>3</v>
      </c>
      <c r="DM93">
        <v>0</v>
      </c>
      <c r="DN93" t="s">
        <v>3</v>
      </c>
      <c r="DO93">
        <v>0</v>
      </c>
    </row>
    <row r="94" spans="1:119" x14ac:dyDescent="0.2">
      <c r="A94">
        <f>ROW(Source!A89)</f>
        <v>89</v>
      </c>
      <c r="B94">
        <v>51661419</v>
      </c>
      <c r="C94">
        <v>51661994</v>
      </c>
      <c r="D94">
        <v>49672703</v>
      </c>
      <c r="E94">
        <v>1</v>
      </c>
      <c r="F94">
        <v>1</v>
      </c>
      <c r="G94">
        <v>1</v>
      </c>
      <c r="H94">
        <v>2</v>
      </c>
      <c r="I94" t="s">
        <v>493</v>
      </c>
      <c r="J94" t="s">
        <v>494</v>
      </c>
      <c r="K94" t="s">
        <v>495</v>
      </c>
      <c r="L94">
        <v>1367</v>
      </c>
      <c r="N94">
        <v>1011</v>
      </c>
      <c r="O94" t="s">
        <v>461</v>
      </c>
      <c r="P94" t="s">
        <v>461</v>
      </c>
      <c r="Q94">
        <v>1</v>
      </c>
      <c r="W94">
        <v>0</v>
      </c>
      <c r="X94">
        <v>-1424865896</v>
      </c>
      <c r="Y94">
        <f t="shared" si="73"/>
        <v>0.35700000000000004</v>
      </c>
      <c r="AA94">
        <v>0</v>
      </c>
      <c r="AB94">
        <v>88.31</v>
      </c>
      <c r="AC94">
        <v>0</v>
      </c>
      <c r="AD94">
        <v>0</v>
      </c>
      <c r="AE94">
        <v>0</v>
      </c>
      <c r="AF94">
        <v>6.66</v>
      </c>
      <c r="AG94">
        <v>0</v>
      </c>
      <c r="AH94">
        <v>0</v>
      </c>
      <c r="AI94">
        <v>1</v>
      </c>
      <c r="AJ94">
        <v>13.26</v>
      </c>
      <c r="AK94">
        <v>33.39</v>
      </c>
      <c r="AL94">
        <v>1</v>
      </c>
      <c r="AM94">
        <v>4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</v>
      </c>
      <c r="AT94">
        <v>0.34</v>
      </c>
      <c r="AU94" t="s">
        <v>20</v>
      </c>
      <c r="AV94">
        <v>0</v>
      </c>
      <c r="AW94">
        <v>2</v>
      </c>
      <c r="AX94">
        <v>51662010</v>
      </c>
      <c r="AY94">
        <v>1</v>
      </c>
      <c r="AZ94">
        <v>0</v>
      </c>
      <c r="BA94">
        <v>100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V94">
        <v>0</v>
      </c>
      <c r="CW94">
        <f>ROUND(Y94*Source!I89,7)</f>
        <v>6.4260000000000001E-4</v>
      </c>
      <c r="CX94">
        <f>ROUND(Y94*Source!I89,7)</f>
        <v>6.4260000000000001E-4</v>
      </c>
      <c r="CY94">
        <f>AB94</f>
        <v>88.31</v>
      </c>
      <c r="CZ94">
        <f>AF94</f>
        <v>6.66</v>
      </c>
      <c r="DA94">
        <f>AJ94</f>
        <v>13.26</v>
      </c>
      <c r="DB94">
        <f t="shared" si="74"/>
        <v>2.37</v>
      </c>
      <c r="DC94">
        <f t="shared" si="75"/>
        <v>0</v>
      </c>
      <c r="DD94" t="s">
        <v>3</v>
      </c>
      <c r="DE94" t="s">
        <v>3</v>
      </c>
      <c r="DF94">
        <f t="shared" si="76"/>
        <v>0</v>
      </c>
      <c r="DG94">
        <f>ROUND(ROUND(AF94*AJ94,2)*CX94,2)</f>
        <v>0.06</v>
      </c>
      <c r="DH94">
        <f>ROUND(ROUND(AG94*AK94,2)*CX94,2)</f>
        <v>0</v>
      </c>
      <c r="DI94">
        <f t="shared" si="77"/>
        <v>0</v>
      </c>
      <c r="DJ94">
        <f>DG94</f>
        <v>0.06</v>
      </c>
      <c r="DK94">
        <v>0</v>
      </c>
      <c r="DL94" t="s">
        <v>3</v>
      </c>
      <c r="DM94">
        <v>0</v>
      </c>
      <c r="DN94" t="s">
        <v>3</v>
      </c>
      <c r="DO94">
        <v>0</v>
      </c>
    </row>
    <row r="95" spans="1:119" x14ac:dyDescent="0.2">
      <c r="A95">
        <f>ROW(Source!A89)</f>
        <v>89</v>
      </c>
      <c r="B95">
        <v>51661419</v>
      </c>
      <c r="C95">
        <v>51661994</v>
      </c>
      <c r="D95">
        <v>49673503</v>
      </c>
      <c r="E95">
        <v>1</v>
      </c>
      <c r="F95">
        <v>1</v>
      </c>
      <c r="G95">
        <v>1</v>
      </c>
      <c r="H95">
        <v>2</v>
      </c>
      <c r="I95" t="s">
        <v>465</v>
      </c>
      <c r="J95" t="s">
        <v>466</v>
      </c>
      <c r="K95" t="s">
        <v>467</v>
      </c>
      <c r="L95">
        <v>1367</v>
      </c>
      <c r="N95">
        <v>1011</v>
      </c>
      <c r="O95" t="s">
        <v>461</v>
      </c>
      <c r="P95" t="s">
        <v>461</v>
      </c>
      <c r="Q95">
        <v>1</v>
      </c>
      <c r="W95">
        <v>0</v>
      </c>
      <c r="X95">
        <v>509054691</v>
      </c>
      <c r="Y95">
        <f t="shared" si="73"/>
        <v>0.75600000000000001</v>
      </c>
      <c r="AA95">
        <v>0</v>
      </c>
      <c r="AB95">
        <v>871.31</v>
      </c>
      <c r="AC95">
        <v>387.32</v>
      </c>
      <c r="AD95">
        <v>0</v>
      </c>
      <c r="AE95">
        <v>0</v>
      </c>
      <c r="AF95">
        <v>65.709999999999994</v>
      </c>
      <c r="AG95">
        <v>11.6</v>
      </c>
      <c r="AH95">
        <v>0</v>
      </c>
      <c r="AI95">
        <v>1</v>
      </c>
      <c r="AJ95">
        <v>13.26</v>
      </c>
      <c r="AK95">
        <v>33.39</v>
      </c>
      <c r="AL95">
        <v>1</v>
      </c>
      <c r="AM95">
        <v>4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3</v>
      </c>
      <c r="AT95">
        <v>0.72</v>
      </c>
      <c r="AU95" t="s">
        <v>20</v>
      </c>
      <c r="AV95">
        <v>0</v>
      </c>
      <c r="AW95">
        <v>2</v>
      </c>
      <c r="AX95">
        <v>51662011</v>
      </c>
      <c r="AY95">
        <v>1</v>
      </c>
      <c r="AZ95">
        <v>0</v>
      </c>
      <c r="BA95">
        <v>101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V95">
        <v>0</v>
      </c>
      <c r="CW95">
        <f>ROUND(Y95*Source!I89,7)</f>
        <v>1.3607999999999999E-3</v>
      </c>
      <c r="CX95">
        <f>ROUND(Y95*Source!I89,7)</f>
        <v>1.3607999999999999E-3</v>
      </c>
      <c r="CY95">
        <f>AB95</f>
        <v>871.31</v>
      </c>
      <c r="CZ95">
        <f>AF95</f>
        <v>65.709999999999994</v>
      </c>
      <c r="DA95">
        <f>AJ95</f>
        <v>13.26</v>
      </c>
      <c r="DB95">
        <f t="shared" si="74"/>
        <v>49.68</v>
      </c>
      <c r="DC95">
        <f t="shared" si="75"/>
        <v>8.77</v>
      </c>
      <c r="DD95" t="s">
        <v>3</v>
      </c>
      <c r="DE95" t="s">
        <v>3</v>
      </c>
      <c r="DF95">
        <f t="shared" si="76"/>
        <v>0</v>
      </c>
      <c r="DG95">
        <f>ROUND(ROUND(AF95*AJ95,2)*CX95,2)</f>
        <v>1.19</v>
      </c>
      <c r="DH95">
        <f>ROUND(ROUND(AG95*AK95,2)*CX95,2)</f>
        <v>0.53</v>
      </c>
      <c r="DI95">
        <f t="shared" si="77"/>
        <v>0</v>
      </c>
      <c r="DJ95">
        <f>DG95</f>
        <v>1.19</v>
      </c>
      <c r="DK95">
        <v>0</v>
      </c>
      <c r="DL95" t="s">
        <v>3</v>
      </c>
      <c r="DM95">
        <v>0</v>
      </c>
      <c r="DN95" t="s">
        <v>3</v>
      </c>
      <c r="DO95">
        <v>0</v>
      </c>
    </row>
    <row r="96" spans="1:119" x14ac:dyDescent="0.2">
      <c r="A96">
        <f>ROW(Source!A89)</f>
        <v>89</v>
      </c>
      <c r="B96">
        <v>51661419</v>
      </c>
      <c r="C96">
        <v>51661994</v>
      </c>
      <c r="D96">
        <v>49673715</v>
      </c>
      <c r="E96">
        <v>1</v>
      </c>
      <c r="F96">
        <v>1</v>
      </c>
      <c r="G96">
        <v>1</v>
      </c>
      <c r="H96">
        <v>2</v>
      </c>
      <c r="I96" t="s">
        <v>479</v>
      </c>
      <c r="J96" t="s">
        <v>480</v>
      </c>
      <c r="K96" t="s">
        <v>481</v>
      </c>
      <c r="L96">
        <v>1367</v>
      </c>
      <c r="N96">
        <v>1011</v>
      </c>
      <c r="O96" t="s">
        <v>461</v>
      </c>
      <c r="P96" t="s">
        <v>461</v>
      </c>
      <c r="Q96">
        <v>1</v>
      </c>
      <c r="W96">
        <v>0</v>
      </c>
      <c r="X96">
        <v>829370094</v>
      </c>
      <c r="Y96">
        <f t="shared" si="73"/>
        <v>1.6170000000000002</v>
      </c>
      <c r="AA96">
        <v>0</v>
      </c>
      <c r="AB96">
        <v>107.41</v>
      </c>
      <c r="AC96">
        <v>0</v>
      </c>
      <c r="AD96">
        <v>0</v>
      </c>
      <c r="AE96">
        <v>0</v>
      </c>
      <c r="AF96">
        <v>8.1</v>
      </c>
      <c r="AG96">
        <v>0</v>
      </c>
      <c r="AH96">
        <v>0</v>
      </c>
      <c r="AI96">
        <v>1</v>
      </c>
      <c r="AJ96">
        <v>13.26</v>
      </c>
      <c r="AK96">
        <v>33.39</v>
      </c>
      <c r="AL96">
        <v>1</v>
      </c>
      <c r="AM96">
        <v>4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3</v>
      </c>
      <c r="AT96">
        <v>1.54</v>
      </c>
      <c r="AU96" t="s">
        <v>20</v>
      </c>
      <c r="AV96">
        <v>0</v>
      </c>
      <c r="AW96">
        <v>2</v>
      </c>
      <c r="AX96">
        <v>51662012</v>
      </c>
      <c r="AY96">
        <v>1</v>
      </c>
      <c r="AZ96">
        <v>0</v>
      </c>
      <c r="BA96">
        <v>102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V96">
        <v>0</v>
      </c>
      <c r="CW96">
        <f>ROUND(Y96*Source!I89,7)</f>
        <v>2.9106000000000002E-3</v>
      </c>
      <c r="CX96">
        <f>ROUND(Y96*Source!I89,7)</f>
        <v>2.9106000000000002E-3</v>
      </c>
      <c r="CY96">
        <f>AB96</f>
        <v>107.41</v>
      </c>
      <c r="CZ96">
        <f>AF96</f>
        <v>8.1</v>
      </c>
      <c r="DA96">
        <f>AJ96</f>
        <v>13.26</v>
      </c>
      <c r="DB96">
        <f t="shared" si="74"/>
        <v>13.09</v>
      </c>
      <c r="DC96">
        <f t="shared" si="75"/>
        <v>0</v>
      </c>
      <c r="DD96" t="s">
        <v>3</v>
      </c>
      <c r="DE96" t="s">
        <v>3</v>
      </c>
      <c r="DF96">
        <f t="shared" si="76"/>
        <v>0</v>
      </c>
      <c r="DG96">
        <f>ROUND(ROUND(AF96*AJ96,2)*CX96,2)</f>
        <v>0.31</v>
      </c>
      <c r="DH96">
        <f>ROUND(ROUND(AG96*AK96,2)*CX96,2)</f>
        <v>0</v>
      </c>
      <c r="DI96">
        <f t="shared" si="77"/>
        <v>0</v>
      </c>
      <c r="DJ96">
        <f>DG96</f>
        <v>0.31</v>
      </c>
      <c r="DK96">
        <v>0</v>
      </c>
      <c r="DL96" t="s">
        <v>3</v>
      </c>
      <c r="DM96">
        <v>0</v>
      </c>
      <c r="DN96" t="s">
        <v>3</v>
      </c>
      <c r="DO96">
        <v>0</v>
      </c>
    </row>
    <row r="97" spans="1:119" x14ac:dyDescent="0.2">
      <c r="A97">
        <f>ROW(Source!A89)</f>
        <v>89</v>
      </c>
      <c r="B97">
        <v>51661419</v>
      </c>
      <c r="C97">
        <v>51661994</v>
      </c>
      <c r="D97">
        <v>49521144</v>
      </c>
      <c r="E97">
        <v>1</v>
      </c>
      <c r="F97">
        <v>1</v>
      </c>
      <c r="G97">
        <v>1</v>
      </c>
      <c r="H97">
        <v>3</v>
      </c>
      <c r="I97" t="s">
        <v>496</v>
      </c>
      <c r="J97" t="s">
        <v>497</v>
      </c>
      <c r="K97" t="s">
        <v>498</v>
      </c>
      <c r="L97">
        <v>1348</v>
      </c>
      <c r="N97">
        <v>1009</v>
      </c>
      <c r="O97" t="s">
        <v>196</v>
      </c>
      <c r="P97" t="s">
        <v>196</v>
      </c>
      <c r="Q97">
        <v>1000</v>
      </c>
      <c r="W97">
        <v>0</v>
      </c>
      <c r="X97">
        <v>-847628873</v>
      </c>
      <c r="Y97">
        <f t="shared" ref="Y97:Y102" si="78">AT97</f>
        <v>8.8999999999999995E-4</v>
      </c>
      <c r="AA97">
        <v>241405.89</v>
      </c>
      <c r="AB97">
        <v>0</v>
      </c>
      <c r="AC97">
        <v>0</v>
      </c>
      <c r="AD97">
        <v>0</v>
      </c>
      <c r="AE97">
        <v>26499</v>
      </c>
      <c r="AF97">
        <v>0</v>
      </c>
      <c r="AG97">
        <v>0</v>
      </c>
      <c r="AH97">
        <v>0</v>
      </c>
      <c r="AI97">
        <v>9.11</v>
      </c>
      <c r="AJ97">
        <v>1</v>
      </c>
      <c r="AK97">
        <v>1</v>
      </c>
      <c r="AL97">
        <v>1</v>
      </c>
      <c r="AM97">
        <v>4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3</v>
      </c>
      <c r="AT97">
        <v>8.8999999999999995E-4</v>
      </c>
      <c r="AU97" t="s">
        <v>3</v>
      </c>
      <c r="AV97">
        <v>0</v>
      </c>
      <c r="AW97">
        <v>2</v>
      </c>
      <c r="AX97">
        <v>51662013</v>
      </c>
      <c r="AY97">
        <v>1</v>
      </c>
      <c r="AZ97">
        <v>0</v>
      </c>
      <c r="BA97">
        <v>103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V97">
        <v>0</v>
      </c>
      <c r="CW97">
        <v>0</v>
      </c>
      <c r="CX97">
        <f>ROUND(Y97*Source!I89,7)</f>
        <v>1.5999999999999999E-6</v>
      </c>
      <c r="CY97">
        <f t="shared" ref="CY97:CY102" si="79">AA97</f>
        <v>241405.89</v>
      </c>
      <c r="CZ97">
        <f t="shared" ref="CZ97:CZ102" si="80">AE97</f>
        <v>26499</v>
      </c>
      <c r="DA97">
        <f t="shared" ref="DA97:DA102" si="81">AI97</f>
        <v>9.11</v>
      </c>
      <c r="DB97">
        <f t="shared" ref="DB97:DB102" si="82">ROUND(ROUND(AT97*CZ97,2),2)</f>
        <v>23.58</v>
      </c>
      <c r="DC97">
        <f t="shared" ref="DC97:DC102" si="83">ROUND(ROUND(AT97*AG97,2),2)</f>
        <v>0</v>
      </c>
      <c r="DD97" t="s">
        <v>3</v>
      </c>
      <c r="DE97" t="s">
        <v>3</v>
      </c>
      <c r="DF97">
        <f t="shared" ref="DF97:DF102" si="84">ROUND(ROUND(AE97*AI97,2)*CX97,2)</f>
        <v>0.39</v>
      </c>
      <c r="DG97">
        <f t="shared" ref="DG97:DG104" si="85">ROUND(ROUND(AF97,2)*CX97,2)</f>
        <v>0</v>
      </c>
      <c r="DH97">
        <f t="shared" ref="DH97:DH103" si="86">ROUND(ROUND(AG97,2)*CX97,2)</f>
        <v>0</v>
      </c>
      <c r="DI97">
        <f t="shared" si="77"/>
        <v>0</v>
      </c>
      <c r="DJ97">
        <f t="shared" ref="DJ97:DJ102" si="87">DF97</f>
        <v>0.39</v>
      </c>
      <c r="DK97">
        <v>0</v>
      </c>
      <c r="DL97" t="s">
        <v>3</v>
      </c>
      <c r="DM97">
        <v>0</v>
      </c>
      <c r="DN97" t="s">
        <v>3</v>
      </c>
      <c r="DO97">
        <v>0</v>
      </c>
    </row>
    <row r="98" spans="1:119" x14ac:dyDescent="0.2">
      <c r="A98">
        <f>ROW(Source!A89)</f>
        <v>89</v>
      </c>
      <c r="B98">
        <v>51661419</v>
      </c>
      <c r="C98">
        <v>51661994</v>
      </c>
      <c r="D98">
        <v>49524301</v>
      </c>
      <c r="E98">
        <v>1</v>
      </c>
      <c r="F98">
        <v>1</v>
      </c>
      <c r="G98">
        <v>1</v>
      </c>
      <c r="H98">
        <v>3</v>
      </c>
      <c r="I98" t="s">
        <v>482</v>
      </c>
      <c r="J98" t="s">
        <v>483</v>
      </c>
      <c r="K98" t="s">
        <v>484</v>
      </c>
      <c r="L98">
        <v>1348</v>
      </c>
      <c r="N98">
        <v>1009</v>
      </c>
      <c r="O98" t="s">
        <v>196</v>
      </c>
      <c r="P98" t="s">
        <v>196</v>
      </c>
      <c r="Q98">
        <v>1000</v>
      </c>
      <c r="W98">
        <v>0</v>
      </c>
      <c r="X98">
        <v>1824693337</v>
      </c>
      <c r="Y98">
        <f t="shared" si="78"/>
        <v>4.4999999999999999E-4</v>
      </c>
      <c r="AA98">
        <v>94397.82</v>
      </c>
      <c r="AB98">
        <v>0</v>
      </c>
      <c r="AC98">
        <v>0</v>
      </c>
      <c r="AD98">
        <v>0</v>
      </c>
      <c r="AE98">
        <v>10362</v>
      </c>
      <c r="AF98">
        <v>0</v>
      </c>
      <c r="AG98">
        <v>0</v>
      </c>
      <c r="AH98">
        <v>0</v>
      </c>
      <c r="AI98">
        <v>9.11</v>
      </c>
      <c r="AJ98">
        <v>1</v>
      </c>
      <c r="AK98">
        <v>1</v>
      </c>
      <c r="AL98">
        <v>1</v>
      </c>
      <c r="AM98">
        <v>4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3</v>
      </c>
      <c r="AT98">
        <v>4.4999999999999999E-4</v>
      </c>
      <c r="AU98" t="s">
        <v>3</v>
      </c>
      <c r="AV98">
        <v>0</v>
      </c>
      <c r="AW98">
        <v>2</v>
      </c>
      <c r="AX98">
        <v>51662014</v>
      </c>
      <c r="AY98">
        <v>1</v>
      </c>
      <c r="AZ98">
        <v>0</v>
      </c>
      <c r="BA98">
        <v>104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V98">
        <v>0</v>
      </c>
      <c r="CW98">
        <v>0</v>
      </c>
      <c r="CX98">
        <f>ROUND(Y98*Source!I89,7)</f>
        <v>7.9999999999999996E-7</v>
      </c>
      <c r="CY98">
        <f t="shared" si="79"/>
        <v>94397.82</v>
      </c>
      <c r="CZ98">
        <f t="shared" si="80"/>
        <v>10362</v>
      </c>
      <c r="DA98">
        <f t="shared" si="81"/>
        <v>9.11</v>
      </c>
      <c r="DB98">
        <f t="shared" si="82"/>
        <v>4.66</v>
      </c>
      <c r="DC98">
        <f t="shared" si="83"/>
        <v>0</v>
      </c>
      <c r="DD98" t="s">
        <v>3</v>
      </c>
      <c r="DE98" t="s">
        <v>3</v>
      </c>
      <c r="DF98">
        <f t="shared" si="84"/>
        <v>0.08</v>
      </c>
      <c r="DG98">
        <f t="shared" si="85"/>
        <v>0</v>
      </c>
      <c r="DH98">
        <f t="shared" si="86"/>
        <v>0</v>
      </c>
      <c r="DI98">
        <f t="shared" si="77"/>
        <v>0</v>
      </c>
      <c r="DJ98">
        <f t="shared" si="87"/>
        <v>0.08</v>
      </c>
      <c r="DK98">
        <v>0</v>
      </c>
      <c r="DL98" t="s">
        <v>3</v>
      </c>
      <c r="DM98">
        <v>0</v>
      </c>
      <c r="DN98" t="s">
        <v>3</v>
      </c>
      <c r="DO98">
        <v>0</v>
      </c>
    </row>
    <row r="99" spans="1:119" x14ac:dyDescent="0.2">
      <c r="A99">
        <f>ROW(Source!A89)</f>
        <v>89</v>
      </c>
      <c r="B99">
        <v>51661419</v>
      </c>
      <c r="C99">
        <v>51661994</v>
      </c>
      <c r="D99">
        <v>49525488</v>
      </c>
      <c r="E99">
        <v>1</v>
      </c>
      <c r="F99">
        <v>1</v>
      </c>
      <c r="G99">
        <v>1</v>
      </c>
      <c r="H99">
        <v>3</v>
      </c>
      <c r="I99" t="s">
        <v>468</v>
      </c>
      <c r="J99" t="s">
        <v>469</v>
      </c>
      <c r="K99" t="s">
        <v>470</v>
      </c>
      <c r="L99">
        <v>1346</v>
      </c>
      <c r="N99">
        <v>1009</v>
      </c>
      <c r="O99" t="s">
        <v>471</v>
      </c>
      <c r="P99" t="s">
        <v>471</v>
      </c>
      <c r="Q99">
        <v>1</v>
      </c>
      <c r="W99">
        <v>0</v>
      </c>
      <c r="X99">
        <v>-1864341761</v>
      </c>
      <c r="Y99">
        <f t="shared" si="78"/>
        <v>15</v>
      </c>
      <c r="AA99">
        <v>82.35</v>
      </c>
      <c r="AB99">
        <v>0</v>
      </c>
      <c r="AC99">
        <v>0</v>
      </c>
      <c r="AD99">
        <v>0</v>
      </c>
      <c r="AE99">
        <v>9.0399999999999991</v>
      </c>
      <c r="AF99">
        <v>0</v>
      </c>
      <c r="AG99">
        <v>0</v>
      </c>
      <c r="AH99">
        <v>0</v>
      </c>
      <c r="AI99">
        <v>9.11</v>
      </c>
      <c r="AJ99">
        <v>1</v>
      </c>
      <c r="AK99">
        <v>1</v>
      </c>
      <c r="AL99">
        <v>1</v>
      </c>
      <c r="AM99">
        <v>4</v>
      </c>
      <c r="AN99">
        <v>0</v>
      </c>
      <c r="AO99">
        <v>1</v>
      </c>
      <c r="AP99">
        <v>1</v>
      </c>
      <c r="AQ99">
        <v>0</v>
      </c>
      <c r="AR99">
        <v>0</v>
      </c>
      <c r="AS99" t="s">
        <v>3</v>
      </c>
      <c r="AT99">
        <v>15</v>
      </c>
      <c r="AU99" t="s">
        <v>3</v>
      </c>
      <c r="AV99">
        <v>0</v>
      </c>
      <c r="AW99">
        <v>2</v>
      </c>
      <c r="AX99">
        <v>51662015</v>
      </c>
      <c r="AY99">
        <v>1</v>
      </c>
      <c r="AZ99">
        <v>0</v>
      </c>
      <c r="BA99">
        <v>105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V99">
        <v>0</v>
      </c>
      <c r="CW99">
        <v>0</v>
      </c>
      <c r="CX99">
        <f>ROUND(Y99*Source!I89,7)</f>
        <v>2.7E-2</v>
      </c>
      <c r="CY99">
        <f t="shared" si="79"/>
        <v>82.35</v>
      </c>
      <c r="CZ99">
        <f t="shared" si="80"/>
        <v>9.0399999999999991</v>
      </c>
      <c r="DA99">
        <f t="shared" si="81"/>
        <v>9.11</v>
      </c>
      <c r="DB99">
        <f t="shared" si="82"/>
        <v>135.6</v>
      </c>
      <c r="DC99">
        <f t="shared" si="83"/>
        <v>0</v>
      </c>
      <c r="DD99" t="s">
        <v>3</v>
      </c>
      <c r="DE99" t="s">
        <v>3</v>
      </c>
      <c r="DF99">
        <f t="shared" si="84"/>
        <v>2.2200000000000002</v>
      </c>
      <c r="DG99">
        <f t="shared" si="85"/>
        <v>0</v>
      </c>
      <c r="DH99">
        <f t="shared" si="86"/>
        <v>0</v>
      </c>
      <c r="DI99">
        <f t="shared" si="77"/>
        <v>0</v>
      </c>
      <c r="DJ99">
        <f t="shared" si="87"/>
        <v>2.2200000000000002</v>
      </c>
      <c r="DK99">
        <v>0</v>
      </c>
      <c r="DL99" t="s">
        <v>3</v>
      </c>
      <c r="DM99">
        <v>0</v>
      </c>
      <c r="DN99" t="s">
        <v>3</v>
      </c>
      <c r="DO99">
        <v>0</v>
      </c>
    </row>
    <row r="100" spans="1:119" x14ac:dyDescent="0.2">
      <c r="A100">
        <f>ROW(Source!A89)</f>
        <v>89</v>
      </c>
      <c r="B100">
        <v>51661419</v>
      </c>
      <c r="C100">
        <v>51661994</v>
      </c>
      <c r="D100">
        <v>49526492</v>
      </c>
      <c r="E100">
        <v>1</v>
      </c>
      <c r="F100">
        <v>1</v>
      </c>
      <c r="G100">
        <v>1</v>
      </c>
      <c r="H100">
        <v>3</v>
      </c>
      <c r="I100" t="s">
        <v>472</v>
      </c>
      <c r="J100" t="s">
        <v>473</v>
      </c>
      <c r="K100" t="s">
        <v>474</v>
      </c>
      <c r="L100">
        <v>1346</v>
      </c>
      <c r="N100">
        <v>1009</v>
      </c>
      <c r="O100" t="s">
        <v>471</v>
      </c>
      <c r="P100" t="s">
        <v>471</v>
      </c>
      <c r="Q100">
        <v>1</v>
      </c>
      <c r="W100">
        <v>0</v>
      </c>
      <c r="X100">
        <v>497341279</v>
      </c>
      <c r="Y100">
        <f t="shared" si="78"/>
        <v>8</v>
      </c>
      <c r="AA100">
        <v>210.35</v>
      </c>
      <c r="AB100">
        <v>0</v>
      </c>
      <c r="AC100">
        <v>0</v>
      </c>
      <c r="AD100">
        <v>0</v>
      </c>
      <c r="AE100">
        <v>23.09</v>
      </c>
      <c r="AF100">
        <v>0</v>
      </c>
      <c r="AG100">
        <v>0</v>
      </c>
      <c r="AH100">
        <v>0</v>
      </c>
      <c r="AI100">
        <v>9.11</v>
      </c>
      <c r="AJ100">
        <v>1</v>
      </c>
      <c r="AK100">
        <v>1</v>
      </c>
      <c r="AL100">
        <v>1</v>
      </c>
      <c r="AM100">
        <v>4</v>
      </c>
      <c r="AN100">
        <v>0</v>
      </c>
      <c r="AO100">
        <v>1</v>
      </c>
      <c r="AP100">
        <v>1</v>
      </c>
      <c r="AQ100">
        <v>0</v>
      </c>
      <c r="AR100">
        <v>0</v>
      </c>
      <c r="AS100" t="s">
        <v>3</v>
      </c>
      <c r="AT100">
        <v>8</v>
      </c>
      <c r="AU100" t="s">
        <v>3</v>
      </c>
      <c r="AV100">
        <v>0</v>
      </c>
      <c r="AW100">
        <v>2</v>
      </c>
      <c r="AX100">
        <v>51662016</v>
      </c>
      <c r="AY100">
        <v>1</v>
      </c>
      <c r="AZ100">
        <v>0</v>
      </c>
      <c r="BA100">
        <v>106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V100">
        <v>0</v>
      </c>
      <c r="CW100">
        <v>0</v>
      </c>
      <c r="CX100">
        <f>ROUND(Y100*Source!I89,7)</f>
        <v>1.44E-2</v>
      </c>
      <c r="CY100">
        <f t="shared" si="79"/>
        <v>210.35</v>
      </c>
      <c r="CZ100">
        <f t="shared" si="80"/>
        <v>23.09</v>
      </c>
      <c r="DA100">
        <f t="shared" si="81"/>
        <v>9.11</v>
      </c>
      <c r="DB100">
        <f t="shared" si="82"/>
        <v>184.72</v>
      </c>
      <c r="DC100">
        <f t="shared" si="83"/>
        <v>0</v>
      </c>
      <c r="DD100" t="s">
        <v>3</v>
      </c>
      <c r="DE100" t="s">
        <v>3</v>
      </c>
      <c r="DF100">
        <f t="shared" si="84"/>
        <v>3.03</v>
      </c>
      <c r="DG100">
        <f t="shared" si="85"/>
        <v>0</v>
      </c>
      <c r="DH100">
        <f t="shared" si="86"/>
        <v>0</v>
      </c>
      <c r="DI100">
        <f t="shared" si="77"/>
        <v>0</v>
      </c>
      <c r="DJ100">
        <f t="shared" si="87"/>
        <v>3.03</v>
      </c>
      <c r="DK100">
        <v>0</v>
      </c>
      <c r="DL100" t="s">
        <v>3</v>
      </c>
      <c r="DM100">
        <v>0</v>
      </c>
      <c r="DN100" t="s">
        <v>3</v>
      </c>
      <c r="DO100">
        <v>0</v>
      </c>
    </row>
    <row r="101" spans="1:119" x14ac:dyDescent="0.2">
      <c r="A101">
        <f>ROW(Source!A89)</f>
        <v>89</v>
      </c>
      <c r="B101">
        <v>51661419</v>
      </c>
      <c r="C101">
        <v>51661994</v>
      </c>
      <c r="D101">
        <v>49555131</v>
      </c>
      <c r="E101">
        <v>1</v>
      </c>
      <c r="F101">
        <v>1</v>
      </c>
      <c r="G101">
        <v>1</v>
      </c>
      <c r="H101">
        <v>3</v>
      </c>
      <c r="I101" t="s">
        <v>499</v>
      </c>
      <c r="J101" t="s">
        <v>500</v>
      </c>
      <c r="K101" t="s">
        <v>501</v>
      </c>
      <c r="L101">
        <v>1348</v>
      </c>
      <c r="N101">
        <v>1009</v>
      </c>
      <c r="O101" t="s">
        <v>196</v>
      </c>
      <c r="P101" t="s">
        <v>196</v>
      </c>
      <c r="Q101">
        <v>1000</v>
      </c>
      <c r="W101">
        <v>0</v>
      </c>
      <c r="X101">
        <v>-364749507</v>
      </c>
      <c r="Y101">
        <f t="shared" si="78"/>
        <v>5.0099999999999997E-3</v>
      </c>
      <c r="AA101">
        <v>156537.13</v>
      </c>
      <c r="AB101">
        <v>0</v>
      </c>
      <c r="AC101">
        <v>0</v>
      </c>
      <c r="AD101">
        <v>0</v>
      </c>
      <c r="AE101">
        <v>17183</v>
      </c>
      <c r="AF101">
        <v>0</v>
      </c>
      <c r="AG101">
        <v>0</v>
      </c>
      <c r="AH101">
        <v>0</v>
      </c>
      <c r="AI101">
        <v>9.11</v>
      </c>
      <c r="AJ101">
        <v>1</v>
      </c>
      <c r="AK101">
        <v>1</v>
      </c>
      <c r="AL101">
        <v>1</v>
      </c>
      <c r="AM101">
        <v>4</v>
      </c>
      <c r="AN101">
        <v>0</v>
      </c>
      <c r="AO101">
        <v>1</v>
      </c>
      <c r="AP101">
        <v>1</v>
      </c>
      <c r="AQ101">
        <v>0</v>
      </c>
      <c r="AR101">
        <v>0</v>
      </c>
      <c r="AS101" t="s">
        <v>3</v>
      </c>
      <c r="AT101">
        <v>5.0099999999999997E-3</v>
      </c>
      <c r="AU101" t="s">
        <v>3</v>
      </c>
      <c r="AV101">
        <v>0</v>
      </c>
      <c r="AW101">
        <v>2</v>
      </c>
      <c r="AX101">
        <v>51662018</v>
      </c>
      <c r="AY101">
        <v>1</v>
      </c>
      <c r="AZ101">
        <v>0</v>
      </c>
      <c r="BA101">
        <v>108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V101">
        <v>0</v>
      </c>
      <c r="CW101">
        <v>0</v>
      </c>
      <c r="CX101">
        <f>ROUND(Y101*Source!I89,7)</f>
        <v>9.0000000000000002E-6</v>
      </c>
      <c r="CY101">
        <f t="shared" si="79"/>
        <v>156537.13</v>
      </c>
      <c r="CZ101">
        <f t="shared" si="80"/>
        <v>17183</v>
      </c>
      <c r="DA101">
        <f t="shared" si="81"/>
        <v>9.11</v>
      </c>
      <c r="DB101">
        <f t="shared" si="82"/>
        <v>86.09</v>
      </c>
      <c r="DC101">
        <f t="shared" si="83"/>
        <v>0</v>
      </c>
      <c r="DD101" t="s">
        <v>3</v>
      </c>
      <c r="DE101" t="s">
        <v>3</v>
      </c>
      <c r="DF101">
        <f t="shared" si="84"/>
        <v>1.41</v>
      </c>
      <c r="DG101">
        <f t="shared" si="85"/>
        <v>0</v>
      </c>
      <c r="DH101">
        <f t="shared" si="86"/>
        <v>0</v>
      </c>
      <c r="DI101">
        <f t="shared" si="77"/>
        <v>0</v>
      </c>
      <c r="DJ101">
        <f t="shared" si="87"/>
        <v>1.41</v>
      </c>
      <c r="DK101">
        <v>0</v>
      </c>
      <c r="DL101" t="s">
        <v>3</v>
      </c>
      <c r="DM101">
        <v>0</v>
      </c>
      <c r="DN101" t="s">
        <v>3</v>
      </c>
      <c r="DO101">
        <v>0</v>
      </c>
    </row>
    <row r="102" spans="1:119" x14ac:dyDescent="0.2">
      <c r="A102">
        <f>ROW(Source!A89)</f>
        <v>89</v>
      </c>
      <c r="B102">
        <v>51661419</v>
      </c>
      <c r="C102">
        <v>51661994</v>
      </c>
      <c r="D102">
        <v>49564260</v>
      </c>
      <c r="E102">
        <v>1</v>
      </c>
      <c r="F102">
        <v>1</v>
      </c>
      <c r="G102">
        <v>1</v>
      </c>
      <c r="H102">
        <v>3</v>
      </c>
      <c r="I102" t="s">
        <v>171</v>
      </c>
      <c r="J102" t="s">
        <v>173</v>
      </c>
      <c r="K102" t="s">
        <v>172</v>
      </c>
      <c r="L102">
        <v>1327</v>
      </c>
      <c r="N102">
        <v>1005</v>
      </c>
      <c r="O102" t="s">
        <v>63</v>
      </c>
      <c r="P102" t="s">
        <v>63</v>
      </c>
      <c r="Q102">
        <v>1</v>
      </c>
      <c r="W102">
        <v>0</v>
      </c>
      <c r="X102">
        <v>-1185095299</v>
      </c>
      <c r="Y102">
        <f t="shared" si="78"/>
        <v>100</v>
      </c>
      <c r="AA102">
        <v>932.96</v>
      </c>
      <c r="AB102">
        <v>0</v>
      </c>
      <c r="AC102">
        <v>0</v>
      </c>
      <c r="AD102">
        <v>0</v>
      </c>
      <c r="AE102">
        <v>102.41</v>
      </c>
      <c r="AF102">
        <v>0</v>
      </c>
      <c r="AG102">
        <v>0</v>
      </c>
      <c r="AH102">
        <v>0</v>
      </c>
      <c r="AI102">
        <v>9.11</v>
      </c>
      <c r="AJ102">
        <v>1</v>
      </c>
      <c r="AK102">
        <v>1</v>
      </c>
      <c r="AL102">
        <v>1</v>
      </c>
      <c r="AM102">
        <v>0</v>
      </c>
      <c r="AN102">
        <v>0</v>
      </c>
      <c r="AO102">
        <v>0</v>
      </c>
      <c r="AP102">
        <v>1</v>
      </c>
      <c r="AQ102">
        <v>0</v>
      </c>
      <c r="AR102">
        <v>0</v>
      </c>
      <c r="AS102" t="s">
        <v>3</v>
      </c>
      <c r="AT102">
        <v>100</v>
      </c>
      <c r="AU102" t="s">
        <v>3</v>
      </c>
      <c r="AV102">
        <v>0</v>
      </c>
      <c r="AW102">
        <v>1</v>
      </c>
      <c r="AX102">
        <v>-1</v>
      </c>
      <c r="AY102">
        <v>0</v>
      </c>
      <c r="AZ102">
        <v>0</v>
      </c>
      <c r="BA102" t="s">
        <v>3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V102">
        <v>0</v>
      </c>
      <c r="CW102">
        <v>0</v>
      </c>
      <c r="CX102">
        <f>ROUND(Y102*Source!I89,7)</f>
        <v>0.18</v>
      </c>
      <c r="CY102">
        <f t="shared" si="79"/>
        <v>932.96</v>
      </c>
      <c r="CZ102">
        <f t="shared" si="80"/>
        <v>102.41</v>
      </c>
      <c r="DA102">
        <f t="shared" si="81"/>
        <v>9.11</v>
      </c>
      <c r="DB102">
        <f t="shared" si="82"/>
        <v>10241</v>
      </c>
      <c r="DC102">
        <f t="shared" si="83"/>
        <v>0</v>
      </c>
      <c r="DD102" t="s">
        <v>3</v>
      </c>
      <c r="DE102" t="s">
        <v>3</v>
      </c>
      <c r="DF102">
        <f t="shared" si="84"/>
        <v>167.93</v>
      </c>
      <c r="DG102">
        <f t="shared" si="85"/>
        <v>0</v>
      </c>
      <c r="DH102">
        <f t="shared" si="86"/>
        <v>0</v>
      </c>
      <c r="DI102">
        <f t="shared" si="77"/>
        <v>0</v>
      </c>
      <c r="DJ102">
        <f t="shared" si="87"/>
        <v>167.93</v>
      </c>
      <c r="DK102">
        <v>0</v>
      </c>
      <c r="DL102" t="s">
        <v>3</v>
      </c>
      <c r="DM102">
        <v>0</v>
      </c>
      <c r="DN102" t="s">
        <v>3</v>
      </c>
      <c r="DO102">
        <v>0</v>
      </c>
    </row>
    <row r="103" spans="1:119" x14ac:dyDescent="0.2">
      <c r="A103">
        <f>ROW(Source!A91)</f>
        <v>91</v>
      </c>
      <c r="B103">
        <v>51661419</v>
      </c>
      <c r="C103">
        <v>51662025</v>
      </c>
      <c r="D103">
        <v>49510719</v>
      </c>
      <c r="E103">
        <v>70</v>
      </c>
      <c r="F103">
        <v>1</v>
      </c>
      <c r="G103">
        <v>1</v>
      </c>
      <c r="H103">
        <v>1</v>
      </c>
      <c r="I103" t="s">
        <v>491</v>
      </c>
      <c r="J103" t="s">
        <v>3</v>
      </c>
      <c r="K103" t="s">
        <v>492</v>
      </c>
      <c r="L103">
        <v>1191</v>
      </c>
      <c r="N103">
        <v>1013</v>
      </c>
      <c r="O103" t="s">
        <v>455</v>
      </c>
      <c r="P103" t="s">
        <v>455</v>
      </c>
      <c r="Q103">
        <v>1</v>
      </c>
      <c r="W103">
        <v>0</v>
      </c>
      <c r="X103">
        <v>784619160</v>
      </c>
      <c r="Y103">
        <f t="shared" ref="Y103:Y108" si="88">(AT103*ROUND(1.05,7))</f>
        <v>148.05000000000001</v>
      </c>
      <c r="AA103">
        <v>0</v>
      </c>
      <c r="AB103">
        <v>0</v>
      </c>
      <c r="AC103">
        <v>0</v>
      </c>
      <c r="AD103">
        <v>291.83</v>
      </c>
      <c r="AE103">
        <v>0</v>
      </c>
      <c r="AF103">
        <v>0</v>
      </c>
      <c r="AG103">
        <v>0</v>
      </c>
      <c r="AH103">
        <v>8.74</v>
      </c>
      <c r="AI103">
        <v>1</v>
      </c>
      <c r="AJ103">
        <v>1</v>
      </c>
      <c r="AK103">
        <v>1</v>
      </c>
      <c r="AL103">
        <v>33.39</v>
      </c>
      <c r="AM103">
        <v>4</v>
      </c>
      <c r="AN103">
        <v>0</v>
      </c>
      <c r="AO103">
        <v>1</v>
      </c>
      <c r="AP103">
        <v>1</v>
      </c>
      <c r="AQ103">
        <v>0</v>
      </c>
      <c r="AR103">
        <v>0</v>
      </c>
      <c r="AS103" t="s">
        <v>3</v>
      </c>
      <c r="AT103">
        <v>141</v>
      </c>
      <c r="AU103" t="s">
        <v>20</v>
      </c>
      <c r="AV103">
        <v>1</v>
      </c>
      <c r="AW103">
        <v>2</v>
      </c>
      <c r="AX103">
        <v>51662038</v>
      </c>
      <c r="AY103">
        <v>1</v>
      </c>
      <c r="AZ103">
        <v>0</v>
      </c>
      <c r="BA103">
        <v>114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U103">
        <f>ROUND(AT103*Source!I91*AH103*AL103,2)</f>
        <v>111.1</v>
      </c>
      <c r="CV103">
        <f>ROUND(Y103*Source!I91,7)</f>
        <v>0.39973500000000001</v>
      </c>
      <c r="CW103">
        <v>0</v>
      </c>
      <c r="CX103">
        <f>ROUND(Y103*Source!I91,7)</f>
        <v>0.39973500000000001</v>
      </c>
      <c r="CY103">
        <f>AD103</f>
        <v>291.83</v>
      </c>
      <c r="CZ103">
        <f>AH103</f>
        <v>8.74</v>
      </c>
      <c r="DA103">
        <f>AL103</f>
        <v>33.39</v>
      </c>
      <c r="DB103">
        <f t="shared" ref="DB103:DB108" si="89">ROUND((ROUND(AT103*CZ103,2)*ROUND(1.05,7)),2)</f>
        <v>1293.96</v>
      </c>
      <c r="DC103">
        <f t="shared" ref="DC103:DC108" si="90">ROUND((ROUND(AT103*AG103,2)*ROUND(1.05,7)),2)</f>
        <v>0</v>
      </c>
      <c r="DD103" t="s">
        <v>3</v>
      </c>
      <c r="DE103" t="s">
        <v>3</v>
      </c>
      <c r="DF103">
        <f t="shared" ref="DF103:DF108" si="91">ROUND(ROUND(AE103,2)*CX103,2)</f>
        <v>0</v>
      </c>
      <c r="DG103">
        <f t="shared" si="85"/>
        <v>0</v>
      </c>
      <c r="DH103">
        <f t="shared" si="86"/>
        <v>0</v>
      </c>
      <c r="DI103">
        <f>ROUND(ROUND(AH103*AL103,2)*CX103,2)</f>
        <v>116.65</v>
      </c>
      <c r="DJ103">
        <f>DI103</f>
        <v>116.65</v>
      </c>
      <c r="DK103">
        <v>0</v>
      </c>
      <c r="DL103" t="s">
        <v>3</v>
      </c>
      <c r="DM103">
        <v>0</v>
      </c>
      <c r="DN103" t="s">
        <v>3</v>
      </c>
      <c r="DO103">
        <v>0</v>
      </c>
    </row>
    <row r="104" spans="1:119" x14ac:dyDescent="0.2">
      <c r="A104">
        <f>ROW(Source!A91)</f>
        <v>91</v>
      </c>
      <c r="B104">
        <v>51661419</v>
      </c>
      <c r="C104">
        <v>51662025</v>
      </c>
      <c r="D104">
        <v>49510905</v>
      </c>
      <c r="E104">
        <v>70</v>
      </c>
      <c r="F104">
        <v>1</v>
      </c>
      <c r="G104">
        <v>1</v>
      </c>
      <c r="H104">
        <v>1</v>
      </c>
      <c r="I104" t="s">
        <v>456</v>
      </c>
      <c r="J104" t="s">
        <v>3</v>
      </c>
      <c r="K104" t="s">
        <v>457</v>
      </c>
      <c r="L104">
        <v>1191</v>
      </c>
      <c r="N104">
        <v>1013</v>
      </c>
      <c r="O104" t="s">
        <v>455</v>
      </c>
      <c r="P104" t="s">
        <v>455</v>
      </c>
      <c r="Q104">
        <v>1</v>
      </c>
      <c r="W104">
        <v>0</v>
      </c>
      <c r="X104">
        <v>-1417349443</v>
      </c>
      <c r="Y104">
        <f t="shared" si="88"/>
        <v>0.98699999999999999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1</v>
      </c>
      <c r="AJ104">
        <v>1</v>
      </c>
      <c r="AK104">
        <v>33.39</v>
      </c>
      <c r="AL104">
        <v>1</v>
      </c>
      <c r="AM104">
        <v>4</v>
      </c>
      <c r="AN104">
        <v>0</v>
      </c>
      <c r="AO104">
        <v>1</v>
      </c>
      <c r="AP104">
        <v>1</v>
      </c>
      <c r="AQ104">
        <v>0</v>
      </c>
      <c r="AR104">
        <v>0</v>
      </c>
      <c r="AS104" t="s">
        <v>3</v>
      </c>
      <c r="AT104">
        <v>0.94</v>
      </c>
      <c r="AU104" t="s">
        <v>20</v>
      </c>
      <c r="AV104">
        <v>2</v>
      </c>
      <c r="AW104">
        <v>2</v>
      </c>
      <c r="AX104">
        <v>51662039</v>
      </c>
      <c r="AY104">
        <v>1</v>
      </c>
      <c r="AZ104">
        <v>0</v>
      </c>
      <c r="BA104">
        <v>115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V104">
        <v>0</v>
      </c>
      <c r="CW104">
        <v>0</v>
      </c>
      <c r="CX104">
        <f>ROUND(Y104*Source!I91,7)</f>
        <v>2.6649E-3</v>
      </c>
      <c r="CY104">
        <f>AD104</f>
        <v>0</v>
      </c>
      <c r="CZ104">
        <f>AH104</f>
        <v>0</v>
      </c>
      <c r="DA104">
        <f>AL104</f>
        <v>1</v>
      </c>
      <c r="DB104">
        <f t="shared" si="89"/>
        <v>0</v>
      </c>
      <c r="DC104">
        <f t="shared" si="90"/>
        <v>0</v>
      </c>
      <c r="DD104" t="s">
        <v>3</v>
      </c>
      <c r="DE104" t="s">
        <v>3</v>
      </c>
      <c r="DF104">
        <f t="shared" si="91"/>
        <v>0</v>
      </c>
      <c r="DG104">
        <f t="shared" si="85"/>
        <v>0</v>
      </c>
      <c r="DH104">
        <f>ROUND(ROUND(AG104*AK104,2)*CX104,2)</f>
        <v>0</v>
      </c>
      <c r="DI104">
        <f t="shared" ref="DI104:DI114" si="92">ROUND(ROUND(AH104,2)*CX104,2)</f>
        <v>0</v>
      </c>
      <c r="DJ104">
        <f>DI104</f>
        <v>0</v>
      </c>
      <c r="DK104">
        <v>0</v>
      </c>
      <c r="DL104" t="s">
        <v>3</v>
      </c>
      <c r="DM104">
        <v>0</v>
      </c>
      <c r="DN104" t="s">
        <v>3</v>
      </c>
      <c r="DO104">
        <v>0</v>
      </c>
    </row>
    <row r="105" spans="1:119" x14ac:dyDescent="0.2">
      <c r="A105">
        <f>ROW(Source!A91)</f>
        <v>91</v>
      </c>
      <c r="B105">
        <v>51661419</v>
      </c>
      <c r="C105">
        <v>51662025</v>
      </c>
      <c r="D105">
        <v>49672573</v>
      </c>
      <c r="E105">
        <v>1</v>
      </c>
      <c r="F105">
        <v>1</v>
      </c>
      <c r="G105">
        <v>1</v>
      </c>
      <c r="H105">
        <v>2</v>
      </c>
      <c r="I105" t="s">
        <v>458</v>
      </c>
      <c r="J105" t="s">
        <v>459</v>
      </c>
      <c r="K105" t="s">
        <v>460</v>
      </c>
      <c r="L105">
        <v>1367</v>
      </c>
      <c r="N105">
        <v>1011</v>
      </c>
      <c r="O105" t="s">
        <v>461</v>
      </c>
      <c r="P105" t="s">
        <v>461</v>
      </c>
      <c r="Q105">
        <v>1</v>
      </c>
      <c r="W105">
        <v>0</v>
      </c>
      <c r="X105">
        <v>-430484415</v>
      </c>
      <c r="Y105">
        <f t="shared" si="88"/>
        <v>0.39900000000000002</v>
      </c>
      <c r="AA105">
        <v>0</v>
      </c>
      <c r="AB105">
        <v>1530.2</v>
      </c>
      <c r="AC105">
        <v>450.77</v>
      </c>
      <c r="AD105">
        <v>0</v>
      </c>
      <c r="AE105">
        <v>0</v>
      </c>
      <c r="AF105">
        <v>115.4</v>
      </c>
      <c r="AG105">
        <v>13.5</v>
      </c>
      <c r="AH105">
        <v>0</v>
      </c>
      <c r="AI105">
        <v>1</v>
      </c>
      <c r="AJ105">
        <v>13.26</v>
      </c>
      <c r="AK105">
        <v>33.39</v>
      </c>
      <c r="AL105">
        <v>1</v>
      </c>
      <c r="AM105">
        <v>4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3</v>
      </c>
      <c r="AT105">
        <v>0.38</v>
      </c>
      <c r="AU105" t="s">
        <v>20</v>
      </c>
      <c r="AV105">
        <v>0</v>
      </c>
      <c r="AW105">
        <v>2</v>
      </c>
      <c r="AX105">
        <v>51662040</v>
      </c>
      <c r="AY105">
        <v>1</v>
      </c>
      <c r="AZ105">
        <v>0</v>
      </c>
      <c r="BA105">
        <v>116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V105">
        <v>0</v>
      </c>
      <c r="CW105">
        <f>ROUND(Y105*Source!I91,7)</f>
        <v>1.0773E-3</v>
      </c>
      <c r="CX105">
        <f>ROUND(Y105*Source!I91,7)</f>
        <v>1.0773E-3</v>
      </c>
      <c r="CY105">
        <f>AB105</f>
        <v>1530.2</v>
      </c>
      <c r="CZ105">
        <f>AF105</f>
        <v>115.4</v>
      </c>
      <c r="DA105">
        <f>AJ105</f>
        <v>13.26</v>
      </c>
      <c r="DB105">
        <f t="shared" si="89"/>
        <v>46.04</v>
      </c>
      <c r="DC105">
        <f t="shared" si="90"/>
        <v>5.39</v>
      </c>
      <c r="DD105" t="s">
        <v>3</v>
      </c>
      <c r="DE105" t="s">
        <v>3</v>
      </c>
      <c r="DF105">
        <f t="shared" si="91"/>
        <v>0</v>
      </c>
      <c r="DG105">
        <f>ROUND(ROUND(AF105*AJ105,2)*CX105,2)</f>
        <v>1.65</v>
      </c>
      <c r="DH105">
        <f>ROUND(ROUND(AG105*AK105,2)*CX105,2)</f>
        <v>0.49</v>
      </c>
      <c r="DI105">
        <f t="shared" si="92"/>
        <v>0</v>
      </c>
      <c r="DJ105">
        <f>DG105</f>
        <v>1.65</v>
      </c>
      <c r="DK105">
        <v>0</v>
      </c>
      <c r="DL105" t="s">
        <v>3</v>
      </c>
      <c r="DM105">
        <v>0</v>
      </c>
      <c r="DN105" t="s">
        <v>3</v>
      </c>
      <c r="DO105">
        <v>0</v>
      </c>
    </row>
    <row r="106" spans="1:119" x14ac:dyDescent="0.2">
      <c r="A106">
        <f>ROW(Source!A91)</f>
        <v>91</v>
      </c>
      <c r="B106">
        <v>51661419</v>
      </c>
      <c r="C106">
        <v>51662025</v>
      </c>
      <c r="D106">
        <v>49672703</v>
      </c>
      <c r="E106">
        <v>1</v>
      </c>
      <c r="F106">
        <v>1</v>
      </c>
      <c r="G106">
        <v>1</v>
      </c>
      <c r="H106">
        <v>2</v>
      </c>
      <c r="I106" t="s">
        <v>493</v>
      </c>
      <c r="J106" t="s">
        <v>494</v>
      </c>
      <c r="K106" t="s">
        <v>495</v>
      </c>
      <c r="L106">
        <v>1367</v>
      </c>
      <c r="N106">
        <v>1011</v>
      </c>
      <c r="O106" t="s">
        <v>461</v>
      </c>
      <c r="P106" t="s">
        <v>461</v>
      </c>
      <c r="Q106">
        <v>1</v>
      </c>
      <c r="W106">
        <v>0</v>
      </c>
      <c r="X106">
        <v>-1424865896</v>
      </c>
      <c r="Y106">
        <f t="shared" si="88"/>
        <v>0.35700000000000004</v>
      </c>
      <c r="AA106">
        <v>0</v>
      </c>
      <c r="AB106">
        <v>88.31</v>
      </c>
      <c r="AC106">
        <v>0</v>
      </c>
      <c r="AD106">
        <v>0</v>
      </c>
      <c r="AE106">
        <v>0</v>
      </c>
      <c r="AF106">
        <v>6.66</v>
      </c>
      <c r="AG106">
        <v>0</v>
      </c>
      <c r="AH106">
        <v>0</v>
      </c>
      <c r="AI106">
        <v>1</v>
      </c>
      <c r="AJ106">
        <v>13.26</v>
      </c>
      <c r="AK106">
        <v>33.39</v>
      </c>
      <c r="AL106">
        <v>1</v>
      </c>
      <c r="AM106">
        <v>4</v>
      </c>
      <c r="AN106">
        <v>0</v>
      </c>
      <c r="AO106">
        <v>1</v>
      </c>
      <c r="AP106">
        <v>1</v>
      </c>
      <c r="AQ106">
        <v>0</v>
      </c>
      <c r="AR106">
        <v>0</v>
      </c>
      <c r="AS106" t="s">
        <v>3</v>
      </c>
      <c r="AT106">
        <v>0.34</v>
      </c>
      <c r="AU106" t="s">
        <v>20</v>
      </c>
      <c r="AV106">
        <v>0</v>
      </c>
      <c r="AW106">
        <v>2</v>
      </c>
      <c r="AX106">
        <v>51662041</v>
      </c>
      <c r="AY106">
        <v>1</v>
      </c>
      <c r="AZ106">
        <v>0</v>
      </c>
      <c r="BA106">
        <v>117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V106">
        <v>0</v>
      </c>
      <c r="CW106">
        <f>ROUND(Y106*Source!I91,7)</f>
        <v>9.6389999999999996E-4</v>
      </c>
      <c r="CX106">
        <f>ROUND(Y106*Source!I91,7)</f>
        <v>9.6389999999999996E-4</v>
      </c>
      <c r="CY106">
        <f>AB106</f>
        <v>88.31</v>
      </c>
      <c r="CZ106">
        <f>AF106</f>
        <v>6.66</v>
      </c>
      <c r="DA106">
        <f>AJ106</f>
        <v>13.26</v>
      </c>
      <c r="DB106">
        <f t="shared" si="89"/>
        <v>2.37</v>
      </c>
      <c r="DC106">
        <f t="shared" si="90"/>
        <v>0</v>
      </c>
      <c r="DD106" t="s">
        <v>3</v>
      </c>
      <c r="DE106" t="s">
        <v>3</v>
      </c>
      <c r="DF106">
        <f t="shared" si="91"/>
        <v>0</v>
      </c>
      <c r="DG106">
        <f>ROUND(ROUND(AF106*AJ106,2)*CX106,2)</f>
        <v>0.09</v>
      </c>
      <c r="DH106">
        <f>ROUND(ROUND(AG106*AK106,2)*CX106,2)</f>
        <v>0</v>
      </c>
      <c r="DI106">
        <f t="shared" si="92"/>
        <v>0</v>
      </c>
      <c r="DJ106">
        <f>DG106</f>
        <v>0.09</v>
      </c>
      <c r="DK106">
        <v>0</v>
      </c>
      <c r="DL106" t="s">
        <v>3</v>
      </c>
      <c r="DM106">
        <v>0</v>
      </c>
      <c r="DN106" t="s">
        <v>3</v>
      </c>
      <c r="DO106">
        <v>0</v>
      </c>
    </row>
    <row r="107" spans="1:119" x14ac:dyDescent="0.2">
      <c r="A107">
        <f>ROW(Source!A91)</f>
        <v>91</v>
      </c>
      <c r="B107">
        <v>51661419</v>
      </c>
      <c r="C107">
        <v>51662025</v>
      </c>
      <c r="D107">
        <v>49673503</v>
      </c>
      <c r="E107">
        <v>1</v>
      </c>
      <c r="F107">
        <v>1</v>
      </c>
      <c r="G107">
        <v>1</v>
      </c>
      <c r="H107">
        <v>2</v>
      </c>
      <c r="I107" t="s">
        <v>465</v>
      </c>
      <c r="J107" t="s">
        <v>466</v>
      </c>
      <c r="K107" t="s">
        <v>467</v>
      </c>
      <c r="L107">
        <v>1367</v>
      </c>
      <c r="N107">
        <v>1011</v>
      </c>
      <c r="O107" t="s">
        <v>461</v>
      </c>
      <c r="P107" t="s">
        <v>461</v>
      </c>
      <c r="Q107">
        <v>1</v>
      </c>
      <c r="W107">
        <v>0</v>
      </c>
      <c r="X107">
        <v>509054691</v>
      </c>
      <c r="Y107">
        <f t="shared" si="88"/>
        <v>0.58800000000000008</v>
      </c>
      <c r="AA107">
        <v>0</v>
      </c>
      <c r="AB107">
        <v>871.31</v>
      </c>
      <c r="AC107">
        <v>387.32</v>
      </c>
      <c r="AD107">
        <v>0</v>
      </c>
      <c r="AE107">
        <v>0</v>
      </c>
      <c r="AF107">
        <v>65.709999999999994</v>
      </c>
      <c r="AG107">
        <v>11.6</v>
      </c>
      <c r="AH107">
        <v>0</v>
      </c>
      <c r="AI107">
        <v>1</v>
      </c>
      <c r="AJ107">
        <v>13.26</v>
      </c>
      <c r="AK107">
        <v>33.39</v>
      </c>
      <c r="AL107">
        <v>1</v>
      </c>
      <c r="AM107">
        <v>4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3</v>
      </c>
      <c r="AT107">
        <v>0.56000000000000005</v>
      </c>
      <c r="AU107" t="s">
        <v>20</v>
      </c>
      <c r="AV107">
        <v>0</v>
      </c>
      <c r="AW107">
        <v>2</v>
      </c>
      <c r="AX107">
        <v>51662042</v>
      </c>
      <c r="AY107">
        <v>1</v>
      </c>
      <c r="AZ107">
        <v>0</v>
      </c>
      <c r="BA107">
        <v>118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V107">
        <v>0</v>
      </c>
      <c r="CW107">
        <f>ROUND(Y107*Source!I91,7)</f>
        <v>1.5876E-3</v>
      </c>
      <c r="CX107">
        <f>ROUND(Y107*Source!I91,7)</f>
        <v>1.5876E-3</v>
      </c>
      <c r="CY107">
        <f>AB107</f>
        <v>871.31</v>
      </c>
      <c r="CZ107">
        <f>AF107</f>
        <v>65.709999999999994</v>
      </c>
      <c r="DA107">
        <f>AJ107</f>
        <v>13.26</v>
      </c>
      <c r="DB107">
        <f t="shared" si="89"/>
        <v>38.64</v>
      </c>
      <c r="DC107">
        <f t="shared" si="90"/>
        <v>6.83</v>
      </c>
      <c r="DD107" t="s">
        <v>3</v>
      </c>
      <c r="DE107" t="s">
        <v>3</v>
      </c>
      <c r="DF107">
        <f t="shared" si="91"/>
        <v>0</v>
      </c>
      <c r="DG107">
        <f>ROUND(ROUND(AF107*AJ107,2)*CX107,2)</f>
        <v>1.38</v>
      </c>
      <c r="DH107">
        <f>ROUND(ROUND(AG107*AK107,2)*CX107,2)</f>
        <v>0.61</v>
      </c>
      <c r="DI107">
        <f t="shared" si="92"/>
        <v>0</v>
      </c>
      <c r="DJ107">
        <f>DG107</f>
        <v>1.38</v>
      </c>
      <c r="DK107">
        <v>0</v>
      </c>
      <c r="DL107" t="s">
        <v>3</v>
      </c>
      <c r="DM107">
        <v>0</v>
      </c>
      <c r="DN107" t="s">
        <v>3</v>
      </c>
      <c r="DO107">
        <v>0</v>
      </c>
    </row>
    <row r="108" spans="1:119" x14ac:dyDescent="0.2">
      <c r="A108">
        <f>ROW(Source!A91)</f>
        <v>91</v>
      </c>
      <c r="B108">
        <v>51661419</v>
      </c>
      <c r="C108">
        <v>51662025</v>
      </c>
      <c r="D108">
        <v>49673715</v>
      </c>
      <c r="E108">
        <v>1</v>
      </c>
      <c r="F108">
        <v>1</v>
      </c>
      <c r="G108">
        <v>1</v>
      </c>
      <c r="H108">
        <v>2</v>
      </c>
      <c r="I108" t="s">
        <v>479</v>
      </c>
      <c r="J108" t="s">
        <v>480</v>
      </c>
      <c r="K108" t="s">
        <v>481</v>
      </c>
      <c r="L108">
        <v>1367</v>
      </c>
      <c r="N108">
        <v>1011</v>
      </c>
      <c r="O108" t="s">
        <v>461</v>
      </c>
      <c r="P108" t="s">
        <v>461</v>
      </c>
      <c r="Q108">
        <v>1</v>
      </c>
      <c r="W108">
        <v>0</v>
      </c>
      <c r="X108">
        <v>829370094</v>
      </c>
      <c r="Y108">
        <f t="shared" si="88"/>
        <v>1.47</v>
      </c>
      <c r="AA108">
        <v>0</v>
      </c>
      <c r="AB108">
        <v>107.41</v>
      </c>
      <c r="AC108">
        <v>0</v>
      </c>
      <c r="AD108">
        <v>0</v>
      </c>
      <c r="AE108">
        <v>0</v>
      </c>
      <c r="AF108">
        <v>8.1</v>
      </c>
      <c r="AG108">
        <v>0</v>
      </c>
      <c r="AH108">
        <v>0</v>
      </c>
      <c r="AI108">
        <v>1</v>
      </c>
      <c r="AJ108">
        <v>13.26</v>
      </c>
      <c r="AK108">
        <v>33.39</v>
      </c>
      <c r="AL108">
        <v>1</v>
      </c>
      <c r="AM108">
        <v>4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3</v>
      </c>
      <c r="AT108">
        <v>1.4</v>
      </c>
      <c r="AU108" t="s">
        <v>20</v>
      </c>
      <c r="AV108">
        <v>0</v>
      </c>
      <c r="AW108">
        <v>2</v>
      </c>
      <c r="AX108">
        <v>51662043</v>
      </c>
      <c r="AY108">
        <v>1</v>
      </c>
      <c r="AZ108">
        <v>0</v>
      </c>
      <c r="BA108">
        <v>119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V108">
        <v>0</v>
      </c>
      <c r="CW108">
        <f>ROUND(Y108*Source!I91,7)</f>
        <v>3.9690000000000003E-3</v>
      </c>
      <c r="CX108">
        <f>ROUND(Y108*Source!I91,7)</f>
        <v>3.9690000000000003E-3</v>
      </c>
      <c r="CY108">
        <f>AB108</f>
        <v>107.41</v>
      </c>
      <c r="CZ108">
        <f>AF108</f>
        <v>8.1</v>
      </c>
      <c r="DA108">
        <f>AJ108</f>
        <v>13.26</v>
      </c>
      <c r="DB108">
        <f t="shared" si="89"/>
        <v>11.91</v>
      </c>
      <c r="DC108">
        <f t="shared" si="90"/>
        <v>0</v>
      </c>
      <c r="DD108" t="s">
        <v>3</v>
      </c>
      <c r="DE108" t="s">
        <v>3</v>
      </c>
      <c r="DF108">
        <f t="shared" si="91"/>
        <v>0</v>
      </c>
      <c r="DG108">
        <f>ROUND(ROUND(AF108*AJ108,2)*CX108,2)</f>
        <v>0.43</v>
      </c>
      <c r="DH108">
        <f>ROUND(ROUND(AG108*AK108,2)*CX108,2)</f>
        <v>0</v>
      </c>
      <c r="DI108">
        <f t="shared" si="92"/>
        <v>0</v>
      </c>
      <c r="DJ108">
        <f>DG108</f>
        <v>0.43</v>
      </c>
      <c r="DK108">
        <v>0</v>
      </c>
      <c r="DL108" t="s">
        <v>3</v>
      </c>
      <c r="DM108">
        <v>0</v>
      </c>
      <c r="DN108" t="s">
        <v>3</v>
      </c>
      <c r="DO108">
        <v>0</v>
      </c>
    </row>
    <row r="109" spans="1:119" x14ac:dyDescent="0.2">
      <c r="A109">
        <f>ROW(Source!A91)</f>
        <v>91</v>
      </c>
      <c r="B109">
        <v>51661419</v>
      </c>
      <c r="C109">
        <v>51662025</v>
      </c>
      <c r="D109">
        <v>49521144</v>
      </c>
      <c r="E109">
        <v>1</v>
      </c>
      <c r="F109">
        <v>1</v>
      </c>
      <c r="G109">
        <v>1</v>
      </c>
      <c r="H109">
        <v>3</v>
      </c>
      <c r="I109" t="s">
        <v>496</v>
      </c>
      <c r="J109" t="s">
        <v>497</v>
      </c>
      <c r="K109" t="s">
        <v>498</v>
      </c>
      <c r="L109">
        <v>1348</v>
      </c>
      <c r="N109">
        <v>1009</v>
      </c>
      <c r="O109" t="s">
        <v>196</v>
      </c>
      <c r="P109" t="s">
        <v>196</v>
      </c>
      <c r="Q109">
        <v>1000</v>
      </c>
      <c r="W109">
        <v>0</v>
      </c>
      <c r="X109">
        <v>-847628873</v>
      </c>
      <c r="Y109">
        <f t="shared" ref="Y109:Y114" si="93">AT109</f>
        <v>8.8999999999999995E-4</v>
      </c>
      <c r="AA109">
        <v>241405.89</v>
      </c>
      <c r="AB109">
        <v>0</v>
      </c>
      <c r="AC109">
        <v>0</v>
      </c>
      <c r="AD109">
        <v>0</v>
      </c>
      <c r="AE109">
        <v>26499</v>
      </c>
      <c r="AF109">
        <v>0</v>
      </c>
      <c r="AG109">
        <v>0</v>
      </c>
      <c r="AH109">
        <v>0</v>
      </c>
      <c r="AI109">
        <v>9.11</v>
      </c>
      <c r="AJ109">
        <v>1</v>
      </c>
      <c r="AK109">
        <v>1</v>
      </c>
      <c r="AL109">
        <v>1</v>
      </c>
      <c r="AM109">
        <v>4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3</v>
      </c>
      <c r="AT109">
        <v>8.8999999999999995E-4</v>
      </c>
      <c r="AU109" t="s">
        <v>3</v>
      </c>
      <c r="AV109">
        <v>0</v>
      </c>
      <c r="AW109">
        <v>2</v>
      </c>
      <c r="AX109">
        <v>51662044</v>
      </c>
      <c r="AY109">
        <v>1</v>
      </c>
      <c r="AZ109">
        <v>0</v>
      </c>
      <c r="BA109">
        <v>120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V109">
        <v>0</v>
      </c>
      <c r="CW109">
        <v>0</v>
      </c>
      <c r="CX109">
        <f>ROUND(Y109*Source!I91,7)</f>
        <v>2.3999999999999999E-6</v>
      </c>
      <c r="CY109">
        <f t="shared" ref="CY109:CY114" si="94">AA109</f>
        <v>241405.89</v>
      </c>
      <c r="CZ109">
        <f t="shared" ref="CZ109:CZ114" si="95">AE109</f>
        <v>26499</v>
      </c>
      <c r="DA109">
        <f t="shared" ref="DA109:DA114" si="96">AI109</f>
        <v>9.11</v>
      </c>
      <c r="DB109">
        <f t="shared" ref="DB109:DB114" si="97">ROUND(ROUND(AT109*CZ109,2),2)</f>
        <v>23.58</v>
      </c>
      <c r="DC109">
        <f t="shared" ref="DC109:DC114" si="98">ROUND(ROUND(AT109*AG109,2),2)</f>
        <v>0</v>
      </c>
      <c r="DD109" t="s">
        <v>3</v>
      </c>
      <c r="DE109" t="s">
        <v>3</v>
      </c>
      <c r="DF109">
        <f t="shared" ref="DF109:DF114" si="99">ROUND(ROUND(AE109*AI109,2)*CX109,2)</f>
        <v>0.57999999999999996</v>
      </c>
      <c r="DG109">
        <f t="shared" ref="DG109:DG116" si="100">ROUND(ROUND(AF109,2)*CX109,2)</f>
        <v>0</v>
      </c>
      <c r="DH109">
        <f t="shared" ref="DH109:DH115" si="101">ROUND(ROUND(AG109,2)*CX109,2)</f>
        <v>0</v>
      </c>
      <c r="DI109">
        <f t="shared" si="92"/>
        <v>0</v>
      </c>
      <c r="DJ109">
        <f t="shared" ref="DJ109:DJ114" si="102">DF109</f>
        <v>0.57999999999999996</v>
      </c>
      <c r="DK109">
        <v>0</v>
      </c>
      <c r="DL109" t="s">
        <v>3</v>
      </c>
      <c r="DM109">
        <v>0</v>
      </c>
      <c r="DN109" t="s">
        <v>3</v>
      </c>
      <c r="DO109">
        <v>0</v>
      </c>
    </row>
    <row r="110" spans="1:119" x14ac:dyDescent="0.2">
      <c r="A110">
        <f>ROW(Source!A91)</f>
        <v>91</v>
      </c>
      <c r="B110">
        <v>51661419</v>
      </c>
      <c r="C110">
        <v>51662025</v>
      </c>
      <c r="D110">
        <v>49524301</v>
      </c>
      <c r="E110">
        <v>1</v>
      </c>
      <c r="F110">
        <v>1</v>
      </c>
      <c r="G110">
        <v>1</v>
      </c>
      <c r="H110">
        <v>3</v>
      </c>
      <c r="I110" t="s">
        <v>482</v>
      </c>
      <c r="J110" t="s">
        <v>483</v>
      </c>
      <c r="K110" t="s">
        <v>484</v>
      </c>
      <c r="L110">
        <v>1348</v>
      </c>
      <c r="N110">
        <v>1009</v>
      </c>
      <c r="O110" t="s">
        <v>196</v>
      </c>
      <c r="P110" t="s">
        <v>196</v>
      </c>
      <c r="Q110">
        <v>1000</v>
      </c>
      <c r="W110">
        <v>0</v>
      </c>
      <c r="X110">
        <v>1824693337</v>
      </c>
      <c r="Y110">
        <f t="shared" si="93"/>
        <v>4.0999999999999999E-4</v>
      </c>
      <c r="AA110">
        <v>94397.82</v>
      </c>
      <c r="AB110">
        <v>0</v>
      </c>
      <c r="AC110">
        <v>0</v>
      </c>
      <c r="AD110">
        <v>0</v>
      </c>
      <c r="AE110">
        <v>10362</v>
      </c>
      <c r="AF110">
        <v>0</v>
      </c>
      <c r="AG110">
        <v>0</v>
      </c>
      <c r="AH110">
        <v>0</v>
      </c>
      <c r="AI110">
        <v>9.11</v>
      </c>
      <c r="AJ110">
        <v>1</v>
      </c>
      <c r="AK110">
        <v>1</v>
      </c>
      <c r="AL110">
        <v>1</v>
      </c>
      <c r="AM110">
        <v>4</v>
      </c>
      <c r="AN110">
        <v>0</v>
      </c>
      <c r="AO110">
        <v>1</v>
      </c>
      <c r="AP110">
        <v>1</v>
      </c>
      <c r="AQ110">
        <v>0</v>
      </c>
      <c r="AR110">
        <v>0</v>
      </c>
      <c r="AS110" t="s">
        <v>3</v>
      </c>
      <c r="AT110">
        <v>4.0999999999999999E-4</v>
      </c>
      <c r="AU110" t="s">
        <v>3</v>
      </c>
      <c r="AV110">
        <v>0</v>
      </c>
      <c r="AW110">
        <v>2</v>
      </c>
      <c r="AX110">
        <v>51662045</v>
      </c>
      <c r="AY110">
        <v>1</v>
      </c>
      <c r="AZ110">
        <v>0</v>
      </c>
      <c r="BA110">
        <v>121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V110">
        <v>0</v>
      </c>
      <c r="CW110">
        <v>0</v>
      </c>
      <c r="CX110">
        <f>ROUND(Y110*Source!I91,7)</f>
        <v>1.1000000000000001E-6</v>
      </c>
      <c r="CY110">
        <f t="shared" si="94"/>
        <v>94397.82</v>
      </c>
      <c r="CZ110">
        <f t="shared" si="95"/>
        <v>10362</v>
      </c>
      <c r="DA110">
        <f t="shared" si="96"/>
        <v>9.11</v>
      </c>
      <c r="DB110">
        <f t="shared" si="97"/>
        <v>4.25</v>
      </c>
      <c r="DC110">
        <f t="shared" si="98"/>
        <v>0</v>
      </c>
      <c r="DD110" t="s">
        <v>3</v>
      </c>
      <c r="DE110" t="s">
        <v>3</v>
      </c>
      <c r="DF110">
        <f t="shared" si="99"/>
        <v>0.1</v>
      </c>
      <c r="DG110">
        <f t="shared" si="100"/>
        <v>0</v>
      </c>
      <c r="DH110">
        <f t="shared" si="101"/>
        <v>0</v>
      </c>
      <c r="DI110">
        <f t="shared" si="92"/>
        <v>0</v>
      </c>
      <c r="DJ110">
        <f t="shared" si="102"/>
        <v>0.1</v>
      </c>
      <c r="DK110">
        <v>0</v>
      </c>
      <c r="DL110" t="s">
        <v>3</v>
      </c>
      <c r="DM110">
        <v>0</v>
      </c>
      <c r="DN110" t="s">
        <v>3</v>
      </c>
      <c r="DO110">
        <v>0</v>
      </c>
    </row>
    <row r="111" spans="1:119" x14ac:dyDescent="0.2">
      <c r="A111">
        <f>ROW(Source!A91)</f>
        <v>91</v>
      </c>
      <c r="B111">
        <v>51661419</v>
      </c>
      <c r="C111">
        <v>51662025</v>
      </c>
      <c r="D111">
        <v>49525488</v>
      </c>
      <c r="E111">
        <v>1</v>
      </c>
      <c r="F111">
        <v>1</v>
      </c>
      <c r="G111">
        <v>1</v>
      </c>
      <c r="H111">
        <v>3</v>
      </c>
      <c r="I111" t="s">
        <v>468</v>
      </c>
      <c r="J111" t="s">
        <v>469</v>
      </c>
      <c r="K111" t="s">
        <v>470</v>
      </c>
      <c r="L111">
        <v>1346</v>
      </c>
      <c r="N111">
        <v>1009</v>
      </c>
      <c r="O111" t="s">
        <v>471</v>
      </c>
      <c r="P111" t="s">
        <v>471</v>
      </c>
      <c r="Q111">
        <v>1</v>
      </c>
      <c r="W111">
        <v>0</v>
      </c>
      <c r="X111">
        <v>-1864341761</v>
      </c>
      <c r="Y111">
        <f t="shared" si="93"/>
        <v>15</v>
      </c>
      <c r="AA111">
        <v>82.35</v>
      </c>
      <c r="AB111">
        <v>0</v>
      </c>
      <c r="AC111">
        <v>0</v>
      </c>
      <c r="AD111">
        <v>0</v>
      </c>
      <c r="AE111">
        <v>9.0399999999999991</v>
      </c>
      <c r="AF111">
        <v>0</v>
      </c>
      <c r="AG111">
        <v>0</v>
      </c>
      <c r="AH111">
        <v>0</v>
      </c>
      <c r="AI111">
        <v>9.11</v>
      </c>
      <c r="AJ111">
        <v>1</v>
      </c>
      <c r="AK111">
        <v>1</v>
      </c>
      <c r="AL111">
        <v>1</v>
      </c>
      <c r="AM111">
        <v>4</v>
      </c>
      <c r="AN111">
        <v>0</v>
      </c>
      <c r="AO111">
        <v>1</v>
      </c>
      <c r="AP111">
        <v>1</v>
      </c>
      <c r="AQ111">
        <v>0</v>
      </c>
      <c r="AR111">
        <v>0</v>
      </c>
      <c r="AS111" t="s">
        <v>3</v>
      </c>
      <c r="AT111">
        <v>15</v>
      </c>
      <c r="AU111" t="s">
        <v>3</v>
      </c>
      <c r="AV111">
        <v>0</v>
      </c>
      <c r="AW111">
        <v>2</v>
      </c>
      <c r="AX111">
        <v>51662046</v>
      </c>
      <c r="AY111">
        <v>1</v>
      </c>
      <c r="AZ111">
        <v>0</v>
      </c>
      <c r="BA111">
        <v>122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V111">
        <v>0</v>
      </c>
      <c r="CW111">
        <v>0</v>
      </c>
      <c r="CX111">
        <f>ROUND(Y111*Source!I91,7)</f>
        <v>4.0500000000000001E-2</v>
      </c>
      <c r="CY111">
        <f t="shared" si="94"/>
        <v>82.35</v>
      </c>
      <c r="CZ111">
        <f t="shared" si="95"/>
        <v>9.0399999999999991</v>
      </c>
      <c r="DA111">
        <f t="shared" si="96"/>
        <v>9.11</v>
      </c>
      <c r="DB111">
        <f t="shared" si="97"/>
        <v>135.6</v>
      </c>
      <c r="DC111">
        <f t="shared" si="98"/>
        <v>0</v>
      </c>
      <c r="DD111" t="s">
        <v>3</v>
      </c>
      <c r="DE111" t="s">
        <v>3</v>
      </c>
      <c r="DF111">
        <f t="shared" si="99"/>
        <v>3.34</v>
      </c>
      <c r="DG111">
        <f t="shared" si="100"/>
        <v>0</v>
      </c>
      <c r="DH111">
        <f t="shared" si="101"/>
        <v>0</v>
      </c>
      <c r="DI111">
        <f t="shared" si="92"/>
        <v>0</v>
      </c>
      <c r="DJ111">
        <f t="shared" si="102"/>
        <v>3.34</v>
      </c>
      <c r="DK111">
        <v>0</v>
      </c>
      <c r="DL111" t="s">
        <v>3</v>
      </c>
      <c r="DM111">
        <v>0</v>
      </c>
      <c r="DN111" t="s">
        <v>3</v>
      </c>
      <c r="DO111">
        <v>0</v>
      </c>
    </row>
    <row r="112" spans="1:119" x14ac:dyDescent="0.2">
      <c r="A112">
        <f>ROW(Source!A91)</f>
        <v>91</v>
      </c>
      <c r="B112">
        <v>51661419</v>
      </c>
      <c r="C112">
        <v>51662025</v>
      </c>
      <c r="D112">
        <v>49526492</v>
      </c>
      <c r="E112">
        <v>1</v>
      </c>
      <c r="F112">
        <v>1</v>
      </c>
      <c r="G112">
        <v>1</v>
      </c>
      <c r="H112">
        <v>3</v>
      </c>
      <c r="I112" t="s">
        <v>472</v>
      </c>
      <c r="J112" t="s">
        <v>473</v>
      </c>
      <c r="K112" t="s">
        <v>474</v>
      </c>
      <c r="L112">
        <v>1346</v>
      </c>
      <c r="N112">
        <v>1009</v>
      </c>
      <c r="O112" t="s">
        <v>471</v>
      </c>
      <c r="P112" t="s">
        <v>471</v>
      </c>
      <c r="Q112">
        <v>1</v>
      </c>
      <c r="W112">
        <v>0</v>
      </c>
      <c r="X112">
        <v>497341279</v>
      </c>
      <c r="Y112">
        <f t="shared" si="93"/>
        <v>8</v>
      </c>
      <c r="AA112">
        <v>210.35</v>
      </c>
      <c r="AB112">
        <v>0</v>
      </c>
      <c r="AC112">
        <v>0</v>
      </c>
      <c r="AD112">
        <v>0</v>
      </c>
      <c r="AE112">
        <v>23.09</v>
      </c>
      <c r="AF112">
        <v>0</v>
      </c>
      <c r="AG112">
        <v>0</v>
      </c>
      <c r="AH112">
        <v>0</v>
      </c>
      <c r="AI112">
        <v>9.11</v>
      </c>
      <c r="AJ112">
        <v>1</v>
      </c>
      <c r="AK112">
        <v>1</v>
      </c>
      <c r="AL112">
        <v>1</v>
      </c>
      <c r="AM112">
        <v>4</v>
      </c>
      <c r="AN112">
        <v>0</v>
      </c>
      <c r="AO112">
        <v>1</v>
      </c>
      <c r="AP112">
        <v>1</v>
      </c>
      <c r="AQ112">
        <v>0</v>
      </c>
      <c r="AR112">
        <v>0</v>
      </c>
      <c r="AS112" t="s">
        <v>3</v>
      </c>
      <c r="AT112">
        <v>8</v>
      </c>
      <c r="AU112" t="s">
        <v>3</v>
      </c>
      <c r="AV112">
        <v>0</v>
      </c>
      <c r="AW112">
        <v>2</v>
      </c>
      <c r="AX112">
        <v>51662047</v>
      </c>
      <c r="AY112">
        <v>1</v>
      </c>
      <c r="AZ112">
        <v>0</v>
      </c>
      <c r="BA112">
        <v>123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V112">
        <v>0</v>
      </c>
      <c r="CW112">
        <v>0</v>
      </c>
      <c r="CX112">
        <f>ROUND(Y112*Source!I91,7)</f>
        <v>2.1600000000000001E-2</v>
      </c>
      <c r="CY112">
        <f t="shared" si="94"/>
        <v>210.35</v>
      </c>
      <c r="CZ112">
        <f t="shared" si="95"/>
        <v>23.09</v>
      </c>
      <c r="DA112">
        <f t="shared" si="96"/>
        <v>9.11</v>
      </c>
      <c r="DB112">
        <f t="shared" si="97"/>
        <v>184.72</v>
      </c>
      <c r="DC112">
        <f t="shared" si="98"/>
        <v>0</v>
      </c>
      <c r="DD112" t="s">
        <v>3</v>
      </c>
      <c r="DE112" t="s">
        <v>3</v>
      </c>
      <c r="DF112">
        <f t="shared" si="99"/>
        <v>4.54</v>
      </c>
      <c r="DG112">
        <f t="shared" si="100"/>
        <v>0</v>
      </c>
      <c r="DH112">
        <f t="shared" si="101"/>
        <v>0</v>
      </c>
      <c r="DI112">
        <f t="shared" si="92"/>
        <v>0</v>
      </c>
      <c r="DJ112">
        <f t="shared" si="102"/>
        <v>4.54</v>
      </c>
      <c r="DK112">
        <v>0</v>
      </c>
      <c r="DL112" t="s">
        <v>3</v>
      </c>
      <c r="DM112">
        <v>0</v>
      </c>
      <c r="DN112" t="s">
        <v>3</v>
      </c>
      <c r="DO112">
        <v>0</v>
      </c>
    </row>
    <row r="113" spans="1:119" x14ac:dyDescent="0.2">
      <c r="A113">
        <f>ROW(Source!A91)</f>
        <v>91</v>
      </c>
      <c r="B113">
        <v>51661419</v>
      </c>
      <c r="C113">
        <v>51662025</v>
      </c>
      <c r="D113">
        <v>49555131</v>
      </c>
      <c r="E113">
        <v>1</v>
      </c>
      <c r="F113">
        <v>1</v>
      </c>
      <c r="G113">
        <v>1</v>
      </c>
      <c r="H113">
        <v>3</v>
      </c>
      <c r="I113" t="s">
        <v>499</v>
      </c>
      <c r="J113" t="s">
        <v>500</v>
      </c>
      <c r="K113" t="s">
        <v>501</v>
      </c>
      <c r="L113">
        <v>1348</v>
      </c>
      <c r="N113">
        <v>1009</v>
      </c>
      <c r="O113" t="s">
        <v>196</v>
      </c>
      <c r="P113" t="s">
        <v>196</v>
      </c>
      <c r="Q113">
        <v>1000</v>
      </c>
      <c r="W113">
        <v>0</v>
      </c>
      <c r="X113">
        <v>-364749507</v>
      </c>
      <c r="Y113">
        <f t="shared" si="93"/>
        <v>5.0099999999999997E-3</v>
      </c>
      <c r="AA113">
        <v>156537.13</v>
      </c>
      <c r="AB113">
        <v>0</v>
      </c>
      <c r="AC113">
        <v>0</v>
      </c>
      <c r="AD113">
        <v>0</v>
      </c>
      <c r="AE113">
        <v>17183</v>
      </c>
      <c r="AF113">
        <v>0</v>
      </c>
      <c r="AG113">
        <v>0</v>
      </c>
      <c r="AH113">
        <v>0</v>
      </c>
      <c r="AI113">
        <v>9.11</v>
      </c>
      <c r="AJ113">
        <v>1</v>
      </c>
      <c r="AK113">
        <v>1</v>
      </c>
      <c r="AL113">
        <v>1</v>
      </c>
      <c r="AM113">
        <v>4</v>
      </c>
      <c r="AN113">
        <v>0</v>
      </c>
      <c r="AO113">
        <v>1</v>
      </c>
      <c r="AP113">
        <v>1</v>
      </c>
      <c r="AQ113">
        <v>0</v>
      </c>
      <c r="AR113">
        <v>0</v>
      </c>
      <c r="AS113" t="s">
        <v>3</v>
      </c>
      <c r="AT113">
        <v>5.0099999999999997E-3</v>
      </c>
      <c r="AU113" t="s">
        <v>3</v>
      </c>
      <c r="AV113">
        <v>0</v>
      </c>
      <c r="AW113">
        <v>2</v>
      </c>
      <c r="AX113">
        <v>51662049</v>
      </c>
      <c r="AY113">
        <v>1</v>
      </c>
      <c r="AZ113">
        <v>0</v>
      </c>
      <c r="BA113">
        <v>125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V113">
        <v>0</v>
      </c>
      <c r="CW113">
        <v>0</v>
      </c>
      <c r="CX113">
        <f>ROUND(Y113*Source!I91,7)</f>
        <v>1.3499999999999999E-5</v>
      </c>
      <c r="CY113">
        <f t="shared" si="94"/>
        <v>156537.13</v>
      </c>
      <c r="CZ113">
        <f t="shared" si="95"/>
        <v>17183</v>
      </c>
      <c r="DA113">
        <f t="shared" si="96"/>
        <v>9.11</v>
      </c>
      <c r="DB113">
        <f t="shared" si="97"/>
        <v>86.09</v>
      </c>
      <c r="DC113">
        <f t="shared" si="98"/>
        <v>0</v>
      </c>
      <c r="DD113" t="s">
        <v>3</v>
      </c>
      <c r="DE113" t="s">
        <v>3</v>
      </c>
      <c r="DF113">
        <f t="shared" si="99"/>
        <v>2.11</v>
      </c>
      <c r="DG113">
        <f t="shared" si="100"/>
        <v>0</v>
      </c>
      <c r="DH113">
        <f t="shared" si="101"/>
        <v>0</v>
      </c>
      <c r="DI113">
        <f t="shared" si="92"/>
        <v>0</v>
      </c>
      <c r="DJ113">
        <f t="shared" si="102"/>
        <v>2.11</v>
      </c>
      <c r="DK113">
        <v>0</v>
      </c>
      <c r="DL113" t="s">
        <v>3</v>
      </c>
      <c r="DM113">
        <v>0</v>
      </c>
      <c r="DN113" t="s">
        <v>3</v>
      </c>
      <c r="DO113">
        <v>0</v>
      </c>
    </row>
    <row r="114" spans="1:119" x14ac:dyDescent="0.2">
      <c r="A114">
        <f>ROW(Source!A91)</f>
        <v>91</v>
      </c>
      <c r="B114">
        <v>51661419</v>
      </c>
      <c r="C114">
        <v>51662025</v>
      </c>
      <c r="D114">
        <v>49564216</v>
      </c>
      <c r="E114">
        <v>1</v>
      </c>
      <c r="F114">
        <v>1</v>
      </c>
      <c r="G114">
        <v>1</v>
      </c>
      <c r="H114">
        <v>3</v>
      </c>
      <c r="I114" t="s">
        <v>87</v>
      </c>
      <c r="J114" t="s">
        <v>89</v>
      </c>
      <c r="K114" t="s">
        <v>88</v>
      </c>
      <c r="L114">
        <v>1327</v>
      </c>
      <c r="N114">
        <v>1005</v>
      </c>
      <c r="O114" t="s">
        <v>63</v>
      </c>
      <c r="P114" t="s">
        <v>63</v>
      </c>
      <c r="Q114">
        <v>1</v>
      </c>
      <c r="W114">
        <v>0</v>
      </c>
      <c r="X114">
        <v>179590291</v>
      </c>
      <c r="Y114">
        <f t="shared" si="93"/>
        <v>100</v>
      </c>
      <c r="AA114">
        <v>1379.62</v>
      </c>
      <c r="AB114">
        <v>0</v>
      </c>
      <c r="AC114">
        <v>0</v>
      </c>
      <c r="AD114">
        <v>0</v>
      </c>
      <c r="AE114">
        <v>151.44</v>
      </c>
      <c r="AF114">
        <v>0</v>
      </c>
      <c r="AG114">
        <v>0</v>
      </c>
      <c r="AH114">
        <v>0</v>
      </c>
      <c r="AI114">
        <v>9.11</v>
      </c>
      <c r="AJ114">
        <v>1</v>
      </c>
      <c r="AK114">
        <v>1</v>
      </c>
      <c r="AL114">
        <v>1</v>
      </c>
      <c r="AM114">
        <v>0</v>
      </c>
      <c r="AN114">
        <v>0</v>
      </c>
      <c r="AO114">
        <v>0</v>
      </c>
      <c r="AP114">
        <v>1</v>
      </c>
      <c r="AQ114">
        <v>0</v>
      </c>
      <c r="AR114">
        <v>0</v>
      </c>
      <c r="AS114" t="s">
        <v>3</v>
      </c>
      <c r="AT114">
        <v>100</v>
      </c>
      <c r="AU114" t="s">
        <v>3</v>
      </c>
      <c r="AV114">
        <v>0</v>
      </c>
      <c r="AW114">
        <v>1</v>
      </c>
      <c r="AX114">
        <v>-1</v>
      </c>
      <c r="AY114">
        <v>0</v>
      </c>
      <c r="AZ114">
        <v>0</v>
      </c>
      <c r="BA114" t="s">
        <v>3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V114">
        <v>0</v>
      </c>
      <c r="CW114">
        <v>0</v>
      </c>
      <c r="CX114">
        <f>ROUND(Y114*Source!I91,7)</f>
        <v>0.27</v>
      </c>
      <c r="CY114">
        <f t="shared" si="94"/>
        <v>1379.62</v>
      </c>
      <c r="CZ114">
        <f t="shared" si="95"/>
        <v>151.44</v>
      </c>
      <c r="DA114">
        <f t="shared" si="96"/>
        <v>9.11</v>
      </c>
      <c r="DB114">
        <f t="shared" si="97"/>
        <v>15144</v>
      </c>
      <c r="DC114">
        <f t="shared" si="98"/>
        <v>0</v>
      </c>
      <c r="DD114" t="s">
        <v>3</v>
      </c>
      <c r="DE114" t="s">
        <v>3</v>
      </c>
      <c r="DF114">
        <f t="shared" si="99"/>
        <v>372.5</v>
      </c>
      <c r="DG114">
        <f t="shared" si="100"/>
        <v>0</v>
      </c>
      <c r="DH114">
        <f t="shared" si="101"/>
        <v>0</v>
      </c>
      <c r="DI114">
        <f t="shared" si="92"/>
        <v>0</v>
      </c>
      <c r="DJ114">
        <f t="shared" si="102"/>
        <v>372.5</v>
      </c>
      <c r="DK114">
        <v>0</v>
      </c>
      <c r="DL114" t="s">
        <v>3</v>
      </c>
      <c r="DM114">
        <v>0</v>
      </c>
      <c r="DN114" t="s">
        <v>3</v>
      </c>
      <c r="DO114">
        <v>0</v>
      </c>
    </row>
    <row r="115" spans="1:119" x14ac:dyDescent="0.2">
      <c r="A115">
        <f>ROW(Source!A93)</f>
        <v>93</v>
      </c>
      <c r="B115">
        <v>51661419</v>
      </c>
      <c r="C115">
        <v>51662055</v>
      </c>
      <c r="D115">
        <v>49510723</v>
      </c>
      <c r="E115">
        <v>70</v>
      </c>
      <c r="F115">
        <v>1</v>
      </c>
      <c r="G115">
        <v>1</v>
      </c>
      <c r="H115">
        <v>1</v>
      </c>
      <c r="I115" t="s">
        <v>477</v>
      </c>
      <c r="J115" t="s">
        <v>3</v>
      </c>
      <c r="K115" t="s">
        <v>478</v>
      </c>
      <c r="L115">
        <v>1191</v>
      </c>
      <c r="N115">
        <v>1013</v>
      </c>
      <c r="O115" t="s">
        <v>455</v>
      </c>
      <c r="P115" t="s">
        <v>455</v>
      </c>
      <c r="Q115">
        <v>1</v>
      </c>
      <c r="W115">
        <v>0</v>
      </c>
      <c r="X115">
        <v>-112797078</v>
      </c>
      <c r="Y115">
        <f>(AT115*ROUND(1.05,7))</f>
        <v>1.4909999999999999</v>
      </c>
      <c r="AA115">
        <v>0</v>
      </c>
      <c r="AB115">
        <v>0</v>
      </c>
      <c r="AC115">
        <v>0</v>
      </c>
      <c r="AD115">
        <v>299.51</v>
      </c>
      <c r="AE115">
        <v>0</v>
      </c>
      <c r="AF115">
        <v>0</v>
      </c>
      <c r="AG115">
        <v>0</v>
      </c>
      <c r="AH115">
        <v>8.9700000000000006</v>
      </c>
      <c r="AI115">
        <v>1</v>
      </c>
      <c r="AJ115">
        <v>1</v>
      </c>
      <c r="AK115">
        <v>1</v>
      </c>
      <c r="AL115">
        <v>33.39</v>
      </c>
      <c r="AM115">
        <v>4</v>
      </c>
      <c r="AN115">
        <v>0</v>
      </c>
      <c r="AO115">
        <v>1</v>
      </c>
      <c r="AP115">
        <v>1</v>
      </c>
      <c r="AQ115">
        <v>0</v>
      </c>
      <c r="AR115">
        <v>0</v>
      </c>
      <c r="AS115" t="s">
        <v>3</v>
      </c>
      <c r="AT115">
        <v>1.42</v>
      </c>
      <c r="AU115" t="s">
        <v>20</v>
      </c>
      <c r="AV115">
        <v>1</v>
      </c>
      <c r="AW115">
        <v>2</v>
      </c>
      <c r="AX115">
        <v>51662064</v>
      </c>
      <c r="AY115">
        <v>1</v>
      </c>
      <c r="AZ115">
        <v>0</v>
      </c>
      <c r="BA115">
        <v>130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U115">
        <f>ROUND(AT115*Source!I93*AH115*AL115,2)</f>
        <v>425.3</v>
      </c>
      <c r="CV115">
        <f>ROUND(Y115*Source!I93,7)</f>
        <v>1.4910000000000001</v>
      </c>
      <c r="CW115">
        <v>0</v>
      </c>
      <c r="CX115">
        <f>ROUND(Y115*Source!I93,7)</f>
        <v>1.4910000000000001</v>
      </c>
      <c r="CY115">
        <f>AD115</f>
        <v>299.51</v>
      </c>
      <c r="CZ115">
        <f>AH115</f>
        <v>8.9700000000000006</v>
      </c>
      <c r="DA115">
        <f>AL115</f>
        <v>33.39</v>
      </c>
      <c r="DB115">
        <f>ROUND((ROUND(AT115*CZ115,2)*ROUND(1.05,7)),2)</f>
        <v>13.38</v>
      </c>
      <c r="DC115">
        <f>ROUND((ROUND(AT115*AG115,2)*ROUND(1.05,7)),2)</f>
        <v>0</v>
      </c>
      <c r="DD115" t="s">
        <v>3</v>
      </c>
      <c r="DE115" t="s">
        <v>3</v>
      </c>
      <c r="DF115">
        <f>ROUND(ROUND(AE115,2)*CX115,2)</f>
        <v>0</v>
      </c>
      <c r="DG115">
        <f t="shared" si="100"/>
        <v>0</v>
      </c>
      <c r="DH115">
        <f t="shared" si="101"/>
        <v>0</v>
      </c>
      <c r="DI115">
        <f>ROUND(ROUND(AH115*AL115,2)*CX115,2)</f>
        <v>446.57</v>
      </c>
      <c r="DJ115">
        <f>DI115</f>
        <v>446.57</v>
      </c>
      <c r="DK115">
        <v>0</v>
      </c>
      <c r="DL115" t="s">
        <v>3</v>
      </c>
      <c r="DM115">
        <v>0</v>
      </c>
      <c r="DN115" t="s">
        <v>3</v>
      </c>
      <c r="DO115">
        <v>0</v>
      </c>
    </row>
    <row r="116" spans="1:119" x14ac:dyDescent="0.2">
      <c r="A116">
        <f>ROW(Source!A93)</f>
        <v>93</v>
      </c>
      <c r="B116">
        <v>51661419</v>
      </c>
      <c r="C116">
        <v>51662055</v>
      </c>
      <c r="D116">
        <v>49510905</v>
      </c>
      <c r="E116">
        <v>70</v>
      </c>
      <c r="F116">
        <v>1</v>
      </c>
      <c r="G116">
        <v>1</v>
      </c>
      <c r="H116">
        <v>1</v>
      </c>
      <c r="I116" t="s">
        <v>456</v>
      </c>
      <c r="J116" t="s">
        <v>3</v>
      </c>
      <c r="K116" t="s">
        <v>457</v>
      </c>
      <c r="L116">
        <v>1191</v>
      </c>
      <c r="N116">
        <v>1013</v>
      </c>
      <c r="O116" t="s">
        <v>455</v>
      </c>
      <c r="P116" t="s">
        <v>455</v>
      </c>
      <c r="Q116">
        <v>1</v>
      </c>
      <c r="W116">
        <v>0</v>
      </c>
      <c r="X116">
        <v>-1417349443</v>
      </c>
      <c r="Y116">
        <f>(AT116*ROUND(1.05,7))</f>
        <v>1.0500000000000001E-2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33.39</v>
      </c>
      <c r="AL116">
        <v>1</v>
      </c>
      <c r="AM116">
        <v>4</v>
      </c>
      <c r="AN116">
        <v>0</v>
      </c>
      <c r="AO116">
        <v>1</v>
      </c>
      <c r="AP116">
        <v>1</v>
      </c>
      <c r="AQ116">
        <v>0</v>
      </c>
      <c r="AR116">
        <v>0</v>
      </c>
      <c r="AS116" t="s">
        <v>3</v>
      </c>
      <c r="AT116">
        <v>0.01</v>
      </c>
      <c r="AU116" t="s">
        <v>20</v>
      </c>
      <c r="AV116">
        <v>2</v>
      </c>
      <c r="AW116">
        <v>2</v>
      </c>
      <c r="AX116">
        <v>51662065</v>
      </c>
      <c r="AY116">
        <v>1</v>
      </c>
      <c r="AZ116">
        <v>0</v>
      </c>
      <c r="BA116">
        <v>131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V116">
        <v>0</v>
      </c>
      <c r="CW116">
        <v>0</v>
      </c>
      <c r="CX116">
        <f>ROUND(Y116*Source!I93,7)</f>
        <v>1.0500000000000001E-2</v>
      </c>
      <c r="CY116">
        <f>AD116</f>
        <v>0</v>
      </c>
      <c r="CZ116">
        <f>AH116</f>
        <v>0</v>
      </c>
      <c r="DA116">
        <f>AL116</f>
        <v>1</v>
      </c>
      <c r="DB116">
        <f>ROUND((ROUND(AT116*CZ116,2)*ROUND(1.05,7)),2)</f>
        <v>0</v>
      </c>
      <c r="DC116">
        <f>ROUND((ROUND(AT116*AG116,2)*ROUND(1.05,7)),2)</f>
        <v>0</v>
      </c>
      <c r="DD116" t="s">
        <v>3</v>
      </c>
      <c r="DE116" t="s">
        <v>3</v>
      </c>
      <c r="DF116">
        <f>ROUND(ROUND(AE116,2)*CX116,2)</f>
        <v>0</v>
      </c>
      <c r="DG116">
        <f t="shared" si="100"/>
        <v>0</v>
      </c>
      <c r="DH116">
        <f>ROUND(ROUND(AG116*AK116,2)*CX116,2)</f>
        <v>0</v>
      </c>
      <c r="DI116">
        <f t="shared" ref="DI116:DI121" si="103">ROUND(ROUND(AH116,2)*CX116,2)</f>
        <v>0</v>
      </c>
      <c r="DJ116">
        <f>DI116</f>
        <v>0</v>
      </c>
      <c r="DK116">
        <v>0</v>
      </c>
      <c r="DL116" t="s">
        <v>3</v>
      </c>
      <c r="DM116">
        <v>0</v>
      </c>
      <c r="DN116" t="s">
        <v>3</v>
      </c>
      <c r="DO116">
        <v>0</v>
      </c>
    </row>
    <row r="117" spans="1:119" x14ac:dyDescent="0.2">
      <c r="A117">
        <f>ROW(Source!A93)</f>
        <v>93</v>
      </c>
      <c r="B117">
        <v>51661419</v>
      </c>
      <c r="C117">
        <v>51662055</v>
      </c>
      <c r="D117">
        <v>49672695</v>
      </c>
      <c r="E117">
        <v>1</v>
      </c>
      <c r="F117">
        <v>1</v>
      </c>
      <c r="G117">
        <v>1</v>
      </c>
      <c r="H117">
        <v>2</v>
      </c>
      <c r="I117" t="s">
        <v>462</v>
      </c>
      <c r="J117" t="s">
        <v>463</v>
      </c>
      <c r="K117" t="s">
        <v>464</v>
      </c>
      <c r="L117">
        <v>1367</v>
      </c>
      <c r="N117">
        <v>1011</v>
      </c>
      <c r="O117" t="s">
        <v>461</v>
      </c>
      <c r="P117" t="s">
        <v>461</v>
      </c>
      <c r="Q117">
        <v>1</v>
      </c>
      <c r="W117">
        <v>0</v>
      </c>
      <c r="X117">
        <v>1063590936</v>
      </c>
      <c r="Y117">
        <f>(AT117*ROUND(1.05,7))</f>
        <v>0.36749999999999999</v>
      </c>
      <c r="AA117">
        <v>0</v>
      </c>
      <c r="AB117">
        <v>41.37</v>
      </c>
      <c r="AC117">
        <v>0</v>
      </c>
      <c r="AD117">
        <v>0</v>
      </c>
      <c r="AE117">
        <v>0</v>
      </c>
      <c r="AF117">
        <v>3.12</v>
      </c>
      <c r="AG117">
        <v>0</v>
      </c>
      <c r="AH117">
        <v>0</v>
      </c>
      <c r="AI117">
        <v>1</v>
      </c>
      <c r="AJ117">
        <v>13.26</v>
      </c>
      <c r="AK117">
        <v>33.39</v>
      </c>
      <c r="AL117">
        <v>1</v>
      </c>
      <c r="AM117">
        <v>4</v>
      </c>
      <c r="AN117">
        <v>0</v>
      </c>
      <c r="AO117">
        <v>1</v>
      </c>
      <c r="AP117">
        <v>1</v>
      </c>
      <c r="AQ117">
        <v>0</v>
      </c>
      <c r="AR117">
        <v>0</v>
      </c>
      <c r="AS117" t="s">
        <v>3</v>
      </c>
      <c r="AT117">
        <v>0.35</v>
      </c>
      <c r="AU117" t="s">
        <v>20</v>
      </c>
      <c r="AV117">
        <v>0</v>
      </c>
      <c r="AW117">
        <v>2</v>
      </c>
      <c r="AX117">
        <v>51662066</v>
      </c>
      <c r="AY117">
        <v>1</v>
      </c>
      <c r="AZ117">
        <v>0</v>
      </c>
      <c r="BA117">
        <v>132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V117">
        <v>0</v>
      </c>
      <c r="CW117">
        <f>ROUND(Y117*Source!I93,7)</f>
        <v>0.36749999999999999</v>
      </c>
      <c r="CX117">
        <f>ROUND(Y117*Source!I93,7)</f>
        <v>0.36749999999999999</v>
      </c>
      <c r="CY117">
        <f>AB117</f>
        <v>41.37</v>
      </c>
      <c r="CZ117">
        <f>AF117</f>
        <v>3.12</v>
      </c>
      <c r="DA117">
        <f>AJ117</f>
        <v>13.26</v>
      </c>
      <c r="DB117">
        <f>ROUND((ROUND(AT117*CZ117,2)*ROUND(1.05,7)),2)</f>
        <v>1.1399999999999999</v>
      </c>
      <c r="DC117">
        <f>ROUND((ROUND(AT117*AG117,2)*ROUND(1.05,7)),2)</f>
        <v>0</v>
      </c>
      <c r="DD117" t="s">
        <v>3</v>
      </c>
      <c r="DE117" t="s">
        <v>3</v>
      </c>
      <c r="DF117">
        <f>ROUND(ROUND(AE117,2)*CX117,2)</f>
        <v>0</v>
      </c>
      <c r="DG117">
        <f>ROUND(ROUND(AF117*AJ117,2)*CX117,2)</f>
        <v>15.2</v>
      </c>
      <c r="DH117">
        <f>ROUND(ROUND(AG117*AK117,2)*CX117,2)</f>
        <v>0</v>
      </c>
      <c r="DI117">
        <f t="shared" si="103"/>
        <v>0</v>
      </c>
      <c r="DJ117">
        <f>DG117</f>
        <v>15.2</v>
      </c>
      <c r="DK117">
        <v>0</v>
      </c>
      <c r="DL117" t="s">
        <v>3</v>
      </c>
      <c r="DM117">
        <v>0</v>
      </c>
      <c r="DN117" t="s">
        <v>3</v>
      </c>
      <c r="DO117">
        <v>0</v>
      </c>
    </row>
    <row r="118" spans="1:119" x14ac:dyDescent="0.2">
      <c r="A118">
        <f>ROW(Source!A93)</f>
        <v>93</v>
      </c>
      <c r="B118">
        <v>51661419</v>
      </c>
      <c r="C118">
        <v>51662055</v>
      </c>
      <c r="D118">
        <v>49673503</v>
      </c>
      <c r="E118">
        <v>1</v>
      </c>
      <c r="F118">
        <v>1</v>
      </c>
      <c r="G118">
        <v>1</v>
      </c>
      <c r="H118">
        <v>2</v>
      </c>
      <c r="I118" t="s">
        <v>465</v>
      </c>
      <c r="J118" t="s">
        <v>466</v>
      </c>
      <c r="K118" t="s">
        <v>467</v>
      </c>
      <c r="L118">
        <v>1367</v>
      </c>
      <c r="N118">
        <v>1011</v>
      </c>
      <c r="O118" t="s">
        <v>461</v>
      </c>
      <c r="P118" t="s">
        <v>461</v>
      </c>
      <c r="Q118">
        <v>1</v>
      </c>
      <c r="W118">
        <v>0</v>
      </c>
      <c r="X118">
        <v>509054691</v>
      </c>
      <c r="Y118">
        <f>(AT118*ROUND(1.05,7))</f>
        <v>1.0500000000000001E-2</v>
      </c>
      <c r="AA118">
        <v>0</v>
      </c>
      <c r="AB118">
        <v>871.31</v>
      </c>
      <c r="AC118">
        <v>387.32</v>
      </c>
      <c r="AD118">
        <v>0</v>
      </c>
      <c r="AE118">
        <v>0</v>
      </c>
      <c r="AF118">
        <v>65.709999999999994</v>
      </c>
      <c r="AG118">
        <v>11.6</v>
      </c>
      <c r="AH118">
        <v>0</v>
      </c>
      <c r="AI118">
        <v>1</v>
      </c>
      <c r="AJ118">
        <v>13.26</v>
      </c>
      <c r="AK118">
        <v>33.39</v>
      </c>
      <c r="AL118">
        <v>1</v>
      </c>
      <c r="AM118">
        <v>4</v>
      </c>
      <c r="AN118">
        <v>0</v>
      </c>
      <c r="AO118">
        <v>1</v>
      </c>
      <c r="AP118">
        <v>1</v>
      </c>
      <c r="AQ118">
        <v>0</v>
      </c>
      <c r="AR118">
        <v>0</v>
      </c>
      <c r="AS118" t="s">
        <v>3</v>
      </c>
      <c r="AT118">
        <v>0.01</v>
      </c>
      <c r="AU118" t="s">
        <v>20</v>
      </c>
      <c r="AV118">
        <v>0</v>
      </c>
      <c r="AW118">
        <v>2</v>
      </c>
      <c r="AX118">
        <v>51662067</v>
      </c>
      <c r="AY118">
        <v>1</v>
      </c>
      <c r="AZ118">
        <v>0</v>
      </c>
      <c r="BA118">
        <v>133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V118">
        <v>0</v>
      </c>
      <c r="CW118">
        <f>ROUND(Y118*Source!I93,7)</f>
        <v>1.0500000000000001E-2</v>
      </c>
      <c r="CX118">
        <f>ROUND(Y118*Source!I93,7)</f>
        <v>1.0500000000000001E-2</v>
      </c>
      <c r="CY118">
        <f>AB118</f>
        <v>871.31</v>
      </c>
      <c r="CZ118">
        <f>AF118</f>
        <v>65.709999999999994</v>
      </c>
      <c r="DA118">
        <f>AJ118</f>
        <v>13.26</v>
      </c>
      <c r="DB118">
        <f>ROUND((ROUND(AT118*CZ118,2)*ROUND(1.05,7)),2)</f>
        <v>0.69</v>
      </c>
      <c r="DC118">
        <f>ROUND((ROUND(AT118*AG118,2)*ROUND(1.05,7)),2)</f>
        <v>0.13</v>
      </c>
      <c r="DD118" t="s">
        <v>3</v>
      </c>
      <c r="DE118" t="s">
        <v>3</v>
      </c>
      <c r="DF118">
        <f>ROUND(ROUND(AE118,2)*CX118,2)</f>
        <v>0</v>
      </c>
      <c r="DG118">
        <f>ROUND(ROUND(AF118*AJ118,2)*CX118,2)</f>
        <v>9.15</v>
      </c>
      <c r="DH118">
        <f>ROUND(ROUND(AG118*AK118,2)*CX118,2)</f>
        <v>4.07</v>
      </c>
      <c r="DI118">
        <f t="shared" si="103"/>
        <v>0</v>
      </c>
      <c r="DJ118">
        <f>DG118</f>
        <v>9.15</v>
      </c>
      <c r="DK118">
        <v>0</v>
      </c>
      <c r="DL118" t="s">
        <v>3</v>
      </c>
      <c r="DM118">
        <v>0</v>
      </c>
      <c r="DN118" t="s">
        <v>3</v>
      </c>
      <c r="DO118">
        <v>0</v>
      </c>
    </row>
    <row r="119" spans="1:119" x14ac:dyDescent="0.2">
      <c r="A119">
        <f>ROW(Source!A93)</f>
        <v>93</v>
      </c>
      <c r="B119">
        <v>51661419</v>
      </c>
      <c r="C119">
        <v>51662055</v>
      </c>
      <c r="D119">
        <v>49525488</v>
      </c>
      <c r="E119">
        <v>1</v>
      </c>
      <c r="F119">
        <v>1</v>
      </c>
      <c r="G119">
        <v>1</v>
      </c>
      <c r="H119">
        <v>3</v>
      </c>
      <c r="I119" t="s">
        <v>468</v>
      </c>
      <c r="J119" t="s">
        <v>469</v>
      </c>
      <c r="K119" t="s">
        <v>470</v>
      </c>
      <c r="L119">
        <v>1346</v>
      </c>
      <c r="N119">
        <v>1009</v>
      </c>
      <c r="O119" t="s">
        <v>471</v>
      </c>
      <c r="P119" t="s">
        <v>471</v>
      </c>
      <c r="Q119">
        <v>1</v>
      </c>
      <c r="W119">
        <v>0</v>
      </c>
      <c r="X119">
        <v>-1864341761</v>
      </c>
      <c r="Y119">
        <f>AT119</f>
        <v>0.2</v>
      </c>
      <c r="AA119">
        <v>82.35</v>
      </c>
      <c r="AB119">
        <v>0</v>
      </c>
      <c r="AC119">
        <v>0</v>
      </c>
      <c r="AD119">
        <v>0</v>
      </c>
      <c r="AE119">
        <v>9.0399999999999991</v>
      </c>
      <c r="AF119">
        <v>0</v>
      </c>
      <c r="AG119">
        <v>0</v>
      </c>
      <c r="AH119">
        <v>0</v>
      </c>
      <c r="AI119">
        <v>9.11</v>
      </c>
      <c r="AJ119">
        <v>1</v>
      </c>
      <c r="AK119">
        <v>1</v>
      </c>
      <c r="AL119">
        <v>1</v>
      </c>
      <c r="AM119">
        <v>4</v>
      </c>
      <c r="AN119">
        <v>0</v>
      </c>
      <c r="AO119">
        <v>1</v>
      </c>
      <c r="AP119">
        <v>1</v>
      </c>
      <c r="AQ119">
        <v>0</v>
      </c>
      <c r="AR119">
        <v>0</v>
      </c>
      <c r="AS119" t="s">
        <v>3</v>
      </c>
      <c r="AT119">
        <v>0.2</v>
      </c>
      <c r="AU119" t="s">
        <v>3</v>
      </c>
      <c r="AV119">
        <v>0</v>
      </c>
      <c r="AW119">
        <v>2</v>
      </c>
      <c r="AX119">
        <v>51662068</v>
      </c>
      <c r="AY119">
        <v>1</v>
      </c>
      <c r="AZ119">
        <v>0</v>
      </c>
      <c r="BA119">
        <v>134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V119">
        <v>0</v>
      </c>
      <c r="CW119">
        <v>0</v>
      </c>
      <c r="CX119">
        <f>ROUND(Y119*Source!I93,7)</f>
        <v>0.2</v>
      </c>
      <c r="CY119">
        <f>AA119</f>
        <v>82.35</v>
      </c>
      <c r="CZ119">
        <f>AE119</f>
        <v>9.0399999999999991</v>
      </c>
      <c r="DA119">
        <f>AI119</f>
        <v>9.11</v>
      </c>
      <c r="DB119">
        <f>ROUND(ROUND(AT119*CZ119,2),2)</f>
        <v>1.81</v>
      </c>
      <c r="DC119">
        <f>ROUND(ROUND(AT119*AG119,2),2)</f>
        <v>0</v>
      </c>
      <c r="DD119" t="s">
        <v>3</v>
      </c>
      <c r="DE119" t="s">
        <v>3</v>
      </c>
      <c r="DF119">
        <f>ROUND(ROUND(AE119*AI119,2)*CX119,2)</f>
        <v>16.47</v>
      </c>
      <c r="DG119">
        <f>ROUND(ROUND(AF119,2)*CX119,2)</f>
        <v>0</v>
      </c>
      <c r="DH119">
        <f>ROUND(ROUND(AG119,2)*CX119,2)</f>
        <v>0</v>
      </c>
      <c r="DI119">
        <f t="shared" si="103"/>
        <v>0</v>
      </c>
      <c r="DJ119">
        <f>DF119</f>
        <v>16.47</v>
      </c>
      <c r="DK119">
        <v>0</v>
      </c>
      <c r="DL119" t="s">
        <v>3</v>
      </c>
      <c r="DM119">
        <v>0</v>
      </c>
      <c r="DN119" t="s">
        <v>3</v>
      </c>
      <c r="DO119">
        <v>0</v>
      </c>
    </row>
    <row r="120" spans="1:119" x14ac:dyDescent="0.2">
      <c r="A120">
        <f>ROW(Source!A93)</f>
        <v>93</v>
      </c>
      <c r="B120">
        <v>51661419</v>
      </c>
      <c r="C120">
        <v>51662055</v>
      </c>
      <c r="D120">
        <v>49526492</v>
      </c>
      <c r="E120">
        <v>1</v>
      </c>
      <c r="F120">
        <v>1</v>
      </c>
      <c r="G120">
        <v>1</v>
      </c>
      <c r="H120">
        <v>3</v>
      </c>
      <c r="I120" t="s">
        <v>472</v>
      </c>
      <c r="J120" t="s">
        <v>473</v>
      </c>
      <c r="K120" t="s">
        <v>474</v>
      </c>
      <c r="L120">
        <v>1346</v>
      </c>
      <c r="N120">
        <v>1009</v>
      </c>
      <c r="O120" t="s">
        <v>471</v>
      </c>
      <c r="P120" t="s">
        <v>471</v>
      </c>
      <c r="Q120">
        <v>1</v>
      </c>
      <c r="W120">
        <v>0</v>
      </c>
      <c r="X120">
        <v>497341279</v>
      </c>
      <c r="Y120">
        <f>AT120</f>
        <v>0.56000000000000005</v>
      </c>
      <c r="AA120">
        <v>210.35</v>
      </c>
      <c r="AB120">
        <v>0</v>
      </c>
      <c r="AC120">
        <v>0</v>
      </c>
      <c r="AD120">
        <v>0</v>
      </c>
      <c r="AE120">
        <v>23.09</v>
      </c>
      <c r="AF120">
        <v>0</v>
      </c>
      <c r="AG120">
        <v>0</v>
      </c>
      <c r="AH120">
        <v>0</v>
      </c>
      <c r="AI120">
        <v>9.11</v>
      </c>
      <c r="AJ120">
        <v>1</v>
      </c>
      <c r="AK120">
        <v>1</v>
      </c>
      <c r="AL120">
        <v>1</v>
      </c>
      <c r="AM120">
        <v>4</v>
      </c>
      <c r="AN120">
        <v>0</v>
      </c>
      <c r="AO120">
        <v>1</v>
      </c>
      <c r="AP120">
        <v>1</v>
      </c>
      <c r="AQ120">
        <v>0</v>
      </c>
      <c r="AR120">
        <v>0</v>
      </c>
      <c r="AS120" t="s">
        <v>3</v>
      </c>
      <c r="AT120">
        <v>0.56000000000000005</v>
      </c>
      <c r="AU120" t="s">
        <v>3</v>
      </c>
      <c r="AV120">
        <v>0</v>
      </c>
      <c r="AW120">
        <v>2</v>
      </c>
      <c r="AX120">
        <v>51662069</v>
      </c>
      <c r="AY120">
        <v>1</v>
      </c>
      <c r="AZ120">
        <v>0</v>
      </c>
      <c r="BA120">
        <v>135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V120">
        <v>0</v>
      </c>
      <c r="CW120">
        <v>0</v>
      </c>
      <c r="CX120">
        <f>ROUND(Y120*Source!I93,7)</f>
        <v>0.56000000000000005</v>
      </c>
      <c r="CY120">
        <f>AA120</f>
        <v>210.35</v>
      </c>
      <c r="CZ120">
        <f>AE120</f>
        <v>23.09</v>
      </c>
      <c r="DA120">
        <f>AI120</f>
        <v>9.11</v>
      </c>
      <c r="DB120">
        <f>ROUND(ROUND(AT120*CZ120,2),2)</f>
        <v>12.93</v>
      </c>
      <c r="DC120">
        <f>ROUND(ROUND(AT120*AG120,2),2)</f>
        <v>0</v>
      </c>
      <c r="DD120" t="s">
        <v>3</v>
      </c>
      <c r="DE120" t="s">
        <v>3</v>
      </c>
      <c r="DF120">
        <f>ROUND(ROUND(AE120*AI120,2)*CX120,2)</f>
        <v>117.8</v>
      </c>
      <c r="DG120">
        <f>ROUND(ROUND(AF120,2)*CX120,2)</f>
        <v>0</v>
      </c>
      <c r="DH120">
        <f>ROUND(ROUND(AG120,2)*CX120,2)</f>
        <v>0</v>
      </c>
      <c r="DI120">
        <f t="shared" si="103"/>
        <v>0</v>
      </c>
      <c r="DJ120">
        <f>DF120</f>
        <v>117.8</v>
      </c>
      <c r="DK120">
        <v>0</v>
      </c>
      <c r="DL120" t="s">
        <v>3</v>
      </c>
      <c r="DM120">
        <v>0</v>
      </c>
      <c r="DN120" t="s">
        <v>3</v>
      </c>
      <c r="DO120">
        <v>0</v>
      </c>
    </row>
    <row r="121" spans="1:119" x14ac:dyDescent="0.2">
      <c r="A121">
        <f>ROW(Source!A93)</f>
        <v>93</v>
      </c>
      <c r="B121">
        <v>51661419</v>
      </c>
      <c r="C121">
        <v>51662055</v>
      </c>
      <c r="D121">
        <v>0</v>
      </c>
      <c r="E121">
        <v>0</v>
      </c>
      <c r="F121">
        <v>1</v>
      </c>
      <c r="G121">
        <v>1</v>
      </c>
      <c r="H121">
        <v>3</v>
      </c>
      <c r="I121" t="s">
        <v>29</v>
      </c>
      <c r="J121" t="s">
        <v>3</v>
      </c>
      <c r="K121" t="s">
        <v>181</v>
      </c>
      <c r="L121">
        <v>1371</v>
      </c>
      <c r="N121">
        <v>1013</v>
      </c>
      <c r="O121" t="s">
        <v>17</v>
      </c>
      <c r="P121" t="s">
        <v>17</v>
      </c>
      <c r="Q121">
        <v>1</v>
      </c>
      <c r="W121">
        <v>0</v>
      </c>
      <c r="X121">
        <v>812525141</v>
      </c>
      <c r="Y121">
        <f>AT121</f>
        <v>1</v>
      </c>
      <c r="AA121">
        <v>6347.25</v>
      </c>
      <c r="AB121">
        <v>0</v>
      </c>
      <c r="AC121">
        <v>0</v>
      </c>
      <c r="AD121">
        <v>0</v>
      </c>
      <c r="AE121">
        <v>6622.54</v>
      </c>
      <c r="AF121">
        <v>0</v>
      </c>
      <c r="AG121">
        <v>0</v>
      </c>
      <c r="AH121">
        <v>0</v>
      </c>
      <c r="AI121">
        <v>6.13</v>
      </c>
      <c r="AJ121">
        <v>1</v>
      </c>
      <c r="AK121">
        <v>1</v>
      </c>
      <c r="AL121">
        <v>1</v>
      </c>
      <c r="AM121">
        <v>0</v>
      </c>
      <c r="AN121">
        <v>0</v>
      </c>
      <c r="AO121">
        <v>0</v>
      </c>
      <c r="AP121">
        <v>1</v>
      </c>
      <c r="AQ121">
        <v>0</v>
      </c>
      <c r="AR121">
        <v>0</v>
      </c>
      <c r="AS121" t="s">
        <v>3</v>
      </c>
      <c r="AT121">
        <v>1</v>
      </c>
      <c r="AU121" t="s">
        <v>3</v>
      </c>
      <c r="AV121">
        <v>0</v>
      </c>
      <c r="AW121">
        <v>1</v>
      </c>
      <c r="AX121">
        <v>-1</v>
      </c>
      <c r="AY121">
        <v>0</v>
      </c>
      <c r="AZ121">
        <v>0</v>
      </c>
      <c r="BA121" t="s">
        <v>3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V121">
        <v>0</v>
      </c>
      <c r="CW121">
        <v>0</v>
      </c>
      <c r="CX121">
        <f>ROUND(Y121*Source!I93,7)</f>
        <v>1</v>
      </c>
      <c r="CY121">
        <f>AA121</f>
        <v>6347.25</v>
      </c>
      <c r="CZ121">
        <f>AE121</f>
        <v>6622.54</v>
      </c>
      <c r="DA121">
        <f>AI121</f>
        <v>6.13</v>
      </c>
      <c r="DB121">
        <f>ROUND(ROUND(AT121*CZ121,2),2)</f>
        <v>6622.54</v>
      </c>
      <c r="DC121">
        <f>ROUND(ROUND(AT121*AG121,2),2)</f>
        <v>0</v>
      </c>
      <c r="DD121" t="s">
        <v>3</v>
      </c>
      <c r="DE121" t="s">
        <v>3</v>
      </c>
      <c r="DF121">
        <f>ROUND(ROUND(AE121*AI121,2)*CX121,2)</f>
        <v>40596.17</v>
      </c>
      <c r="DG121">
        <f>ROUND(ROUND(AF121,2)*CX121,2)</f>
        <v>0</v>
      </c>
      <c r="DH121">
        <f>ROUND(ROUND(AG121,2)*CX121,2)</f>
        <v>0</v>
      </c>
      <c r="DI121">
        <f t="shared" si="103"/>
        <v>0</v>
      </c>
      <c r="DJ121">
        <f>DF121</f>
        <v>40596.17</v>
      </c>
      <c r="DK121">
        <v>0</v>
      </c>
      <c r="DL121" t="s">
        <v>3</v>
      </c>
      <c r="DM121">
        <v>0</v>
      </c>
      <c r="DN121" t="s">
        <v>3</v>
      </c>
      <c r="DO121">
        <v>0</v>
      </c>
    </row>
    <row r="122" spans="1:119" x14ac:dyDescent="0.2">
      <c r="A122">
        <f>ROW(Source!A95)</f>
        <v>95</v>
      </c>
      <c r="B122">
        <v>51661419</v>
      </c>
      <c r="C122">
        <v>51662072</v>
      </c>
      <c r="D122">
        <v>49510719</v>
      </c>
      <c r="E122">
        <v>70</v>
      </c>
      <c r="F122">
        <v>1</v>
      </c>
      <c r="G122">
        <v>1</v>
      </c>
      <c r="H122">
        <v>1</v>
      </c>
      <c r="I122" t="s">
        <v>491</v>
      </c>
      <c r="J122" t="s">
        <v>3</v>
      </c>
      <c r="K122" t="s">
        <v>492</v>
      </c>
      <c r="L122">
        <v>1191</v>
      </c>
      <c r="N122">
        <v>1013</v>
      </c>
      <c r="O122" t="s">
        <v>455</v>
      </c>
      <c r="P122" t="s">
        <v>455</v>
      </c>
      <c r="Q122">
        <v>1</v>
      </c>
      <c r="W122">
        <v>0</v>
      </c>
      <c r="X122">
        <v>784619160</v>
      </c>
      <c r="Y122">
        <f t="shared" ref="Y122:Y127" si="104">(AT122*ROUND(1.05,7))</f>
        <v>161.70000000000002</v>
      </c>
      <c r="AA122">
        <v>0</v>
      </c>
      <c r="AB122">
        <v>0</v>
      </c>
      <c r="AC122">
        <v>0</v>
      </c>
      <c r="AD122">
        <v>291.83</v>
      </c>
      <c r="AE122">
        <v>0</v>
      </c>
      <c r="AF122">
        <v>0</v>
      </c>
      <c r="AG122">
        <v>0</v>
      </c>
      <c r="AH122">
        <v>8.74</v>
      </c>
      <c r="AI122">
        <v>1</v>
      </c>
      <c r="AJ122">
        <v>1</v>
      </c>
      <c r="AK122">
        <v>1</v>
      </c>
      <c r="AL122">
        <v>33.39</v>
      </c>
      <c r="AM122">
        <v>4</v>
      </c>
      <c r="AN122">
        <v>0</v>
      </c>
      <c r="AO122">
        <v>1</v>
      </c>
      <c r="AP122">
        <v>1</v>
      </c>
      <c r="AQ122">
        <v>0</v>
      </c>
      <c r="AR122">
        <v>0</v>
      </c>
      <c r="AS122" t="s">
        <v>3</v>
      </c>
      <c r="AT122">
        <v>154</v>
      </c>
      <c r="AU122" t="s">
        <v>20</v>
      </c>
      <c r="AV122">
        <v>1</v>
      </c>
      <c r="AW122">
        <v>2</v>
      </c>
      <c r="AX122">
        <v>51662085</v>
      </c>
      <c r="AY122">
        <v>1</v>
      </c>
      <c r="AZ122">
        <v>0</v>
      </c>
      <c r="BA122">
        <v>137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U122">
        <f>ROUND(AT122*Source!I95*AH122*AL122,2)</f>
        <v>170.78</v>
      </c>
      <c r="CV122">
        <f>ROUND(Y122*Source!I95,7)</f>
        <v>0.61446000000000001</v>
      </c>
      <c r="CW122">
        <v>0</v>
      </c>
      <c r="CX122">
        <f>ROUND(Y122*Source!I95,7)</f>
        <v>0.61446000000000001</v>
      </c>
      <c r="CY122">
        <f>AD122</f>
        <v>291.83</v>
      </c>
      <c r="CZ122">
        <f>AH122</f>
        <v>8.74</v>
      </c>
      <c r="DA122">
        <f>AL122</f>
        <v>33.39</v>
      </c>
      <c r="DB122">
        <f t="shared" ref="DB122:DB127" si="105">ROUND((ROUND(AT122*CZ122,2)*ROUND(1.05,7)),2)</f>
        <v>1413.26</v>
      </c>
      <c r="DC122">
        <f t="shared" ref="DC122:DC127" si="106">ROUND((ROUND(AT122*AG122,2)*ROUND(1.05,7)),2)</f>
        <v>0</v>
      </c>
      <c r="DD122" t="s">
        <v>3</v>
      </c>
      <c r="DE122" t="s">
        <v>3</v>
      </c>
      <c r="DF122">
        <f t="shared" ref="DF122:DF127" si="107">ROUND(ROUND(AE122,2)*CX122,2)</f>
        <v>0</v>
      </c>
      <c r="DG122">
        <f>ROUND(ROUND(AF122,2)*CX122,2)</f>
        <v>0</v>
      </c>
      <c r="DH122">
        <f>ROUND(ROUND(AG122,2)*CX122,2)</f>
        <v>0</v>
      </c>
      <c r="DI122">
        <f>ROUND(ROUND(AH122*AL122,2)*CX122,2)</f>
        <v>179.32</v>
      </c>
      <c r="DJ122">
        <f>DI122</f>
        <v>179.32</v>
      </c>
      <c r="DK122">
        <v>0</v>
      </c>
      <c r="DL122" t="s">
        <v>3</v>
      </c>
      <c r="DM122">
        <v>0</v>
      </c>
      <c r="DN122" t="s">
        <v>3</v>
      </c>
      <c r="DO122">
        <v>0</v>
      </c>
    </row>
    <row r="123" spans="1:119" x14ac:dyDescent="0.2">
      <c r="A123">
        <f>ROW(Source!A95)</f>
        <v>95</v>
      </c>
      <c r="B123">
        <v>51661419</v>
      </c>
      <c r="C123">
        <v>51662072</v>
      </c>
      <c r="D123">
        <v>49510905</v>
      </c>
      <c r="E123">
        <v>70</v>
      </c>
      <c r="F123">
        <v>1</v>
      </c>
      <c r="G123">
        <v>1</v>
      </c>
      <c r="H123">
        <v>1</v>
      </c>
      <c r="I123" t="s">
        <v>456</v>
      </c>
      <c r="J123" t="s">
        <v>3</v>
      </c>
      <c r="K123" t="s">
        <v>457</v>
      </c>
      <c r="L123">
        <v>1191</v>
      </c>
      <c r="N123">
        <v>1013</v>
      </c>
      <c r="O123" t="s">
        <v>455</v>
      </c>
      <c r="P123" t="s">
        <v>455</v>
      </c>
      <c r="Q123">
        <v>1</v>
      </c>
      <c r="W123">
        <v>0</v>
      </c>
      <c r="X123">
        <v>-1417349443</v>
      </c>
      <c r="Y123">
        <f t="shared" si="104"/>
        <v>1.26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1</v>
      </c>
      <c r="AJ123">
        <v>1</v>
      </c>
      <c r="AK123">
        <v>33.39</v>
      </c>
      <c r="AL123">
        <v>1</v>
      </c>
      <c r="AM123">
        <v>4</v>
      </c>
      <c r="AN123">
        <v>0</v>
      </c>
      <c r="AO123">
        <v>1</v>
      </c>
      <c r="AP123">
        <v>1</v>
      </c>
      <c r="AQ123">
        <v>0</v>
      </c>
      <c r="AR123">
        <v>0</v>
      </c>
      <c r="AS123" t="s">
        <v>3</v>
      </c>
      <c r="AT123">
        <v>1.2</v>
      </c>
      <c r="AU123" t="s">
        <v>20</v>
      </c>
      <c r="AV123">
        <v>2</v>
      </c>
      <c r="AW123">
        <v>2</v>
      </c>
      <c r="AX123">
        <v>51662086</v>
      </c>
      <c r="AY123">
        <v>1</v>
      </c>
      <c r="AZ123">
        <v>0</v>
      </c>
      <c r="BA123">
        <v>138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V123">
        <v>0</v>
      </c>
      <c r="CW123">
        <v>0</v>
      </c>
      <c r="CX123">
        <f>ROUND(Y123*Source!I95,7)</f>
        <v>4.7879999999999997E-3</v>
      </c>
      <c r="CY123">
        <f>AD123</f>
        <v>0</v>
      </c>
      <c r="CZ123">
        <f>AH123</f>
        <v>0</v>
      </c>
      <c r="DA123">
        <f>AL123</f>
        <v>1</v>
      </c>
      <c r="DB123">
        <f t="shared" si="105"/>
        <v>0</v>
      </c>
      <c r="DC123">
        <f t="shared" si="106"/>
        <v>0</v>
      </c>
      <c r="DD123" t="s">
        <v>3</v>
      </c>
      <c r="DE123" t="s">
        <v>3</v>
      </c>
      <c r="DF123">
        <f t="shared" si="107"/>
        <v>0</v>
      </c>
      <c r="DG123">
        <f>ROUND(ROUND(AF123,2)*CX123,2)</f>
        <v>0</v>
      </c>
      <c r="DH123">
        <f>ROUND(ROUND(AG123*AK123,2)*CX123,2)</f>
        <v>0</v>
      </c>
      <c r="DI123">
        <f t="shared" ref="DI123:DI133" si="108">ROUND(ROUND(AH123,2)*CX123,2)</f>
        <v>0</v>
      </c>
      <c r="DJ123">
        <f>DI123</f>
        <v>0</v>
      </c>
      <c r="DK123">
        <v>0</v>
      </c>
      <c r="DL123" t="s">
        <v>3</v>
      </c>
      <c r="DM123">
        <v>0</v>
      </c>
      <c r="DN123" t="s">
        <v>3</v>
      </c>
      <c r="DO123">
        <v>0</v>
      </c>
    </row>
    <row r="124" spans="1:119" x14ac:dyDescent="0.2">
      <c r="A124">
        <f>ROW(Source!A95)</f>
        <v>95</v>
      </c>
      <c r="B124">
        <v>51661419</v>
      </c>
      <c r="C124">
        <v>51662072</v>
      </c>
      <c r="D124">
        <v>49672573</v>
      </c>
      <c r="E124">
        <v>1</v>
      </c>
      <c r="F124">
        <v>1</v>
      </c>
      <c r="G124">
        <v>1</v>
      </c>
      <c r="H124">
        <v>2</v>
      </c>
      <c r="I124" t="s">
        <v>458</v>
      </c>
      <c r="J124" t="s">
        <v>459</v>
      </c>
      <c r="K124" t="s">
        <v>460</v>
      </c>
      <c r="L124">
        <v>1367</v>
      </c>
      <c r="N124">
        <v>1011</v>
      </c>
      <c r="O124" t="s">
        <v>461</v>
      </c>
      <c r="P124" t="s">
        <v>461</v>
      </c>
      <c r="Q124">
        <v>1</v>
      </c>
      <c r="W124">
        <v>0</v>
      </c>
      <c r="X124">
        <v>-430484415</v>
      </c>
      <c r="Y124">
        <f t="shared" si="104"/>
        <v>0.504</v>
      </c>
      <c r="AA124">
        <v>0</v>
      </c>
      <c r="AB124">
        <v>1530.2</v>
      </c>
      <c r="AC124">
        <v>450.77</v>
      </c>
      <c r="AD124">
        <v>0</v>
      </c>
      <c r="AE124">
        <v>0</v>
      </c>
      <c r="AF124">
        <v>115.4</v>
      </c>
      <c r="AG124">
        <v>13.5</v>
      </c>
      <c r="AH124">
        <v>0</v>
      </c>
      <c r="AI124">
        <v>1</v>
      </c>
      <c r="AJ124">
        <v>13.26</v>
      </c>
      <c r="AK124">
        <v>33.39</v>
      </c>
      <c r="AL124">
        <v>1</v>
      </c>
      <c r="AM124">
        <v>4</v>
      </c>
      <c r="AN124">
        <v>0</v>
      </c>
      <c r="AO124">
        <v>1</v>
      </c>
      <c r="AP124">
        <v>1</v>
      </c>
      <c r="AQ124">
        <v>0</v>
      </c>
      <c r="AR124">
        <v>0</v>
      </c>
      <c r="AS124" t="s">
        <v>3</v>
      </c>
      <c r="AT124">
        <v>0.48</v>
      </c>
      <c r="AU124" t="s">
        <v>20</v>
      </c>
      <c r="AV124">
        <v>0</v>
      </c>
      <c r="AW124">
        <v>2</v>
      </c>
      <c r="AX124">
        <v>51662087</v>
      </c>
      <c r="AY124">
        <v>1</v>
      </c>
      <c r="AZ124">
        <v>0</v>
      </c>
      <c r="BA124">
        <v>139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V124">
        <v>0</v>
      </c>
      <c r="CW124">
        <f>ROUND(Y124*Source!I95,7)</f>
        <v>1.9151999999999999E-3</v>
      </c>
      <c r="CX124">
        <f>ROUND(Y124*Source!I95,7)</f>
        <v>1.9151999999999999E-3</v>
      </c>
      <c r="CY124">
        <f>AB124</f>
        <v>1530.2</v>
      </c>
      <c r="CZ124">
        <f>AF124</f>
        <v>115.4</v>
      </c>
      <c r="DA124">
        <f>AJ124</f>
        <v>13.26</v>
      </c>
      <c r="DB124">
        <f t="shared" si="105"/>
        <v>58.16</v>
      </c>
      <c r="DC124">
        <f t="shared" si="106"/>
        <v>6.8</v>
      </c>
      <c r="DD124" t="s">
        <v>3</v>
      </c>
      <c r="DE124" t="s">
        <v>3</v>
      </c>
      <c r="DF124">
        <f t="shared" si="107"/>
        <v>0</v>
      </c>
      <c r="DG124">
        <f>ROUND(ROUND(AF124*AJ124,2)*CX124,2)</f>
        <v>2.93</v>
      </c>
      <c r="DH124">
        <f>ROUND(ROUND(AG124*AK124,2)*CX124,2)</f>
        <v>0.86</v>
      </c>
      <c r="DI124">
        <f t="shared" si="108"/>
        <v>0</v>
      </c>
      <c r="DJ124">
        <f>DG124</f>
        <v>2.93</v>
      </c>
      <c r="DK124">
        <v>0</v>
      </c>
      <c r="DL124" t="s">
        <v>3</v>
      </c>
      <c r="DM124">
        <v>0</v>
      </c>
      <c r="DN124" t="s">
        <v>3</v>
      </c>
      <c r="DO124">
        <v>0</v>
      </c>
    </row>
    <row r="125" spans="1:119" x14ac:dyDescent="0.2">
      <c r="A125">
        <f>ROW(Source!A95)</f>
        <v>95</v>
      </c>
      <c r="B125">
        <v>51661419</v>
      </c>
      <c r="C125">
        <v>51662072</v>
      </c>
      <c r="D125">
        <v>49672703</v>
      </c>
      <c r="E125">
        <v>1</v>
      </c>
      <c r="F125">
        <v>1</v>
      </c>
      <c r="G125">
        <v>1</v>
      </c>
      <c r="H125">
        <v>2</v>
      </c>
      <c r="I125" t="s">
        <v>493</v>
      </c>
      <c r="J125" t="s">
        <v>494</v>
      </c>
      <c r="K125" t="s">
        <v>495</v>
      </c>
      <c r="L125">
        <v>1367</v>
      </c>
      <c r="N125">
        <v>1011</v>
      </c>
      <c r="O125" t="s">
        <v>461</v>
      </c>
      <c r="P125" t="s">
        <v>461</v>
      </c>
      <c r="Q125">
        <v>1</v>
      </c>
      <c r="W125">
        <v>0</v>
      </c>
      <c r="X125">
        <v>-1424865896</v>
      </c>
      <c r="Y125">
        <f t="shared" si="104"/>
        <v>0.35700000000000004</v>
      </c>
      <c r="AA125">
        <v>0</v>
      </c>
      <c r="AB125">
        <v>88.31</v>
      </c>
      <c r="AC125">
        <v>0</v>
      </c>
      <c r="AD125">
        <v>0</v>
      </c>
      <c r="AE125">
        <v>0</v>
      </c>
      <c r="AF125">
        <v>6.66</v>
      </c>
      <c r="AG125">
        <v>0</v>
      </c>
      <c r="AH125">
        <v>0</v>
      </c>
      <c r="AI125">
        <v>1</v>
      </c>
      <c r="AJ125">
        <v>13.26</v>
      </c>
      <c r="AK125">
        <v>33.39</v>
      </c>
      <c r="AL125">
        <v>1</v>
      </c>
      <c r="AM125">
        <v>4</v>
      </c>
      <c r="AN125">
        <v>0</v>
      </c>
      <c r="AO125">
        <v>1</v>
      </c>
      <c r="AP125">
        <v>1</v>
      </c>
      <c r="AQ125">
        <v>0</v>
      </c>
      <c r="AR125">
        <v>0</v>
      </c>
      <c r="AS125" t="s">
        <v>3</v>
      </c>
      <c r="AT125">
        <v>0.34</v>
      </c>
      <c r="AU125" t="s">
        <v>20</v>
      </c>
      <c r="AV125">
        <v>0</v>
      </c>
      <c r="AW125">
        <v>2</v>
      </c>
      <c r="AX125">
        <v>51662088</v>
      </c>
      <c r="AY125">
        <v>1</v>
      </c>
      <c r="AZ125">
        <v>0</v>
      </c>
      <c r="BA125">
        <v>140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V125">
        <v>0</v>
      </c>
      <c r="CW125">
        <f>ROUND(Y125*Source!I95,7)</f>
        <v>1.3565999999999999E-3</v>
      </c>
      <c r="CX125">
        <f>ROUND(Y125*Source!I95,7)</f>
        <v>1.3565999999999999E-3</v>
      </c>
      <c r="CY125">
        <f>AB125</f>
        <v>88.31</v>
      </c>
      <c r="CZ125">
        <f>AF125</f>
        <v>6.66</v>
      </c>
      <c r="DA125">
        <f>AJ125</f>
        <v>13.26</v>
      </c>
      <c r="DB125">
        <f t="shared" si="105"/>
        <v>2.37</v>
      </c>
      <c r="DC125">
        <f t="shared" si="106"/>
        <v>0</v>
      </c>
      <c r="DD125" t="s">
        <v>3</v>
      </c>
      <c r="DE125" t="s">
        <v>3</v>
      </c>
      <c r="DF125">
        <f t="shared" si="107"/>
        <v>0</v>
      </c>
      <c r="DG125">
        <f>ROUND(ROUND(AF125*AJ125,2)*CX125,2)</f>
        <v>0.12</v>
      </c>
      <c r="DH125">
        <f>ROUND(ROUND(AG125*AK125,2)*CX125,2)</f>
        <v>0</v>
      </c>
      <c r="DI125">
        <f t="shared" si="108"/>
        <v>0</v>
      </c>
      <c r="DJ125">
        <f>DG125</f>
        <v>0.12</v>
      </c>
      <c r="DK125">
        <v>0</v>
      </c>
      <c r="DL125" t="s">
        <v>3</v>
      </c>
      <c r="DM125">
        <v>0</v>
      </c>
      <c r="DN125" t="s">
        <v>3</v>
      </c>
      <c r="DO125">
        <v>0</v>
      </c>
    </row>
    <row r="126" spans="1:119" x14ac:dyDescent="0.2">
      <c r="A126">
        <f>ROW(Source!A95)</f>
        <v>95</v>
      </c>
      <c r="B126">
        <v>51661419</v>
      </c>
      <c r="C126">
        <v>51662072</v>
      </c>
      <c r="D126">
        <v>49673503</v>
      </c>
      <c r="E126">
        <v>1</v>
      </c>
      <c r="F126">
        <v>1</v>
      </c>
      <c r="G126">
        <v>1</v>
      </c>
      <c r="H126">
        <v>2</v>
      </c>
      <c r="I126" t="s">
        <v>465</v>
      </c>
      <c r="J126" t="s">
        <v>466</v>
      </c>
      <c r="K126" t="s">
        <v>467</v>
      </c>
      <c r="L126">
        <v>1367</v>
      </c>
      <c r="N126">
        <v>1011</v>
      </c>
      <c r="O126" t="s">
        <v>461</v>
      </c>
      <c r="P126" t="s">
        <v>461</v>
      </c>
      <c r="Q126">
        <v>1</v>
      </c>
      <c r="W126">
        <v>0</v>
      </c>
      <c r="X126">
        <v>509054691</v>
      </c>
      <c r="Y126">
        <f t="shared" si="104"/>
        <v>0.75600000000000001</v>
      </c>
      <c r="AA126">
        <v>0</v>
      </c>
      <c r="AB126">
        <v>871.31</v>
      </c>
      <c r="AC126">
        <v>387.32</v>
      </c>
      <c r="AD126">
        <v>0</v>
      </c>
      <c r="AE126">
        <v>0</v>
      </c>
      <c r="AF126">
        <v>65.709999999999994</v>
      </c>
      <c r="AG126">
        <v>11.6</v>
      </c>
      <c r="AH126">
        <v>0</v>
      </c>
      <c r="AI126">
        <v>1</v>
      </c>
      <c r="AJ126">
        <v>13.26</v>
      </c>
      <c r="AK126">
        <v>33.39</v>
      </c>
      <c r="AL126">
        <v>1</v>
      </c>
      <c r="AM126">
        <v>4</v>
      </c>
      <c r="AN126">
        <v>0</v>
      </c>
      <c r="AO126">
        <v>1</v>
      </c>
      <c r="AP126">
        <v>1</v>
      </c>
      <c r="AQ126">
        <v>0</v>
      </c>
      <c r="AR126">
        <v>0</v>
      </c>
      <c r="AS126" t="s">
        <v>3</v>
      </c>
      <c r="AT126">
        <v>0.72</v>
      </c>
      <c r="AU126" t="s">
        <v>20</v>
      </c>
      <c r="AV126">
        <v>0</v>
      </c>
      <c r="AW126">
        <v>2</v>
      </c>
      <c r="AX126">
        <v>51662089</v>
      </c>
      <c r="AY126">
        <v>1</v>
      </c>
      <c r="AZ126">
        <v>0</v>
      </c>
      <c r="BA126">
        <v>141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V126">
        <v>0</v>
      </c>
      <c r="CW126">
        <f>ROUND(Y126*Source!I95,7)</f>
        <v>2.8728E-3</v>
      </c>
      <c r="CX126">
        <f>ROUND(Y126*Source!I95,7)</f>
        <v>2.8728E-3</v>
      </c>
      <c r="CY126">
        <f>AB126</f>
        <v>871.31</v>
      </c>
      <c r="CZ126">
        <f>AF126</f>
        <v>65.709999999999994</v>
      </c>
      <c r="DA126">
        <f>AJ126</f>
        <v>13.26</v>
      </c>
      <c r="DB126">
        <f t="shared" si="105"/>
        <v>49.68</v>
      </c>
      <c r="DC126">
        <f t="shared" si="106"/>
        <v>8.77</v>
      </c>
      <c r="DD126" t="s">
        <v>3</v>
      </c>
      <c r="DE126" t="s">
        <v>3</v>
      </c>
      <c r="DF126">
        <f t="shared" si="107"/>
        <v>0</v>
      </c>
      <c r="DG126">
        <f>ROUND(ROUND(AF126*AJ126,2)*CX126,2)</f>
        <v>2.5</v>
      </c>
      <c r="DH126">
        <f>ROUND(ROUND(AG126*AK126,2)*CX126,2)</f>
        <v>1.1100000000000001</v>
      </c>
      <c r="DI126">
        <f t="shared" si="108"/>
        <v>0</v>
      </c>
      <c r="DJ126">
        <f>DG126</f>
        <v>2.5</v>
      </c>
      <c r="DK126">
        <v>0</v>
      </c>
      <c r="DL126" t="s">
        <v>3</v>
      </c>
      <c r="DM126">
        <v>0</v>
      </c>
      <c r="DN126" t="s">
        <v>3</v>
      </c>
      <c r="DO126">
        <v>0</v>
      </c>
    </row>
    <row r="127" spans="1:119" x14ac:dyDescent="0.2">
      <c r="A127">
        <f>ROW(Source!A95)</f>
        <v>95</v>
      </c>
      <c r="B127">
        <v>51661419</v>
      </c>
      <c r="C127">
        <v>51662072</v>
      </c>
      <c r="D127">
        <v>49673715</v>
      </c>
      <c r="E127">
        <v>1</v>
      </c>
      <c r="F127">
        <v>1</v>
      </c>
      <c r="G127">
        <v>1</v>
      </c>
      <c r="H127">
        <v>2</v>
      </c>
      <c r="I127" t="s">
        <v>479</v>
      </c>
      <c r="J127" t="s">
        <v>480</v>
      </c>
      <c r="K127" t="s">
        <v>481</v>
      </c>
      <c r="L127">
        <v>1367</v>
      </c>
      <c r="N127">
        <v>1011</v>
      </c>
      <c r="O127" t="s">
        <v>461</v>
      </c>
      <c r="P127" t="s">
        <v>461</v>
      </c>
      <c r="Q127">
        <v>1</v>
      </c>
      <c r="W127">
        <v>0</v>
      </c>
      <c r="X127">
        <v>829370094</v>
      </c>
      <c r="Y127">
        <f t="shared" si="104"/>
        <v>1.6170000000000002</v>
      </c>
      <c r="AA127">
        <v>0</v>
      </c>
      <c r="AB127">
        <v>107.41</v>
      </c>
      <c r="AC127">
        <v>0</v>
      </c>
      <c r="AD127">
        <v>0</v>
      </c>
      <c r="AE127">
        <v>0</v>
      </c>
      <c r="AF127">
        <v>8.1</v>
      </c>
      <c r="AG127">
        <v>0</v>
      </c>
      <c r="AH127">
        <v>0</v>
      </c>
      <c r="AI127">
        <v>1</v>
      </c>
      <c r="AJ127">
        <v>13.26</v>
      </c>
      <c r="AK127">
        <v>33.39</v>
      </c>
      <c r="AL127">
        <v>1</v>
      </c>
      <c r="AM127">
        <v>4</v>
      </c>
      <c r="AN127">
        <v>0</v>
      </c>
      <c r="AO127">
        <v>1</v>
      </c>
      <c r="AP127">
        <v>1</v>
      </c>
      <c r="AQ127">
        <v>0</v>
      </c>
      <c r="AR127">
        <v>0</v>
      </c>
      <c r="AS127" t="s">
        <v>3</v>
      </c>
      <c r="AT127">
        <v>1.54</v>
      </c>
      <c r="AU127" t="s">
        <v>20</v>
      </c>
      <c r="AV127">
        <v>0</v>
      </c>
      <c r="AW127">
        <v>2</v>
      </c>
      <c r="AX127">
        <v>51662090</v>
      </c>
      <c r="AY127">
        <v>1</v>
      </c>
      <c r="AZ127">
        <v>0</v>
      </c>
      <c r="BA127">
        <v>142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V127">
        <v>0</v>
      </c>
      <c r="CW127">
        <f>ROUND(Y127*Source!I95,7)</f>
        <v>6.1446000000000001E-3</v>
      </c>
      <c r="CX127">
        <f>ROUND(Y127*Source!I95,7)</f>
        <v>6.1446000000000001E-3</v>
      </c>
      <c r="CY127">
        <f>AB127</f>
        <v>107.41</v>
      </c>
      <c r="CZ127">
        <f>AF127</f>
        <v>8.1</v>
      </c>
      <c r="DA127">
        <f>AJ127</f>
        <v>13.26</v>
      </c>
      <c r="DB127">
        <f t="shared" si="105"/>
        <v>13.09</v>
      </c>
      <c r="DC127">
        <f t="shared" si="106"/>
        <v>0</v>
      </c>
      <c r="DD127" t="s">
        <v>3</v>
      </c>
      <c r="DE127" t="s">
        <v>3</v>
      </c>
      <c r="DF127">
        <f t="shared" si="107"/>
        <v>0</v>
      </c>
      <c r="DG127">
        <f>ROUND(ROUND(AF127*AJ127,2)*CX127,2)</f>
        <v>0.66</v>
      </c>
      <c r="DH127">
        <f>ROUND(ROUND(AG127*AK127,2)*CX127,2)</f>
        <v>0</v>
      </c>
      <c r="DI127">
        <f t="shared" si="108"/>
        <v>0</v>
      </c>
      <c r="DJ127">
        <f>DG127</f>
        <v>0.66</v>
      </c>
      <c r="DK127">
        <v>0</v>
      </c>
      <c r="DL127" t="s">
        <v>3</v>
      </c>
      <c r="DM127">
        <v>0</v>
      </c>
      <c r="DN127" t="s">
        <v>3</v>
      </c>
      <c r="DO127">
        <v>0</v>
      </c>
    </row>
    <row r="128" spans="1:119" x14ac:dyDescent="0.2">
      <c r="A128">
        <f>ROW(Source!A95)</f>
        <v>95</v>
      </c>
      <c r="B128">
        <v>51661419</v>
      </c>
      <c r="C128">
        <v>51662072</v>
      </c>
      <c r="D128">
        <v>49521144</v>
      </c>
      <c r="E128">
        <v>1</v>
      </c>
      <c r="F128">
        <v>1</v>
      </c>
      <c r="G128">
        <v>1</v>
      </c>
      <c r="H128">
        <v>3</v>
      </c>
      <c r="I128" t="s">
        <v>496</v>
      </c>
      <c r="J128" t="s">
        <v>497</v>
      </c>
      <c r="K128" t="s">
        <v>498</v>
      </c>
      <c r="L128">
        <v>1348</v>
      </c>
      <c r="N128">
        <v>1009</v>
      </c>
      <c r="O128" t="s">
        <v>196</v>
      </c>
      <c r="P128" t="s">
        <v>196</v>
      </c>
      <c r="Q128">
        <v>1000</v>
      </c>
      <c r="W128">
        <v>0</v>
      </c>
      <c r="X128">
        <v>-847628873</v>
      </c>
      <c r="Y128">
        <f t="shared" ref="Y128:Y133" si="109">AT128</f>
        <v>8.8999999999999995E-4</v>
      </c>
      <c r="AA128">
        <v>241405.89</v>
      </c>
      <c r="AB128">
        <v>0</v>
      </c>
      <c r="AC128">
        <v>0</v>
      </c>
      <c r="AD128">
        <v>0</v>
      </c>
      <c r="AE128">
        <v>26499</v>
      </c>
      <c r="AF128">
        <v>0</v>
      </c>
      <c r="AG128">
        <v>0</v>
      </c>
      <c r="AH128">
        <v>0</v>
      </c>
      <c r="AI128">
        <v>9.11</v>
      </c>
      <c r="AJ128">
        <v>1</v>
      </c>
      <c r="AK128">
        <v>1</v>
      </c>
      <c r="AL128">
        <v>1</v>
      </c>
      <c r="AM128">
        <v>4</v>
      </c>
      <c r="AN128">
        <v>0</v>
      </c>
      <c r="AO128">
        <v>1</v>
      </c>
      <c r="AP128">
        <v>1</v>
      </c>
      <c r="AQ128">
        <v>0</v>
      </c>
      <c r="AR128">
        <v>0</v>
      </c>
      <c r="AS128" t="s">
        <v>3</v>
      </c>
      <c r="AT128">
        <v>8.8999999999999995E-4</v>
      </c>
      <c r="AU128" t="s">
        <v>3</v>
      </c>
      <c r="AV128">
        <v>0</v>
      </c>
      <c r="AW128">
        <v>2</v>
      </c>
      <c r="AX128">
        <v>51662091</v>
      </c>
      <c r="AY128">
        <v>1</v>
      </c>
      <c r="AZ128">
        <v>0</v>
      </c>
      <c r="BA128">
        <v>143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V128">
        <v>0</v>
      </c>
      <c r="CW128">
        <v>0</v>
      </c>
      <c r="CX128">
        <f>ROUND(Y128*Source!I95,7)</f>
        <v>3.4000000000000001E-6</v>
      </c>
      <c r="CY128">
        <f t="shared" ref="CY128:CY133" si="110">AA128</f>
        <v>241405.89</v>
      </c>
      <c r="CZ128">
        <f t="shared" ref="CZ128:CZ133" si="111">AE128</f>
        <v>26499</v>
      </c>
      <c r="DA128">
        <f t="shared" ref="DA128:DA133" si="112">AI128</f>
        <v>9.11</v>
      </c>
      <c r="DB128">
        <f t="shared" ref="DB128:DB133" si="113">ROUND(ROUND(AT128*CZ128,2),2)</f>
        <v>23.58</v>
      </c>
      <c r="DC128">
        <f t="shared" ref="DC128:DC133" si="114">ROUND(ROUND(AT128*AG128,2),2)</f>
        <v>0</v>
      </c>
      <c r="DD128" t="s">
        <v>3</v>
      </c>
      <c r="DE128" t="s">
        <v>3</v>
      </c>
      <c r="DF128">
        <f t="shared" ref="DF128:DF133" si="115">ROUND(ROUND(AE128*AI128,2)*CX128,2)</f>
        <v>0.82</v>
      </c>
      <c r="DG128">
        <f t="shared" ref="DG128:DG135" si="116">ROUND(ROUND(AF128,2)*CX128,2)</f>
        <v>0</v>
      </c>
      <c r="DH128">
        <f t="shared" ref="DH128:DH134" si="117">ROUND(ROUND(AG128,2)*CX128,2)</f>
        <v>0</v>
      </c>
      <c r="DI128">
        <f t="shared" si="108"/>
        <v>0</v>
      </c>
      <c r="DJ128">
        <f t="shared" ref="DJ128:DJ133" si="118">DF128</f>
        <v>0.82</v>
      </c>
      <c r="DK128">
        <v>0</v>
      </c>
      <c r="DL128" t="s">
        <v>3</v>
      </c>
      <c r="DM128">
        <v>0</v>
      </c>
      <c r="DN128" t="s">
        <v>3</v>
      </c>
      <c r="DO128">
        <v>0</v>
      </c>
    </row>
    <row r="129" spans="1:119" x14ac:dyDescent="0.2">
      <c r="A129">
        <f>ROW(Source!A95)</f>
        <v>95</v>
      </c>
      <c r="B129">
        <v>51661419</v>
      </c>
      <c r="C129">
        <v>51662072</v>
      </c>
      <c r="D129">
        <v>49524301</v>
      </c>
      <c r="E129">
        <v>1</v>
      </c>
      <c r="F129">
        <v>1</v>
      </c>
      <c r="G129">
        <v>1</v>
      </c>
      <c r="H129">
        <v>3</v>
      </c>
      <c r="I129" t="s">
        <v>482</v>
      </c>
      <c r="J129" t="s">
        <v>483</v>
      </c>
      <c r="K129" t="s">
        <v>484</v>
      </c>
      <c r="L129">
        <v>1348</v>
      </c>
      <c r="N129">
        <v>1009</v>
      </c>
      <c r="O129" t="s">
        <v>196</v>
      </c>
      <c r="P129" t="s">
        <v>196</v>
      </c>
      <c r="Q129">
        <v>1000</v>
      </c>
      <c r="W129">
        <v>0</v>
      </c>
      <c r="X129">
        <v>1824693337</v>
      </c>
      <c r="Y129">
        <f t="shared" si="109"/>
        <v>4.4999999999999999E-4</v>
      </c>
      <c r="AA129">
        <v>94397.82</v>
      </c>
      <c r="AB129">
        <v>0</v>
      </c>
      <c r="AC129">
        <v>0</v>
      </c>
      <c r="AD129">
        <v>0</v>
      </c>
      <c r="AE129">
        <v>10362</v>
      </c>
      <c r="AF129">
        <v>0</v>
      </c>
      <c r="AG129">
        <v>0</v>
      </c>
      <c r="AH129">
        <v>0</v>
      </c>
      <c r="AI129">
        <v>9.11</v>
      </c>
      <c r="AJ129">
        <v>1</v>
      </c>
      <c r="AK129">
        <v>1</v>
      </c>
      <c r="AL129">
        <v>1</v>
      </c>
      <c r="AM129">
        <v>4</v>
      </c>
      <c r="AN129">
        <v>0</v>
      </c>
      <c r="AO129">
        <v>1</v>
      </c>
      <c r="AP129">
        <v>1</v>
      </c>
      <c r="AQ129">
        <v>0</v>
      </c>
      <c r="AR129">
        <v>0</v>
      </c>
      <c r="AS129" t="s">
        <v>3</v>
      </c>
      <c r="AT129">
        <v>4.4999999999999999E-4</v>
      </c>
      <c r="AU129" t="s">
        <v>3</v>
      </c>
      <c r="AV129">
        <v>0</v>
      </c>
      <c r="AW129">
        <v>2</v>
      </c>
      <c r="AX129">
        <v>51662092</v>
      </c>
      <c r="AY129">
        <v>1</v>
      </c>
      <c r="AZ129">
        <v>0</v>
      </c>
      <c r="BA129">
        <v>144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V129">
        <v>0</v>
      </c>
      <c r="CW129">
        <v>0</v>
      </c>
      <c r="CX129">
        <f>ROUND(Y129*Source!I95,7)</f>
        <v>1.7E-6</v>
      </c>
      <c r="CY129">
        <f t="shared" si="110"/>
        <v>94397.82</v>
      </c>
      <c r="CZ129">
        <f t="shared" si="111"/>
        <v>10362</v>
      </c>
      <c r="DA129">
        <f t="shared" si="112"/>
        <v>9.11</v>
      </c>
      <c r="DB129">
        <f t="shared" si="113"/>
        <v>4.66</v>
      </c>
      <c r="DC129">
        <f t="shared" si="114"/>
        <v>0</v>
      </c>
      <c r="DD129" t="s">
        <v>3</v>
      </c>
      <c r="DE129" t="s">
        <v>3</v>
      </c>
      <c r="DF129">
        <f t="shared" si="115"/>
        <v>0.16</v>
      </c>
      <c r="DG129">
        <f t="shared" si="116"/>
        <v>0</v>
      </c>
      <c r="DH129">
        <f t="shared" si="117"/>
        <v>0</v>
      </c>
      <c r="DI129">
        <f t="shared" si="108"/>
        <v>0</v>
      </c>
      <c r="DJ129">
        <f t="shared" si="118"/>
        <v>0.16</v>
      </c>
      <c r="DK129">
        <v>0</v>
      </c>
      <c r="DL129" t="s">
        <v>3</v>
      </c>
      <c r="DM129">
        <v>0</v>
      </c>
      <c r="DN129" t="s">
        <v>3</v>
      </c>
      <c r="DO129">
        <v>0</v>
      </c>
    </row>
    <row r="130" spans="1:119" x14ac:dyDescent="0.2">
      <c r="A130">
        <f>ROW(Source!A95)</f>
        <v>95</v>
      </c>
      <c r="B130">
        <v>51661419</v>
      </c>
      <c r="C130">
        <v>51662072</v>
      </c>
      <c r="D130">
        <v>49525488</v>
      </c>
      <c r="E130">
        <v>1</v>
      </c>
      <c r="F130">
        <v>1</v>
      </c>
      <c r="G130">
        <v>1</v>
      </c>
      <c r="H130">
        <v>3</v>
      </c>
      <c r="I130" t="s">
        <v>468</v>
      </c>
      <c r="J130" t="s">
        <v>469</v>
      </c>
      <c r="K130" t="s">
        <v>470</v>
      </c>
      <c r="L130">
        <v>1346</v>
      </c>
      <c r="N130">
        <v>1009</v>
      </c>
      <c r="O130" t="s">
        <v>471</v>
      </c>
      <c r="P130" t="s">
        <v>471</v>
      </c>
      <c r="Q130">
        <v>1</v>
      </c>
      <c r="W130">
        <v>0</v>
      </c>
      <c r="X130">
        <v>-1864341761</v>
      </c>
      <c r="Y130">
        <f t="shared" si="109"/>
        <v>15</v>
      </c>
      <c r="AA130">
        <v>82.35</v>
      </c>
      <c r="AB130">
        <v>0</v>
      </c>
      <c r="AC130">
        <v>0</v>
      </c>
      <c r="AD130">
        <v>0</v>
      </c>
      <c r="AE130">
        <v>9.0399999999999991</v>
      </c>
      <c r="AF130">
        <v>0</v>
      </c>
      <c r="AG130">
        <v>0</v>
      </c>
      <c r="AH130">
        <v>0</v>
      </c>
      <c r="AI130">
        <v>9.11</v>
      </c>
      <c r="AJ130">
        <v>1</v>
      </c>
      <c r="AK130">
        <v>1</v>
      </c>
      <c r="AL130">
        <v>1</v>
      </c>
      <c r="AM130">
        <v>4</v>
      </c>
      <c r="AN130">
        <v>0</v>
      </c>
      <c r="AO130">
        <v>1</v>
      </c>
      <c r="AP130">
        <v>1</v>
      </c>
      <c r="AQ130">
        <v>0</v>
      </c>
      <c r="AR130">
        <v>0</v>
      </c>
      <c r="AS130" t="s">
        <v>3</v>
      </c>
      <c r="AT130">
        <v>15</v>
      </c>
      <c r="AU130" t="s">
        <v>3</v>
      </c>
      <c r="AV130">
        <v>0</v>
      </c>
      <c r="AW130">
        <v>2</v>
      </c>
      <c r="AX130">
        <v>51662093</v>
      </c>
      <c r="AY130">
        <v>1</v>
      </c>
      <c r="AZ130">
        <v>0</v>
      </c>
      <c r="BA130">
        <v>145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V130">
        <v>0</v>
      </c>
      <c r="CW130">
        <v>0</v>
      </c>
      <c r="CX130">
        <f>ROUND(Y130*Source!I95,7)</f>
        <v>5.7000000000000002E-2</v>
      </c>
      <c r="CY130">
        <f t="shared" si="110"/>
        <v>82.35</v>
      </c>
      <c r="CZ130">
        <f t="shared" si="111"/>
        <v>9.0399999999999991</v>
      </c>
      <c r="DA130">
        <f t="shared" si="112"/>
        <v>9.11</v>
      </c>
      <c r="DB130">
        <f t="shared" si="113"/>
        <v>135.6</v>
      </c>
      <c r="DC130">
        <f t="shared" si="114"/>
        <v>0</v>
      </c>
      <c r="DD130" t="s">
        <v>3</v>
      </c>
      <c r="DE130" t="s">
        <v>3</v>
      </c>
      <c r="DF130">
        <f t="shared" si="115"/>
        <v>4.6900000000000004</v>
      </c>
      <c r="DG130">
        <f t="shared" si="116"/>
        <v>0</v>
      </c>
      <c r="DH130">
        <f t="shared" si="117"/>
        <v>0</v>
      </c>
      <c r="DI130">
        <f t="shared" si="108"/>
        <v>0</v>
      </c>
      <c r="DJ130">
        <f t="shared" si="118"/>
        <v>4.6900000000000004</v>
      </c>
      <c r="DK130">
        <v>0</v>
      </c>
      <c r="DL130" t="s">
        <v>3</v>
      </c>
      <c r="DM130">
        <v>0</v>
      </c>
      <c r="DN130" t="s">
        <v>3</v>
      </c>
      <c r="DO130">
        <v>0</v>
      </c>
    </row>
    <row r="131" spans="1:119" x14ac:dyDescent="0.2">
      <c r="A131">
        <f>ROW(Source!A95)</f>
        <v>95</v>
      </c>
      <c r="B131">
        <v>51661419</v>
      </c>
      <c r="C131">
        <v>51662072</v>
      </c>
      <c r="D131">
        <v>49526492</v>
      </c>
      <c r="E131">
        <v>1</v>
      </c>
      <c r="F131">
        <v>1</v>
      </c>
      <c r="G131">
        <v>1</v>
      </c>
      <c r="H131">
        <v>3</v>
      </c>
      <c r="I131" t="s">
        <v>472</v>
      </c>
      <c r="J131" t="s">
        <v>473</v>
      </c>
      <c r="K131" t="s">
        <v>474</v>
      </c>
      <c r="L131">
        <v>1346</v>
      </c>
      <c r="N131">
        <v>1009</v>
      </c>
      <c r="O131" t="s">
        <v>471</v>
      </c>
      <c r="P131" t="s">
        <v>471</v>
      </c>
      <c r="Q131">
        <v>1</v>
      </c>
      <c r="W131">
        <v>0</v>
      </c>
      <c r="X131">
        <v>497341279</v>
      </c>
      <c r="Y131">
        <f t="shared" si="109"/>
        <v>8</v>
      </c>
      <c r="AA131">
        <v>210.35</v>
      </c>
      <c r="AB131">
        <v>0</v>
      </c>
      <c r="AC131">
        <v>0</v>
      </c>
      <c r="AD131">
        <v>0</v>
      </c>
      <c r="AE131">
        <v>23.09</v>
      </c>
      <c r="AF131">
        <v>0</v>
      </c>
      <c r="AG131">
        <v>0</v>
      </c>
      <c r="AH131">
        <v>0</v>
      </c>
      <c r="AI131">
        <v>9.11</v>
      </c>
      <c r="AJ131">
        <v>1</v>
      </c>
      <c r="AK131">
        <v>1</v>
      </c>
      <c r="AL131">
        <v>1</v>
      </c>
      <c r="AM131">
        <v>4</v>
      </c>
      <c r="AN131">
        <v>0</v>
      </c>
      <c r="AO131">
        <v>1</v>
      </c>
      <c r="AP131">
        <v>1</v>
      </c>
      <c r="AQ131">
        <v>0</v>
      </c>
      <c r="AR131">
        <v>0</v>
      </c>
      <c r="AS131" t="s">
        <v>3</v>
      </c>
      <c r="AT131">
        <v>8</v>
      </c>
      <c r="AU131" t="s">
        <v>3</v>
      </c>
      <c r="AV131">
        <v>0</v>
      </c>
      <c r="AW131">
        <v>2</v>
      </c>
      <c r="AX131">
        <v>51662094</v>
      </c>
      <c r="AY131">
        <v>1</v>
      </c>
      <c r="AZ131">
        <v>0</v>
      </c>
      <c r="BA131">
        <v>146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V131">
        <v>0</v>
      </c>
      <c r="CW131">
        <v>0</v>
      </c>
      <c r="CX131">
        <f>ROUND(Y131*Source!I95,7)</f>
        <v>3.04E-2</v>
      </c>
      <c r="CY131">
        <f t="shared" si="110"/>
        <v>210.35</v>
      </c>
      <c r="CZ131">
        <f t="shared" si="111"/>
        <v>23.09</v>
      </c>
      <c r="DA131">
        <f t="shared" si="112"/>
        <v>9.11</v>
      </c>
      <c r="DB131">
        <f t="shared" si="113"/>
        <v>184.72</v>
      </c>
      <c r="DC131">
        <f t="shared" si="114"/>
        <v>0</v>
      </c>
      <c r="DD131" t="s">
        <v>3</v>
      </c>
      <c r="DE131" t="s">
        <v>3</v>
      </c>
      <c r="DF131">
        <f t="shared" si="115"/>
        <v>6.39</v>
      </c>
      <c r="DG131">
        <f t="shared" si="116"/>
        <v>0</v>
      </c>
      <c r="DH131">
        <f t="shared" si="117"/>
        <v>0</v>
      </c>
      <c r="DI131">
        <f t="shared" si="108"/>
        <v>0</v>
      </c>
      <c r="DJ131">
        <f t="shared" si="118"/>
        <v>6.39</v>
      </c>
      <c r="DK131">
        <v>0</v>
      </c>
      <c r="DL131" t="s">
        <v>3</v>
      </c>
      <c r="DM131">
        <v>0</v>
      </c>
      <c r="DN131" t="s">
        <v>3</v>
      </c>
      <c r="DO131">
        <v>0</v>
      </c>
    </row>
    <row r="132" spans="1:119" x14ac:dyDescent="0.2">
      <c r="A132">
        <f>ROW(Source!A95)</f>
        <v>95</v>
      </c>
      <c r="B132">
        <v>51661419</v>
      </c>
      <c r="C132">
        <v>51662072</v>
      </c>
      <c r="D132">
        <v>49555131</v>
      </c>
      <c r="E132">
        <v>1</v>
      </c>
      <c r="F132">
        <v>1</v>
      </c>
      <c r="G132">
        <v>1</v>
      </c>
      <c r="H132">
        <v>3</v>
      </c>
      <c r="I132" t="s">
        <v>499</v>
      </c>
      <c r="J132" t="s">
        <v>500</v>
      </c>
      <c r="K132" t="s">
        <v>501</v>
      </c>
      <c r="L132">
        <v>1348</v>
      </c>
      <c r="N132">
        <v>1009</v>
      </c>
      <c r="O132" t="s">
        <v>196</v>
      </c>
      <c r="P132" t="s">
        <v>196</v>
      </c>
      <c r="Q132">
        <v>1000</v>
      </c>
      <c r="W132">
        <v>0</v>
      </c>
      <c r="X132">
        <v>-364749507</v>
      </c>
      <c r="Y132">
        <f t="shared" si="109"/>
        <v>5.0099999999999997E-3</v>
      </c>
      <c r="AA132">
        <v>156537.13</v>
      </c>
      <c r="AB132">
        <v>0</v>
      </c>
      <c r="AC132">
        <v>0</v>
      </c>
      <c r="AD132">
        <v>0</v>
      </c>
      <c r="AE132">
        <v>17183</v>
      </c>
      <c r="AF132">
        <v>0</v>
      </c>
      <c r="AG132">
        <v>0</v>
      </c>
      <c r="AH132">
        <v>0</v>
      </c>
      <c r="AI132">
        <v>9.11</v>
      </c>
      <c r="AJ132">
        <v>1</v>
      </c>
      <c r="AK132">
        <v>1</v>
      </c>
      <c r="AL132">
        <v>1</v>
      </c>
      <c r="AM132">
        <v>4</v>
      </c>
      <c r="AN132">
        <v>0</v>
      </c>
      <c r="AO132">
        <v>1</v>
      </c>
      <c r="AP132">
        <v>1</v>
      </c>
      <c r="AQ132">
        <v>0</v>
      </c>
      <c r="AR132">
        <v>0</v>
      </c>
      <c r="AS132" t="s">
        <v>3</v>
      </c>
      <c r="AT132">
        <v>5.0099999999999997E-3</v>
      </c>
      <c r="AU132" t="s">
        <v>3</v>
      </c>
      <c r="AV132">
        <v>0</v>
      </c>
      <c r="AW132">
        <v>2</v>
      </c>
      <c r="AX132">
        <v>51662096</v>
      </c>
      <c r="AY132">
        <v>1</v>
      </c>
      <c r="AZ132">
        <v>0</v>
      </c>
      <c r="BA132">
        <v>148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V132">
        <v>0</v>
      </c>
      <c r="CW132">
        <v>0</v>
      </c>
      <c r="CX132">
        <f>ROUND(Y132*Source!I95,7)</f>
        <v>1.9000000000000001E-5</v>
      </c>
      <c r="CY132">
        <f t="shared" si="110"/>
        <v>156537.13</v>
      </c>
      <c r="CZ132">
        <f t="shared" si="111"/>
        <v>17183</v>
      </c>
      <c r="DA132">
        <f t="shared" si="112"/>
        <v>9.11</v>
      </c>
      <c r="DB132">
        <f t="shared" si="113"/>
        <v>86.09</v>
      </c>
      <c r="DC132">
        <f t="shared" si="114"/>
        <v>0</v>
      </c>
      <c r="DD132" t="s">
        <v>3</v>
      </c>
      <c r="DE132" t="s">
        <v>3</v>
      </c>
      <c r="DF132">
        <f t="shared" si="115"/>
        <v>2.97</v>
      </c>
      <c r="DG132">
        <f t="shared" si="116"/>
        <v>0</v>
      </c>
      <c r="DH132">
        <f t="shared" si="117"/>
        <v>0</v>
      </c>
      <c r="DI132">
        <f t="shared" si="108"/>
        <v>0</v>
      </c>
      <c r="DJ132">
        <f t="shared" si="118"/>
        <v>2.97</v>
      </c>
      <c r="DK132">
        <v>0</v>
      </c>
      <c r="DL132" t="s">
        <v>3</v>
      </c>
      <c r="DM132">
        <v>0</v>
      </c>
      <c r="DN132" t="s">
        <v>3</v>
      </c>
      <c r="DO132">
        <v>0</v>
      </c>
    </row>
    <row r="133" spans="1:119" x14ac:dyDescent="0.2">
      <c r="A133">
        <f>ROW(Source!A95)</f>
        <v>95</v>
      </c>
      <c r="B133">
        <v>51661419</v>
      </c>
      <c r="C133">
        <v>51662072</v>
      </c>
      <c r="D133">
        <v>49564259</v>
      </c>
      <c r="E133">
        <v>1</v>
      </c>
      <c r="F133">
        <v>1</v>
      </c>
      <c r="G133">
        <v>1</v>
      </c>
      <c r="H133">
        <v>3</v>
      </c>
      <c r="I133" t="s">
        <v>79</v>
      </c>
      <c r="J133" t="s">
        <v>81</v>
      </c>
      <c r="K133" t="s">
        <v>80</v>
      </c>
      <c r="L133">
        <v>1327</v>
      </c>
      <c r="N133">
        <v>1005</v>
      </c>
      <c r="O133" t="s">
        <v>63</v>
      </c>
      <c r="P133" t="s">
        <v>63</v>
      </c>
      <c r="Q133">
        <v>1</v>
      </c>
      <c r="W133">
        <v>0</v>
      </c>
      <c r="X133">
        <v>1911137992</v>
      </c>
      <c r="Y133">
        <f t="shared" si="109"/>
        <v>100</v>
      </c>
      <c r="AA133">
        <v>877.2</v>
      </c>
      <c r="AB133">
        <v>0</v>
      </c>
      <c r="AC133">
        <v>0</v>
      </c>
      <c r="AD133">
        <v>0</v>
      </c>
      <c r="AE133">
        <v>96.29</v>
      </c>
      <c r="AF133">
        <v>0</v>
      </c>
      <c r="AG133">
        <v>0</v>
      </c>
      <c r="AH133">
        <v>0</v>
      </c>
      <c r="AI133">
        <v>9.11</v>
      </c>
      <c r="AJ133">
        <v>1</v>
      </c>
      <c r="AK133">
        <v>1</v>
      </c>
      <c r="AL133">
        <v>1</v>
      </c>
      <c r="AM133">
        <v>0</v>
      </c>
      <c r="AN133">
        <v>0</v>
      </c>
      <c r="AO133">
        <v>0</v>
      </c>
      <c r="AP133">
        <v>1</v>
      </c>
      <c r="AQ133">
        <v>0</v>
      </c>
      <c r="AR133">
        <v>0</v>
      </c>
      <c r="AS133" t="s">
        <v>3</v>
      </c>
      <c r="AT133">
        <v>100</v>
      </c>
      <c r="AU133" t="s">
        <v>3</v>
      </c>
      <c r="AV133">
        <v>0</v>
      </c>
      <c r="AW133">
        <v>1</v>
      </c>
      <c r="AX133">
        <v>-1</v>
      </c>
      <c r="AY133">
        <v>0</v>
      </c>
      <c r="AZ133">
        <v>0</v>
      </c>
      <c r="BA133" t="s">
        <v>3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V133">
        <v>0</v>
      </c>
      <c r="CW133">
        <v>0</v>
      </c>
      <c r="CX133">
        <f>ROUND(Y133*Source!I95,7)</f>
        <v>0.38</v>
      </c>
      <c r="CY133">
        <f t="shared" si="110"/>
        <v>877.2</v>
      </c>
      <c r="CZ133">
        <f t="shared" si="111"/>
        <v>96.29</v>
      </c>
      <c r="DA133">
        <f t="shared" si="112"/>
        <v>9.11</v>
      </c>
      <c r="DB133">
        <f t="shared" si="113"/>
        <v>9629</v>
      </c>
      <c r="DC133">
        <f t="shared" si="114"/>
        <v>0</v>
      </c>
      <c r="DD133" t="s">
        <v>3</v>
      </c>
      <c r="DE133" t="s">
        <v>3</v>
      </c>
      <c r="DF133">
        <f t="shared" si="115"/>
        <v>333.34</v>
      </c>
      <c r="DG133">
        <f t="shared" si="116"/>
        <v>0</v>
      </c>
      <c r="DH133">
        <f t="shared" si="117"/>
        <v>0</v>
      </c>
      <c r="DI133">
        <f t="shared" si="108"/>
        <v>0</v>
      </c>
      <c r="DJ133">
        <f t="shared" si="118"/>
        <v>333.34</v>
      </c>
      <c r="DK133">
        <v>0</v>
      </c>
      <c r="DL133" t="s">
        <v>3</v>
      </c>
      <c r="DM133">
        <v>0</v>
      </c>
      <c r="DN133" t="s">
        <v>3</v>
      </c>
      <c r="DO133">
        <v>0</v>
      </c>
    </row>
    <row r="134" spans="1:119" x14ac:dyDescent="0.2">
      <c r="A134">
        <f>ROW(Source!A97)</f>
        <v>97</v>
      </c>
      <c r="B134">
        <v>51661419</v>
      </c>
      <c r="C134">
        <v>51662103</v>
      </c>
      <c r="D134">
        <v>49510719</v>
      </c>
      <c r="E134">
        <v>70</v>
      </c>
      <c r="F134">
        <v>1</v>
      </c>
      <c r="G134">
        <v>1</v>
      </c>
      <c r="H134">
        <v>1</v>
      </c>
      <c r="I134" t="s">
        <v>491</v>
      </c>
      <c r="J134" t="s">
        <v>3</v>
      </c>
      <c r="K134" t="s">
        <v>492</v>
      </c>
      <c r="L134">
        <v>1191</v>
      </c>
      <c r="N134">
        <v>1013</v>
      </c>
      <c r="O134" t="s">
        <v>455</v>
      </c>
      <c r="P134" t="s">
        <v>455</v>
      </c>
      <c r="Q134">
        <v>1</v>
      </c>
      <c r="W134">
        <v>0</v>
      </c>
      <c r="X134">
        <v>784619160</v>
      </c>
      <c r="Y134">
        <f t="shared" ref="Y134:Y140" si="119">(AT134*ROUND(1.05,7))</f>
        <v>128.1</v>
      </c>
      <c r="AA134">
        <v>0</v>
      </c>
      <c r="AB134">
        <v>0</v>
      </c>
      <c r="AC134">
        <v>0</v>
      </c>
      <c r="AD134">
        <v>291.83</v>
      </c>
      <c r="AE134">
        <v>0</v>
      </c>
      <c r="AF134">
        <v>0</v>
      </c>
      <c r="AG134">
        <v>0</v>
      </c>
      <c r="AH134">
        <v>8.74</v>
      </c>
      <c r="AI134">
        <v>1</v>
      </c>
      <c r="AJ134">
        <v>1</v>
      </c>
      <c r="AK134">
        <v>1</v>
      </c>
      <c r="AL134">
        <v>33.39</v>
      </c>
      <c r="AM134">
        <v>4</v>
      </c>
      <c r="AN134">
        <v>0</v>
      </c>
      <c r="AO134">
        <v>1</v>
      </c>
      <c r="AP134">
        <v>1</v>
      </c>
      <c r="AQ134">
        <v>0</v>
      </c>
      <c r="AR134">
        <v>0</v>
      </c>
      <c r="AS134" t="s">
        <v>3</v>
      </c>
      <c r="AT134">
        <v>122</v>
      </c>
      <c r="AU134" t="s">
        <v>20</v>
      </c>
      <c r="AV134">
        <v>1</v>
      </c>
      <c r="AW134">
        <v>2</v>
      </c>
      <c r="AX134">
        <v>51662121</v>
      </c>
      <c r="AY134">
        <v>1</v>
      </c>
      <c r="AZ134">
        <v>0</v>
      </c>
      <c r="BA134">
        <v>154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U134">
        <f>ROUND(AT134*Source!I97*AH134*AL134,2)</f>
        <v>14988.9</v>
      </c>
      <c r="CV134">
        <f>ROUND(Y134*Source!I97,7)</f>
        <v>53.930100000000003</v>
      </c>
      <c r="CW134">
        <v>0</v>
      </c>
      <c r="CX134">
        <f>ROUND(Y134*Source!I97,7)</f>
        <v>53.930100000000003</v>
      </c>
      <c r="CY134">
        <f>AD134</f>
        <v>291.83</v>
      </c>
      <c r="CZ134">
        <f>AH134</f>
        <v>8.74</v>
      </c>
      <c r="DA134">
        <f>AL134</f>
        <v>33.39</v>
      </c>
      <c r="DB134">
        <f t="shared" ref="DB134:DB140" si="120">ROUND((ROUND(AT134*CZ134,2)*ROUND(1.05,7)),2)</f>
        <v>1119.5899999999999</v>
      </c>
      <c r="DC134">
        <f t="shared" ref="DC134:DC140" si="121">ROUND((ROUND(AT134*AG134,2)*ROUND(1.05,7)),2)</f>
        <v>0</v>
      </c>
      <c r="DD134" t="s">
        <v>3</v>
      </c>
      <c r="DE134" t="s">
        <v>3</v>
      </c>
      <c r="DF134">
        <f t="shared" ref="DF134:DF140" si="122">ROUND(ROUND(AE134,2)*CX134,2)</f>
        <v>0</v>
      </c>
      <c r="DG134">
        <f t="shared" si="116"/>
        <v>0</v>
      </c>
      <c r="DH134">
        <f t="shared" si="117"/>
        <v>0</v>
      </c>
      <c r="DI134">
        <f>ROUND(ROUND(AH134*AL134,2)*CX134,2)</f>
        <v>15738.42</v>
      </c>
      <c r="DJ134">
        <f>DI134</f>
        <v>15738.42</v>
      </c>
      <c r="DK134">
        <v>0</v>
      </c>
      <c r="DL134" t="s">
        <v>3</v>
      </c>
      <c r="DM134">
        <v>0</v>
      </c>
      <c r="DN134" t="s">
        <v>3</v>
      </c>
      <c r="DO134">
        <v>0</v>
      </c>
    </row>
    <row r="135" spans="1:119" x14ac:dyDescent="0.2">
      <c r="A135">
        <f>ROW(Source!A97)</f>
        <v>97</v>
      </c>
      <c r="B135">
        <v>51661419</v>
      </c>
      <c r="C135">
        <v>51662103</v>
      </c>
      <c r="D135">
        <v>49510905</v>
      </c>
      <c r="E135">
        <v>70</v>
      </c>
      <c r="F135">
        <v>1</v>
      </c>
      <c r="G135">
        <v>1</v>
      </c>
      <c r="H135">
        <v>1</v>
      </c>
      <c r="I135" t="s">
        <v>456</v>
      </c>
      <c r="J135" t="s">
        <v>3</v>
      </c>
      <c r="K135" t="s">
        <v>457</v>
      </c>
      <c r="L135">
        <v>1191</v>
      </c>
      <c r="N135">
        <v>1013</v>
      </c>
      <c r="O135" t="s">
        <v>455</v>
      </c>
      <c r="P135" t="s">
        <v>455</v>
      </c>
      <c r="Q135">
        <v>1</v>
      </c>
      <c r="W135">
        <v>0</v>
      </c>
      <c r="X135">
        <v>-1417349443</v>
      </c>
      <c r="Y135">
        <f t="shared" si="119"/>
        <v>0.67200000000000004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1</v>
      </c>
      <c r="AJ135">
        <v>1</v>
      </c>
      <c r="AK135">
        <v>33.39</v>
      </c>
      <c r="AL135">
        <v>1</v>
      </c>
      <c r="AM135">
        <v>4</v>
      </c>
      <c r="AN135">
        <v>0</v>
      </c>
      <c r="AO135">
        <v>1</v>
      </c>
      <c r="AP135">
        <v>1</v>
      </c>
      <c r="AQ135">
        <v>0</v>
      </c>
      <c r="AR135">
        <v>0</v>
      </c>
      <c r="AS135" t="s">
        <v>3</v>
      </c>
      <c r="AT135">
        <v>0.64</v>
      </c>
      <c r="AU135" t="s">
        <v>20</v>
      </c>
      <c r="AV135">
        <v>2</v>
      </c>
      <c r="AW135">
        <v>2</v>
      </c>
      <c r="AX135">
        <v>51662122</v>
      </c>
      <c r="AY135">
        <v>1</v>
      </c>
      <c r="AZ135">
        <v>0</v>
      </c>
      <c r="BA135">
        <v>155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V135">
        <v>0</v>
      </c>
      <c r="CW135">
        <v>0</v>
      </c>
      <c r="CX135">
        <f>ROUND(Y135*Source!I97,7)</f>
        <v>0.282912</v>
      </c>
      <c r="CY135">
        <f>AD135</f>
        <v>0</v>
      </c>
      <c r="CZ135">
        <f>AH135</f>
        <v>0</v>
      </c>
      <c r="DA135">
        <f>AL135</f>
        <v>1</v>
      </c>
      <c r="DB135">
        <f t="shared" si="120"/>
        <v>0</v>
      </c>
      <c r="DC135">
        <f t="shared" si="121"/>
        <v>0</v>
      </c>
      <c r="DD135" t="s">
        <v>3</v>
      </c>
      <c r="DE135" t="s">
        <v>3</v>
      </c>
      <c r="DF135">
        <f t="shared" si="122"/>
        <v>0</v>
      </c>
      <c r="DG135">
        <f t="shared" si="116"/>
        <v>0</v>
      </c>
      <c r="DH135">
        <f t="shared" ref="DH135:DH140" si="123">ROUND(ROUND(AG135*AK135,2)*CX135,2)</f>
        <v>0</v>
      </c>
      <c r="DI135">
        <f t="shared" ref="DI135:DI148" si="124">ROUND(ROUND(AH135,2)*CX135,2)</f>
        <v>0</v>
      </c>
      <c r="DJ135">
        <f>DI135</f>
        <v>0</v>
      </c>
      <c r="DK135">
        <v>0</v>
      </c>
      <c r="DL135" t="s">
        <v>3</v>
      </c>
      <c r="DM135">
        <v>0</v>
      </c>
      <c r="DN135" t="s">
        <v>3</v>
      </c>
      <c r="DO135">
        <v>0</v>
      </c>
    </row>
    <row r="136" spans="1:119" x14ac:dyDescent="0.2">
      <c r="A136">
        <f>ROW(Source!A97)</f>
        <v>97</v>
      </c>
      <c r="B136">
        <v>51661419</v>
      </c>
      <c r="C136">
        <v>51662103</v>
      </c>
      <c r="D136">
        <v>49672573</v>
      </c>
      <c r="E136">
        <v>1</v>
      </c>
      <c r="F136">
        <v>1</v>
      </c>
      <c r="G136">
        <v>1</v>
      </c>
      <c r="H136">
        <v>2</v>
      </c>
      <c r="I136" t="s">
        <v>458</v>
      </c>
      <c r="J136" t="s">
        <v>459</v>
      </c>
      <c r="K136" t="s">
        <v>460</v>
      </c>
      <c r="L136">
        <v>1367</v>
      </c>
      <c r="N136">
        <v>1011</v>
      </c>
      <c r="O136" t="s">
        <v>461</v>
      </c>
      <c r="P136" t="s">
        <v>461</v>
      </c>
      <c r="Q136">
        <v>1</v>
      </c>
      <c r="W136">
        <v>0</v>
      </c>
      <c r="X136">
        <v>-430484415</v>
      </c>
      <c r="Y136">
        <f t="shared" si="119"/>
        <v>0.26250000000000001</v>
      </c>
      <c r="AA136">
        <v>0</v>
      </c>
      <c r="AB136">
        <v>1530.2</v>
      </c>
      <c r="AC136">
        <v>450.77</v>
      </c>
      <c r="AD136">
        <v>0</v>
      </c>
      <c r="AE136">
        <v>0</v>
      </c>
      <c r="AF136">
        <v>115.4</v>
      </c>
      <c r="AG136">
        <v>13.5</v>
      </c>
      <c r="AH136">
        <v>0</v>
      </c>
      <c r="AI136">
        <v>1</v>
      </c>
      <c r="AJ136">
        <v>13.26</v>
      </c>
      <c r="AK136">
        <v>33.39</v>
      </c>
      <c r="AL136">
        <v>1</v>
      </c>
      <c r="AM136">
        <v>4</v>
      </c>
      <c r="AN136">
        <v>0</v>
      </c>
      <c r="AO136">
        <v>1</v>
      </c>
      <c r="AP136">
        <v>1</v>
      </c>
      <c r="AQ136">
        <v>0</v>
      </c>
      <c r="AR136">
        <v>0</v>
      </c>
      <c r="AS136" t="s">
        <v>3</v>
      </c>
      <c r="AT136">
        <v>0.25</v>
      </c>
      <c r="AU136" t="s">
        <v>20</v>
      </c>
      <c r="AV136">
        <v>0</v>
      </c>
      <c r="AW136">
        <v>2</v>
      </c>
      <c r="AX136">
        <v>51662123</v>
      </c>
      <c r="AY136">
        <v>1</v>
      </c>
      <c r="AZ136">
        <v>0</v>
      </c>
      <c r="BA136">
        <v>156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V136">
        <v>0</v>
      </c>
      <c r="CW136">
        <f>ROUND(Y136*Source!I97,7)</f>
        <v>0.1105125</v>
      </c>
      <c r="CX136">
        <f>ROUND(Y136*Source!I97,7)</f>
        <v>0.1105125</v>
      </c>
      <c r="CY136">
        <f>AB136</f>
        <v>1530.2</v>
      </c>
      <c r="CZ136">
        <f>AF136</f>
        <v>115.4</v>
      </c>
      <c r="DA136">
        <f>AJ136</f>
        <v>13.26</v>
      </c>
      <c r="DB136">
        <f t="shared" si="120"/>
        <v>30.29</v>
      </c>
      <c r="DC136">
        <f t="shared" si="121"/>
        <v>3.55</v>
      </c>
      <c r="DD136" t="s">
        <v>3</v>
      </c>
      <c r="DE136" t="s">
        <v>3</v>
      </c>
      <c r="DF136">
        <f t="shared" si="122"/>
        <v>0</v>
      </c>
      <c r="DG136">
        <f>ROUND(ROUND(AF136*AJ136,2)*CX136,2)</f>
        <v>169.11</v>
      </c>
      <c r="DH136">
        <f t="shared" si="123"/>
        <v>49.82</v>
      </c>
      <c r="DI136">
        <f t="shared" si="124"/>
        <v>0</v>
      </c>
      <c r="DJ136">
        <f>DG136</f>
        <v>169.11</v>
      </c>
      <c r="DK136">
        <v>0</v>
      </c>
      <c r="DL136" t="s">
        <v>3</v>
      </c>
      <c r="DM136">
        <v>0</v>
      </c>
      <c r="DN136" t="s">
        <v>3</v>
      </c>
      <c r="DO136">
        <v>0</v>
      </c>
    </row>
    <row r="137" spans="1:119" x14ac:dyDescent="0.2">
      <c r="A137">
        <f>ROW(Source!A97)</f>
        <v>97</v>
      </c>
      <c r="B137">
        <v>51661419</v>
      </c>
      <c r="C137">
        <v>51662103</v>
      </c>
      <c r="D137">
        <v>49672695</v>
      </c>
      <c r="E137">
        <v>1</v>
      </c>
      <c r="F137">
        <v>1</v>
      </c>
      <c r="G137">
        <v>1</v>
      </c>
      <c r="H137">
        <v>2</v>
      </c>
      <c r="I137" t="s">
        <v>462</v>
      </c>
      <c r="J137" t="s">
        <v>463</v>
      </c>
      <c r="K137" t="s">
        <v>464</v>
      </c>
      <c r="L137">
        <v>1367</v>
      </c>
      <c r="N137">
        <v>1011</v>
      </c>
      <c r="O137" t="s">
        <v>461</v>
      </c>
      <c r="P137" t="s">
        <v>461</v>
      </c>
      <c r="Q137">
        <v>1</v>
      </c>
      <c r="W137">
        <v>0</v>
      </c>
      <c r="X137">
        <v>1063590936</v>
      </c>
      <c r="Y137">
        <f t="shared" si="119"/>
        <v>18.532499999999999</v>
      </c>
      <c r="AA137">
        <v>0</v>
      </c>
      <c r="AB137">
        <v>41.37</v>
      </c>
      <c r="AC137">
        <v>0</v>
      </c>
      <c r="AD137">
        <v>0</v>
      </c>
      <c r="AE137">
        <v>0</v>
      </c>
      <c r="AF137">
        <v>3.12</v>
      </c>
      <c r="AG137">
        <v>0</v>
      </c>
      <c r="AH137">
        <v>0</v>
      </c>
      <c r="AI137">
        <v>1</v>
      </c>
      <c r="AJ137">
        <v>13.26</v>
      </c>
      <c r="AK137">
        <v>33.39</v>
      </c>
      <c r="AL137">
        <v>1</v>
      </c>
      <c r="AM137">
        <v>4</v>
      </c>
      <c r="AN137">
        <v>0</v>
      </c>
      <c r="AO137">
        <v>1</v>
      </c>
      <c r="AP137">
        <v>1</v>
      </c>
      <c r="AQ137">
        <v>0</v>
      </c>
      <c r="AR137">
        <v>0</v>
      </c>
      <c r="AS137" t="s">
        <v>3</v>
      </c>
      <c r="AT137">
        <v>17.649999999999999</v>
      </c>
      <c r="AU137" t="s">
        <v>20</v>
      </c>
      <c r="AV137">
        <v>0</v>
      </c>
      <c r="AW137">
        <v>2</v>
      </c>
      <c r="AX137">
        <v>51662124</v>
      </c>
      <c r="AY137">
        <v>1</v>
      </c>
      <c r="AZ137">
        <v>0</v>
      </c>
      <c r="BA137">
        <v>157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V137">
        <v>0</v>
      </c>
      <c r="CW137">
        <f>ROUND(Y137*Source!I97,7)</f>
        <v>7.8021824999999998</v>
      </c>
      <c r="CX137">
        <f>ROUND(Y137*Source!I97,7)</f>
        <v>7.8021824999999998</v>
      </c>
      <c r="CY137">
        <f>AB137</f>
        <v>41.37</v>
      </c>
      <c r="CZ137">
        <f>AF137</f>
        <v>3.12</v>
      </c>
      <c r="DA137">
        <f>AJ137</f>
        <v>13.26</v>
      </c>
      <c r="DB137">
        <f t="shared" si="120"/>
        <v>57.82</v>
      </c>
      <c r="DC137">
        <f t="shared" si="121"/>
        <v>0</v>
      </c>
      <c r="DD137" t="s">
        <v>3</v>
      </c>
      <c r="DE137" t="s">
        <v>3</v>
      </c>
      <c r="DF137">
        <f t="shared" si="122"/>
        <v>0</v>
      </c>
      <c r="DG137">
        <f>ROUND(ROUND(AF137*AJ137,2)*CX137,2)</f>
        <v>322.77999999999997</v>
      </c>
      <c r="DH137">
        <f t="shared" si="123"/>
        <v>0</v>
      </c>
      <c r="DI137">
        <f t="shared" si="124"/>
        <v>0</v>
      </c>
      <c r="DJ137">
        <f>DG137</f>
        <v>322.77999999999997</v>
      </c>
      <c r="DK137">
        <v>0</v>
      </c>
      <c r="DL137" t="s">
        <v>3</v>
      </c>
      <c r="DM137">
        <v>0</v>
      </c>
      <c r="DN137" t="s">
        <v>3</v>
      </c>
      <c r="DO137">
        <v>0</v>
      </c>
    </row>
    <row r="138" spans="1:119" x14ac:dyDescent="0.2">
      <c r="A138">
        <f>ROW(Source!A97)</f>
        <v>97</v>
      </c>
      <c r="B138">
        <v>51661419</v>
      </c>
      <c r="C138">
        <v>51662103</v>
      </c>
      <c r="D138">
        <v>49672703</v>
      </c>
      <c r="E138">
        <v>1</v>
      </c>
      <c r="F138">
        <v>1</v>
      </c>
      <c r="G138">
        <v>1</v>
      </c>
      <c r="H138">
        <v>2</v>
      </c>
      <c r="I138" t="s">
        <v>493</v>
      </c>
      <c r="J138" t="s">
        <v>494</v>
      </c>
      <c r="K138" t="s">
        <v>495</v>
      </c>
      <c r="L138">
        <v>1367</v>
      </c>
      <c r="N138">
        <v>1011</v>
      </c>
      <c r="O138" t="s">
        <v>461</v>
      </c>
      <c r="P138" t="s">
        <v>461</v>
      </c>
      <c r="Q138">
        <v>1</v>
      </c>
      <c r="W138">
        <v>0</v>
      </c>
      <c r="X138">
        <v>-1424865896</v>
      </c>
      <c r="Y138">
        <f t="shared" si="119"/>
        <v>0.24150000000000002</v>
      </c>
      <c r="AA138">
        <v>0</v>
      </c>
      <c r="AB138">
        <v>88.31</v>
      </c>
      <c r="AC138">
        <v>0</v>
      </c>
      <c r="AD138">
        <v>0</v>
      </c>
      <c r="AE138">
        <v>0</v>
      </c>
      <c r="AF138">
        <v>6.66</v>
      </c>
      <c r="AG138">
        <v>0</v>
      </c>
      <c r="AH138">
        <v>0</v>
      </c>
      <c r="AI138">
        <v>1</v>
      </c>
      <c r="AJ138">
        <v>13.26</v>
      </c>
      <c r="AK138">
        <v>33.39</v>
      </c>
      <c r="AL138">
        <v>1</v>
      </c>
      <c r="AM138">
        <v>4</v>
      </c>
      <c r="AN138">
        <v>0</v>
      </c>
      <c r="AO138">
        <v>1</v>
      </c>
      <c r="AP138">
        <v>1</v>
      </c>
      <c r="AQ138">
        <v>0</v>
      </c>
      <c r="AR138">
        <v>0</v>
      </c>
      <c r="AS138" t="s">
        <v>3</v>
      </c>
      <c r="AT138">
        <v>0.23</v>
      </c>
      <c r="AU138" t="s">
        <v>20</v>
      </c>
      <c r="AV138">
        <v>0</v>
      </c>
      <c r="AW138">
        <v>2</v>
      </c>
      <c r="AX138">
        <v>51662125</v>
      </c>
      <c r="AY138">
        <v>1</v>
      </c>
      <c r="AZ138">
        <v>0</v>
      </c>
      <c r="BA138">
        <v>158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V138">
        <v>0</v>
      </c>
      <c r="CW138">
        <f>ROUND(Y138*Source!I97,7)</f>
        <v>0.1016715</v>
      </c>
      <c r="CX138">
        <f>ROUND(Y138*Source!I97,7)</f>
        <v>0.1016715</v>
      </c>
      <c r="CY138">
        <f>AB138</f>
        <v>88.31</v>
      </c>
      <c r="CZ138">
        <f>AF138</f>
        <v>6.66</v>
      </c>
      <c r="DA138">
        <f>AJ138</f>
        <v>13.26</v>
      </c>
      <c r="DB138">
        <f t="shared" si="120"/>
        <v>1.61</v>
      </c>
      <c r="DC138">
        <f t="shared" si="121"/>
        <v>0</v>
      </c>
      <c r="DD138" t="s">
        <v>3</v>
      </c>
      <c r="DE138" t="s">
        <v>3</v>
      </c>
      <c r="DF138">
        <f t="shared" si="122"/>
        <v>0</v>
      </c>
      <c r="DG138">
        <f>ROUND(ROUND(AF138*AJ138,2)*CX138,2)</f>
        <v>8.98</v>
      </c>
      <c r="DH138">
        <f t="shared" si="123"/>
        <v>0</v>
      </c>
      <c r="DI138">
        <f t="shared" si="124"/>
        <v>0</v>
      </c>
      <c r="DJ138">
        <f>DG138</f>
        <v>8.98</v>
      </c>
      <c r="DK138">
        <v>0</v>
      </c>
      <c r="DL138" t="s">
        <v>3</v>
      </c>
      <c r="DM138">
        <v>0</v>
      </c>
      <c r="DN138" t="s">
        <v>3</v>
      </c>
      <c r="DO138">
        <v>0</v>
      </c>
    </row>
    <row r="139" spans="1:119" x14ac:dyDescent="0.2">
      <c r="A139">
        <f>ROW(Source!A97)</f>
        <v>97</v>
      </c>
      <c r="B139">
        <v>51661419</v>
      </c>
      <c r="C139">
        <v>51662103</v>
      </c>
      <c r="D139">
        <v>49673503</v>
      </c>
      <c r="E139">
        <v>1</v>
      </c>
      <c r="F139">
        <v>1</v>
      </c>
      <c r="G139">
        <v>1</v>
      </c>
      <c r="H139">
        <v>2</v>
      </c>
      <c r="I139" t="s">
        <v>465</v>
      </c>
      <c r="J139" t="s">
        <v>466</v>
      </c>
      <c r="K139" t="s">
        <v>467</v>
      </c>
      <c r="L139">
        <v>1367</v>
      </c>
      <c r="N139">
        <v>1011</v>
      </c>
      <c r="O139" t="s">
        <v>461</v>
      </c>
      <c r="P139" t="s">
        <v>461</v>
      </c>
      <c r="Q139">
        <v>1</v>
      </c>
      <c r="W139">
        <v>0</v>
      </c>
      <c r="X139">
        <v>509054691</v>
      </c>
      <c r="Y139">
        <f t="shared" si="119"/>
        <v>0.40950000000000003</v>
      </c>
      <c r="AA139">
        <v>0</v>
      </c>
      <c r="AB139">
        <v>871.31</v>
      </c>
      <c r="AC139">
        <v>387.32</v>
      </c>
      <c r="AD139">
        <v>0</v>
      </c>
      <c r="AE139">
        <v>0</v>
      </c>
      <c r="AF139">
        <v>65.709999999999994</v>
      </c>
      <c r="AG139">
        <v>11.6</v>
      </c>
      <c r="AH139">
        <v>0</v>
      </c>
      <c r="AI139">
        <v>1</v>
      </c>
      <c r="AJ139">
        <v>13.26</v>
      </c>
      <c r="AK139">
        <v>33.39</v>
      </c>
      <c r="AL139">
        <v>1</v>
      </c>
      <c r="AM139">
        <v>4</v>
      </c>
      <c r="AN139">
        <v>0</v>
      </c>
      <c r="AO139">
        <v>1</v>
      </c>
      <c r="AP139">
        <v>1</v>
      </c>
      <c r="AQ139">
        <v>0</v>
      </c>
      <c r="AR139">
        <v>0</v>
      </c>
      <c r="AS139" t="s">
        <v>3</v>
      </c>
      <c r="AT139">
        <v>0.39</v>
      </c>
      <c r="AU139" t="s">
        <v>20</v>
      </c>
      <c r="AV139">
        <v>0</v>
      </c>
      <c r="AW139">
        <v>2</v>
      </c>
      <c r="AX139">
        <v>51662126</v>
      </c>
      <c r="AY139">
        <v>1</v>
      </c>
      <c r="AZ139">
        <v>0</v>
      </c>
      <c r="BA139">
        <v>159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V139">
        <v>0</v>
      </c>
      <c r="CW139">
        <f>ROUND(Y139*Source!I97,7)</f>
        <v>0.17239950000000001</v>
      </c>
      <c r="CX139">
        <f>ROUND(Y139*Source!I97,7)</f>
        <v>0.17239950000000001</v>
      </c>
      <c r="CY139">
        <f>AB139</f>
        <v>871.31</v>
      </c>
      <c r="CZ139">
        <f>AF139</f>
        <v>65.709999999999994</v>
      </c>
      <c r="DA139">
        <f>AJ139</f>
        <v>13.26</v>
      </c>
      <c r="DB139">
        <f t="shared" si="120"/>
        <v>26.91</v>
      </c>
      <c r="DC139">
        <f t="shared" si="121"/>
        <v>4.75</v>
      </c>
      <c r="DD139" t="s">
        <v>3</v>
      </c>
      <c r="DE139" t="s">
        <v>3</v>
      </c>
      <c r="DF139">
        <f t="shared" si="122"/>
        <v>0</v>
      </c>
      <c r="DG139">
        <f>ROUND(ROUND(AF139*AJ139,2)*CX139,2)</f>
        <v>150.21</v>
      </c>
      <c r="DH139">
        <f t="shared" si="123"/>
        <v>66.77</v>
      </c>
      <c r="DI139">
        <f t="shared" si="124"/>
        <v>0</v>
      </c>
      <c r="DJ139">
        <f>DG139</f>
        <v>150.21</v>
      </c>
      <c r="DK139">
        <v>0</v>
      </c>
      <c r="DL139" t="s">
        <v>3</v>
      </c>
      <c r="DM139">
        <v>0</v>
      </c>
      <c r="DN139" t="s">
        <v>3</v>
      </c>
      <c r="DO139">
        <v>0</v>
      </c>
    </row>
    <row r="140" spans="1:119" x14ac:dyDescent="0.2">
      <c r="A140">
        <f>ROW(Source!A97)</f>
        <v>97</v>
      </c>
      <c r="B140">
        <v>51661419</v>
      </c>
      <c r="C140">
        <v>51662103</v>
      </c>
      <c r="D140">
        <v>49673715</v>
      </c>
      <c r="E140">
        <v>1</v>
      </c>
      <c r="F140">
        <v>1</v>
      </c>
      <c r="G140">
        <v>1</v>
      </c>
      <c r="H140">
        <v>2</v>
      </c>
      <c r="I140" t="s">
        <v>479</v>
      </c>
      <c r="J140" t="s">
        <v>480</v>
      </c>
      <c r="K140" t="s">
        <v>481</v>
      </c>
      <c r="L140">
        <v>1367</v>
      </c>
      <c r="N140">
        <v>1011</v>
      </c>
      <c r="O140" t="s">
        <v>461</v>
      </c>
      <c r="P140" t="s">
        <v>461</v>
      </c>
      <c r="Q140">
        <v>1</v>
      </c>
      <c r="W140">
        <v>0</v>
      </c>
      <c r="X140">
        <v>829370094</v>
      </c>
      <c r="Y140">
        <f t="shared" si="119"/>
        <v>1.3965000000000001</v>
      </c>
      <c r="AA140">
        <v>0</v>
      </c>
      <c r="AB140">
        <v>107.41</v>
      </c>
      <c r="AC140">
        <v>0</v>
      </c>
      <c r="AD140">
        <v>0</v>
      </c>
      <c r="AE140">
        <v>0</v>
      </c>
      <c r="AF140">
        <v>8.1</v>
      </c>
      <c r="AG140">
        <v>0</v>
      </c>
      <c r="AH140">
        <v>0</v>
      </c>
      <c r="AI140">
        <v>1</v>
      </c>
      <c r="AJ140">
        <v>13.26</v>
      </c>
      <c r="AK140">
        <v>33.39</v>
      </c>
      <c r="AL140">
        <v>1</v>
      </c>
      <c r="AM140">
        <v>4</v>
      </c>
      <c r="AN140">
        <v>0</v>
      </c>
      <c r="AO140">
        <v>1</v>
      </c>
      <c r="AP140">
        <v>1</v>
      </c>
      <c r="AQ140">
        <v>0</v>
      </c>
      <c r="AR140">
        <v>0</v>
      </c>
      <c r="AS140" t="s">
        <v>3</v>
      </c>
      <c r="AT140">
        <v>1.33</v>
      </c>
      <c r="AU140" t="s">
        <v>20</v>
      </c>
      <c r="AV140">
        <v>0</v>
      </c>
      <c r="AW140">
        <v>2</v>
      </c>
      <c r="AX140">
        <v>51662127</v>
      </c>
      <c r="AY140">
        <v>1</v>
      </c>
      <c r="AZ140">
        <v>0</v>
      </c>
      <c r="BA140">
        <v>160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V140">
        <v>0</v>
      </c>
      <c r="CW140">
        <f>ROUND(Y140*Source!I97,7)</f>
        <v>0.58792650000000002</v>
      </c>
      <c r="CX140">
        <f>ROUND(Y140*Source!I97,7)</f>
        <v>0.58792650000000002</v>
      </c>
      <c r="CY140">
        <f>AB140</f>
        <v>107.41</v>
      </c>
      <c r="CZ140">
        <f>AF140</f>
        <v>8.1</v>
      </c>
      <c r="DA140">
        <f>AJ140</f>
        <v>13.26</v>
      </c>
      <c r="DB140">
        <f t="shared" si="120"/>
        <v>11.31</v>
      </c>
      <c r="DC140">
        <f t="shared" si="121"/>
        <v>0</v>
      </c>
      <c r="DD140" t="s">
        <v>3</v>
      </c>
      <c r="DE140" t="s">
        <v>3</v>
      </c>
      <c r="DF140">
        <f t="shared" si="122"/>
        <v>0</v>
      </c>
      <c r="DG140">
        <f>ROUND(ROUND(AF140*AJ140,2)*CX140,2)</f>
        <v>63.15</v>
      </c>
      <c r="DH140">
        <f t="shared" si="123"/>
        <v>0</v>
      </c>
      <c r="DI140">
        <f t="shared" si="124"/>
        <v>0</v>
      </c>
      <c r="DJ140">
        <f>DG140</f>
        <v>63.15</v>
      </c>
      <c r="DK140">
        <v>0</v>
      </c>
      <c r="DL140" t="s">
        <v>3</v>
      </c>
      <c r="DM140">
        <v>0</v>
      </c>
      <c r="DN140" t="s">
        <v>3</v>
      </c>
      <c r="DO140">
        <v>0</v>
      </c>
    </row>
    <row r="141" spans="1:119" x14ac:dyDescent="0.2">
      <c r="A141">
        <f>ROW(Source!A97)</f>
        <v>97</v>
      </c>
      <c r="B141">
        <v>51661419</v>
      </c>
      <c r="C141">
        <v>51662103</v>
      </c>
      <c r="D141">
        <v>49521144</v>
      </c>
      <c r="E141">
        <v>1</v>
      </c>
      <c r="F141">
        <v>1</v>
      </c>
      <c r="G141">
        <v>1</v>
      </c>
      <c r="H141">
        <v>3</v>
      </c>
      <c r="I141" t="s">
        <v>496</v>
      </c>
      <c r="J141" t="s">
        <v>497</v>
      </c>
      <c r="K141" t="s">
        <v>498</v>
      </c>
      <c r="L141">
        <v>1348</v>
      </c>
      <c r="N141">
        <v>1009</v>
      </c>
      <c r="O141" t="s">
        <v>196</v>
      </c>
      <c r="P141" t="s">
        <v>196</v>
      </c>
      <c r="Q141">
        <v>1000</v>
      </c>
      <c r="W141">
        <v>0</v>
      </c>
      <c r="X141">
        <v>-847628873</v>
      </c>
      <c r="Y141">
        <f t="shared" ref="Y141:Y162" si="125">AT141</f>
        <v>8.4000000000000003E-4</v>
      </c>
      <c r="AA141">
        <v>241405.89</v>
      </c>
      <c r="AB141">
        <v>0</v>
      </c>
      <c r="AC141">
        <v>0</v>
      </c>
      <c r="AD141">
        <v>0</v>
      </c>
      <c r="AE141">
        <v>26499</v>
      </c>
      <c r="AF141">
        <v>0</v>
      </c>
      <c r="AG141">
        <v>0</v>
      </c>
      <c r="AH141">
        <v>0</v>
      </c>
      <c r="AI141">
        <v>9.11</v>
      </c>
      <c r="AJ141">
        <v>1</v>
      </c>
      <c r="AK141">
        <v>1</v>
      </c>
      <c r="AL141">
        <v>1</v>
      </c>
      <c r="AM141">
        <v>4</v>
      </c>
      <c r="AN141">
        <v>0</v>
      </c>
      <c r="AO141">
        <v>1</v>
      </c>
      <c r="AP141">
        <v>1</v>
      </c>
      <c r="AQ141">
        <v>0</v>
      </c>
      <c r="AR141">
        <v>0</v>
      </c>
      <c r="AS141" t="s">
        <v>3</v>
      </c>
      <c r="AT141">
        <v>8.4000000000000003E-4</v>
      </c>
      <c r="AU141" t="s">
        <v>3</v>
      </c>
      <c r="AV141">
        <v>0</v>
      </c>
      <c r="AW141">
        <v>2</v>
      </c>
      <c r="AX141">
        <v>51662128</v>
      </c>
      <c r="AY141">
        <v>1</v>
      </c>
      <c r="AZ141">
        <v>0</v>
      </c>
      <c r="BA141">
        <v>161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V141">
        <v>0</v>
      </c>
      <c r="CW141">
        <v>0</v>
      </c>
      <c r="CX141">
        <f>ROUND(Y141*Source!I97,7)</f>
        <v>3.5359999999999998E-4</v>
      </c>
      <c r="CY141">
        <f t="shared" ref="CY141:CY148" si="126">AA141</f>
        <v>241405.89</v>
      </c>
      <c r="CZ141">
        <f t="shared" ref="CZ141:CZ148" si="127">AE141</f>
        <v>26499</v>
      </c>
      <c r="DA141">
        <f t="shared" ref="DA141:DA148" si="128">AI141</f>
        <v>9.11</v>
      </c>
      <c r="DB141">
        <f t="shared" ref="DB141:DB162" si="129">ROUND(ROUND(AT141*CZ141,2),2)</f>
        <v>22.26</v>
      </c>
      <c r="DC141">
        <f t="shared" ref="DC141:DC162" si="130">ROUND(ROUND(AT141*AG141,2),2)</f>
        <v>0</v>
      </c>
      <c r="DD141" t="s">
        <v>3</v>
      </c>
      <c r="DE141" t="s">
        <v>3</v>
      </c>
      <c r="DF141">
        <f t="shared" ref="DF141:DF148" si="131">ROUND(ROUND(AE141*AI141,2)*CX141,2)</f>
        <v>85.36</v>
      </c>
      <c r="DG141">
        <f t="shared" ref="DG141:DG150" si="132">ROUND(ROUND(AF141,2)*CX141,2)</f>
        <v>0</v>
      </c>
      <c r="DH141">
        <f t="shared" ref="DH141:DH149" si="133">ROUND(ROUND(AG141,2)*CX141,2)</f>
        <v>0</v>
      </c>
      <c r="DI141">
        <f t="shared" si="124"/>
        <v>0</v>
      </c>
      <c r="DJ141">
        <f t="shared" ref="DJ141:DJ148" si="134">DF141</f>
        <v>85.36</v>
      </c>
      <c r="DK141">
        <v>0</v>
      </c>
      <c r="DL141" t="s">
        <v>3</v>
      </c>
      <c r="DM141">
        <v>0</v>
      </c>
      <c r="DN141" t="s">
        <v>3</v>
      </c>
      <c r="DO141">
        <v>0</v>
      </c>
    </row>
    <row r="142" spans="1:119" x14ac:dyDescent="0.2">
      <c r="A142">
        <f>ROW(Source!A97)</f>
        <v>97</v>
      </c>
      <c r="B142">
        <v>51661419</v>
      </c>
      <c r="C142">
        <v>51662103</v>
      </c>
      <c r="D142">
        <v>49524301</v>
      </c>
      <c r="E142">
        <v>1</v>
      </c>
      <c r="F142">
        <v>1</v>
      </c>
      <c r="G142">
        <v>1</v>
      </c>
      <c r="H142">
        <v>3</v>
      </c>
      <c r="I142" t="s">
        <v>482</v>
      </c>
      <c r="J142" t="s">
        <v>483</v>
      </c>
      <c r="K142" t="s">
        <v>484</v>
      </c>
      <c r="L142">
        <v>1348</v>
      </c>
      <c r="N142">
        <v>1009</v>
      </c>
      <c r="O142" t="s">
        <v>196</v>
      </c>
      <c r="P142" t="s">
        <v>196</v>
      </c>
      <c r="Q142">
        <v>1000</v>
      </c>
      <c r="W142">
        <v>0</v>
      </c>
      <c r="X142">
        <v>1824693337</v>
      </c>
      <c r="Y142">
        <f t="shared" si="125"/>
        <v>3.8999999999999999E-4</v>
      </c>
      <c r="AA142">
        <v>94397.82</v>
      </c>
      <c r="AB142">
        <v>0</v>
      </c>
      <c r="AC142">
        <v>0</v>
      </c>
      <c r="AD142">
        <v>0</v>
      </c>
      <c r="AE142">
        <v>10362</v>
      </c>
      <c r="AF142">
        <v>0</v>
      </c>
      <c r="AG142">
        <v>0</v>
      </c>
      <c r="AH142">
        <v>0</v>
      </c>
      <c r="AI142">
        <v>9.11</v>
      </c>
      <c r="AJ142">
        <v>1</v>
      </c>
      <c r="AK142">
        <v>1</v>
      </c>
      <c r="AL142">
        <v>1</v>
      </c>
      <c r="AM142">
        <v>4</v>
      </c>
      <c r="AN142">
        <v>0</v>
      </c>
      <c r="AO142">
        <v>1</v>
      </c>
      <c r="AP142">
        <v>1</v>
      </c>
      <c r="AQ142">
        <v>0</v>
      </c>
      <c r="AR142">
        <v>0</v>
      </c>
      <c r="AS142" t="s">
        <v>3</v>
      </c>
      <c r="AT142">
        <v>3.8999999999999999E-4</v>
      </c>
      <c r="AU142" t="s">
        <v>3</v>
      </c>
      <c r="AV142">
        <v>0</v>
      </c>
      <c r="AW142">
        <v>2</v>
      </c>
      <c r="AX142">
        <v>51662129</v>
      </c>
      <c r="AY142">
        <v>1</v>
      </c>
      <c r="AZ142">
        <v>0</v>
      </c>
      <c r="BA142">
        <v>162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V142">
        <v>0</v>
      </c>
      <c r="CW142">
        <v>0</v>
      </c>
      <c r="CX142">
        <f>ROUND(Y142*Source!I97,7)</f>
        <v>1.6420000000000001E-4</v>
      </c>
      <c r="CY142">
        <f t="shared" si="126"/>
        <v>94397.82</v>
      </c>
      <c r="CZ142">
        <f t="shared" si="127"/>
        <v>10362</v>
      </c>
      <c r="DA142">
        <f t="shared" si="128"/>
        <v>9.11</v>
      </c>
      <c r="DB142">
        <f t="shared" si="129"/>
        <v>4.04</v>
      </c>
      <c r="DC142">
        <f t="shared" si="130"/>
        <v>0</v>
      </c>
      <c r="DD142" t="s">
        <v>3</v>
      </c>
      <c r="DE142" t="s">
        <v>3</v>
      </c>
      <c r="DF142">
        <f t="shared" si="131"/>
        <v>15.5</v>
      </c>
      <c r="DG142">
        <f t="shared" si="132"/>
        <v>0</v>
      </c>
      <c r="DH142">
        <f t="shared" si="133"/>
        <v>0</v>
      </c>
      <c r="DI142">
        <f t="shared" si="124"/>
        <v>0</v>
      </c>
      <c r="DJ142">
        <f t="shared" si="134"/>
        <v>15.5</v>
      </c>
      <c r="DK142">
        <v>0</v>
      </c>
      <c r="DL142" t="s">
        <v>3</v>
      </c>
      <c r="DM142">
        <v>0</v>
      </c>
      <c r="DN142" t="s">
        <v>3</v>
      </c>
      <c r="DO142">
        <v>0</v>
      </c>
    </row>
    <row r="143" spans="1:119" x14ac:dyDescent="0.2">
      <c r="A143">
        <f>ROW(Source!A97)</f>
        <v>97</v>
      </c>
      <c r="B143">
        <v>51661419</v>
      </c>
      <c r="C143">
        <v>51662103</v>
      </c>
      <c r="D143">
        <v>49525488</v>
      </c>
      <c r="E143">
        <v>1</v>
      </c>
      <c r="F143">
        <v>1</v>
      </c>
      <c r="G143">
        <v>1</v>
      </c>
      <c r="H143">
        <v>3</v>
      </c>
      <c r="I143" t="s">
        <v>468</v>
      </c>
      <c r="J143" t="s">
        <v>469</v>
      </c>
      <c r="K143" t="s">
        <v>470</v>
      </c>
      <c r="L143">
        <v>1346</v>
      </c>
      <c r="N143">
        <v>1009</v>
      </c>
      <c r="O143" t="s">
        <v>471</v>
      </c>
      <c r="P143" t="s">
        <v>471</v>
      </c>
      <c r="Q143">
        <v>1</v>
      </c>
      <c r="W143">
        <v>0</v>
      </c>
      <c r="X143">
        <v>-1864341761</v>
      </c>
      <c r="Y143">
        <f t="shared" si="125"/>
        <v>11</v>
      </c>
      <c r="AA143">
        <v>82.35</v>
      </c>
      <c r="AB143">
        <v>0</v>
      </c>
      <c r="AC143">
        <v>0</v>
      </c>
      <c r="AD143">
        <v>0</v>
      </c>
      <c r="AE143">
        <v>9.0399999999999991</v>
      </c>
      <c r="AF143">
        <v>0</v>
      </c>
      <c r="AG143">
        <v>0</v>
      </c>
      <c r="AH143">
        <v>0</v>
      </c>
      <c r="AI143">
        <v>9.11</v>
      </c>
      <c r="AJ143">
        <v>1</v>
      </c>
      <c r="AK143">
        <v>1</v>
      </c>
      <c r="AL143">
        <v>1</v>
      </c>
      <c r="AM143">
        <v>4</v>
      </c>
      <c r="AN143">
        <v>0</v>
      </c>
      <c r="AO143">
        <v>1</v>
      </c>
      <c r="AP143">
        <v>1</v>
      </c>
      <c r="AQ143">
        <v>0</v>
      </c>
      <c r="AR143">
        <v>0</v>
      </c>
      <c r="AS143" t="s">
        <v>3</v>
      </c>
      <c r="AT143">
        <v>11</v>
      </c>
      <c r="AU143" t="s">
        <v>3</v>
      </c>
      <c r="AV143">
        <v>0</v>
      </c>
      <c r="AW143">
        <v>2</v>
      </c>
      <c r="AX143">
        <v>51662130</v>
      </c>
      <c r="AY143">
        <v>1</v>
      </c>
      <c r="AZ143">
        <v>0</v>
      </c>
      <c r="BA143">
        <v>163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V143">
        <v>0</v>
      </c>
      <c r="CW143">
        <v>0</v>
      </c>
      <c r="CX143">
        <f>ROUND(Y143*Source!I97,7)</f>
        <v>4.6310000000000002</v>
      </c>
      <c r="CY143">
        <f t="shared" si="126"/>
        <v>82.35</v>
      </c>
      <c r="CZ143">
        <f t="shared" si="127"/>
        <v>9.0399999999999991</v>
      </c>
      <c r="DA143">
        <f t="shared" si="128"/>
        <v>9.11</v>
      </c>
      <c r="DB143">
        <f t="shared" si="129"/>
        <v>99.44</v>
      </c>
      <c r="DC143">
        <f t="shared" si="130"/>
        <v>0</v>
      </c>
      <c r="DD143" t="s">
        <v>3</v>
      </c>
      <c r="DE143" t="s">
        <v>3</v>
      </c>
      <c r="DF143">
        <f t="shared" si="131"/>
        <v>381.36</v>
      </c>
      <c r="DG143">
        <f t="shared" si="132"/>
        <v>0</v>
      </c>
      <c r="DH143">
        <f t="shared" si="133"/>
        <v>0</v>
      </c>
      <c r="DI143">
        <f t="shared" si="124"/>
        <v>0</v>
      </c>
      <c r="DJ143">
        <f t="shared" si="134"/>
        <v>381.36</v>
      </c>
      <c r="DK143">
        <v>0</v>
      </c>
      <c r="DL143" t="s">
        <v>3</v>
      </c>
      <c r="DM143">
        <v>0</v>
      </c>
      <c r="DN143" t="s">
        <v>3</v>
      </c>
      <c r="DO143">
        <v>0</v>
      </c>
    </row>
    <row r="144" spans="1:119" x14ac:dyDescent="0.2">
      <c r="A144">
        <f>ROW(Source!A97)</f>
        <v>97</v>
      </c>
      <c r="B144">
        <v>51661419</v>
      </c>
      <c r="C144">
        <v>51662103</v>
      </c>
      <c r="D144">
        <v>49526492</v>
      </c>
      <c r="E144">
        <v>1</v>
      </c>
      <c r="F144">
        <v>1</v>
      </c>
      <c r="G144">
        <v>1</v>
      </c>
      <c r="H144">
        <v>3</v>
      </c>
      <c r="I144" t="s">
        <v>472</v>
      </c>
      <c r="J144" t="s">
        <v>473</v>
      </c>
      <c r="K144" t="s">
        <v>474</v>
      </c>
      <c r="L144">
        <v>1346</v>
      </c>
      <c r="N144">
        <v>1009</v>
      </c>
      <c r="O144" t="s">
        <v>471</v>
      </c>
      <c r="P144" t="s">
        <v>471</v>
      </c>
      <c r="Q144">
        <v>1</v>
      </c>
      <c r="W144">
        <v>0</v>
      </c>
      <c r="X144">
        <v>497341279</v>
      </c>
      <c r="Y144">
        <f t="shared" si="125"/>
        <v>7.58</v>
      </c>
      <c r="AA144">
        <v>210.35</v>
      </c>
      <c r="AB144">
        <v>0</v>
      </c>
      <c r="AC144">
        <v>0</v>
      </c>
      <c r="AD144">
        <v>0</v>
      </c>
      <c r="AE144">
        <v>23.09</v>
      </c>
      <c r="AF144">
        <v>0</v>
      </c>
      <c r="AG144">
        <v>0</v>
      </c>
      <c r="AH144">
        <v>0</v>
      </c>
      <c r="AI144">
        <v>9.11</v>
      </c>
      <c r="AJ144">
        <v>1</v>
      </c>
      <c r="AK144">
        <v>1</v>
      </c>
      <c r="AL144">
        <v>1</v>
      </c>
      <c r="AM144">
        <v>4</v>
      </c>
      <c r="AN144">
        <v>0</v>
      </c>
      <c r="AO144">
        <v>1</v>
      </c>
      <c r="AP144">
        <v>1</v>
      </c>
      <c r="AQ144">
        <v>0</v>
      </c>
      <c r="AR144">
        <v>0</v>
      </c>
      <c r="AS144" t="s">
        <v>3</v>
      </c>
      <c r="AT144">
        <v>7.58</v>
      </c>
      <c r="AU144" t="s">
        <v>3</v>
      </c>
      <c r="AV144">
        <v>0</v>
      </c>
      <c r="AW144">
        <v>2</v>
      </c>
      <c r="AX144">
        <v>51662131</v>
      </c>
      <c r="AY144">
        <v>1</v>
      </c>
      <c r="AZ144">
        <v>0</v>
      </c>
      <c r="BA144">
        <v>164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V144">
        <v>0</v>
      </c>
      <c r="CW144">
        <v>0</v>
      </c>
      <c r="CX144">
        <f>ROUND(Y144*Source!I97,7)</f>
        <v>3.1911800000000001</v>
      </c>
      <c r="CY144">
        <f t="shared" si="126"/>
        <v>210.35</v>
      </c>
      <c r="CZ144">
        <f t="shared" si="127"/>
        <v>23.09</v>
      </c>
      <c r="DA144">
        <f t="shared" si="128"/>
        <v>9.11</v>
      </c>
      <c r="DB144">
        <f t="shared" si="129"/>
        <v>175.02</v>
      </c>
      <c r="DC144">
        <f t="shared" si="130"/>
        <v>0</v>
      </c>
      <c r="DD144" t="s">
        <v>3</v>
      </c>
      <c r="DE144" t="s">
        <v>3</v>
      </c>
      <c r="DF144">
        <f t="shared" si="131"/>
        <v>671.26</v>
      </c>
      <c r="DG144">
        <f t="shared" si="132"/>
        <v>0</v>
      </c>
      <c r="DH144">
        <f t="shared" si="133"/>
        <v>0</v>
      </c>
      <c r="DI144">
        <f t="shared" si="124"/>
        <v>0</v>
      </c>
      <c r="DJ144">
        <f t="shared" si="134"/>
        <v>671.26</v>
      </c>
      <c r="DK144">
        <v>0</v>
      </c>
      <c r="DL144" t="s">
        <v>3</v>
      </c>
      <c r="DM144">
        <v>0</v>
      </c>
      <c r="DN144" t="s">
        <v>3</v>
      </c>
      <c r="DO144">
        <v>0</v>
      </c>
    </row>
    <row r="145" spans="1:119" x14ac:dyDescent="0.2">
      <c r="A145">
        <f>ROW(Source!A97)</f>
        <v>97</v>
      </c>
      <c r="B145">
        <v>51661419</v>
      </c>
      <c r="C145">
        <v>51662103</v>
      </c>
      <c r="D145">
        <v>49555131</v>
      </c>
      <c r="E145">
        <v>1</v>
      </c>
      <c r="F145">
        <v>1</v>
      </c>
      <c r="G145">
        <v>1</v>
      </c>
      <c r="H145">
        <v>3</v>
      </c>
      <c r="I145" t="s">
        <v>499</v>
      </c>
      <c r="J145" t="s">
        <v>500</v>
      </c>
      <c r="K145" t="s">
        <v>501</v>
      </c>
      <c r="L145">
        <v>1348</v>
      </c>
      <c r="N145">
        <v>1009</v>
      </c>
      <c r="O145" t="s">
        <v>196</v>
      </c>
      <c r="P145" t="s">
        <v>196</v>
      </c>
      <c r="Q145">
        <v>1000</v>
      </c>
      <c r="W145">
        <v>0</v>
      </c>
      <c r="X145">
        <v>-364749507</v>
      </c>
      <c r="Y145">
        <f t="shared" si="125"/>
        <v>5.13E-3</v>
      </c>
      <c r="AA145">
        <v>156537.13</v>
      </c>
      <c r="AB145">
        <v>0</v>
      </c>
      <c r="AC145">
        <v>0</v>
      </c>
      <c r="AD145">
        <v>0</v>
      </c>
      <c r="AE145">
        <v>17183</v>
      </c>
      <c r="AF145">
        <v>0</v>
      </c>
      <c r="AG145">
        <v>0</v>
      </c>
      <c r="AH145">
        <v>0</v>
      </c>
      <c r="AI145">
        <v>9.11</v>
      </c>
      <c r="AJ145">
        <v>1</v>
      </c>
      <c r="AK145">
        <v>1</v>
      </c>
      <c r="AL145">
        <v>1</v>
      </c>
      <c r="AM145">
        <v>4</v>
      </c>
      <c r="AN145">
        <v>0</v>
      </c>
      <c r="AO145">
        <v>1</v>
      </c>
      <c r="AP145">
        <v>1</v>
      </c>
      <c r="AQ145">
        <v>0</v>
      </c>
      <c r="AR145">
        <v>0</v>
      </c>
      <c r="AS145" t="s">
        <v>3</v>
      </c>
      <c r="AT145">
        <v>5.13E-3</v>
      </c>
      <c r="AU145" t="s">
        <v>3</v>
      </c>
      <c r="AV145">
        <v>0</v>
      </c>
      <c r="AW145">
        <v>2</v>
      </c>
      <c r="AX145">
        <v>51662133</v>
      </c>
      <c r="AY145">
        <v>1</v>
      </c>
      <c r="AZ145">
        <v>0</v>
      </c>
      <c r="BA145">
        <v>166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V145">
        <v>0</v>
      </c>
      <c r="CW145">
        <v>0</v>
      </c>
      <c r="CX145">
        <f>ROUND(Y145*Source!I97,7)</f>
        <v>2.1597000000000001E-3</v>
      </c>
      <c r="CY145">
        <f t="shared" si="126"/>
        <v>156537.13</v>
      </c>
      <c r="CZ145">
        <f t="shared" si="127"/>
        <v>17183</v>
      </c>
      <c r="DA145">
        <f t="shared" si="128"/>
        <v>9.11</v>
      </c>
      <c r="DB145">
        <f t="shared" si="129"/>
        <v>88.15</v>
      </c>
      <c r="DC145">
        <f t="shared" si="130"/>
        <v>0</v>
      </c>
      <c r="DD145" t="s">
        <v>3</v>
      </c>
      <c r="DE145" t="s">
        <v>3</v>
      </c>
      <c r="DF145">
        <f t="shared" si="131"/>
        <v>338.07</v>
      </c>
      <c r="DG145">
        <f t="shared" si="132"/>
        <v>0</v>
      </c>
      <c r="DH145">
        <f t="shared" si="133"/>
        <v>0</v>
      </c>
      <c r="DI145">
        <f t="shared" si="124"/>
        <v>0</v>
      </c>
      <c r="DJ145">
        <f t="shared" si="134"/>
        <v>338.07</v>
      </c>
      <c r="DK145">
        <v>0</v>
      </c>
      <c r="DL145" t="s">
        <v>3</v>
      </c>
      <c r="DM145">
        <v>0</v>
      </c>
      <c r="DN145" t="s">
        <v>3</v>
      </c>
      <c r="DO145">
        <v>0</v>
      </c>
    </row>
    <row r="146" spans="1:119" x14ac:dyDescent="0.2">
      <c r="A146">
        <f>ROW(Source!A97)</f>
        <v>97</v>
      </c>
      <c r="B146">
        <v>51661419</v>
      </c>
      <c r="C146">
        <v>51662103</v>
      </c>
      <c r="D146">
        <v>49564264</v>
      </c>
      <c r="E146">
        <v>1</v>
      </c>
      <c r="F146">
        <v>1</v>
      </c>
      <c r="G146">
        <v>1</v>
      </c>
      <c r="H146">
        <v>3</v>
      </c>
      <c r="I146" t="s">
        <v>190</v>
      </c>
      <c r="J146" t="s">
        <v>192</v>
      </c>
      <c r="K146" t="s">
        <v>191</v>
      </c>
      <c r="L146">
        <v>1327</v>
      </c>
      <c r="N146">
        <v>1005</v>
      </c>
      <c r="O146" t="s">
        <v>63</v>
      </c>
      <c r="P146" t="s">
        <v>63</v>
      </c>
      <c r="Q146">
        <v>1</v>
      </c>
      <c r="W146">
        <v>0</v>
      </c>
      <c r="X146">
        <v>-490355829</v>
      </c>
      <c r="Y146">
        <f t="shared" si="125"/>
        <v>100</v>
      </c>
      <c r="AA146">
        <v>826</v>
      </c>
      <c r="AB146">
        <v>0</v>
      </c>
      <c r="AC146">
        <v>0</v>
      </c>
      <c r="AD146">
        <v>0</v>
      </c>
      <c r="AE146">
        <v>90.67</v>
      </c>
      <c r="AF146">
        <v>0</v>
      </c>
      <c r="AG146">
        <v>0</v>
      </c>
      <c r="AH146">
        <v>0</v>
      </c>
      <c r="AI146">
        <v>9.11</v>
      </c>
      <c r="AJ146">
        <v>1</v>
      </c>
      <c r="AK146">
        <v>1</v>
      </c>
      <c r="AL146">
        <v>1</v>
      </c>
      <c r="AM146">
        <v>0</v>
      </c>
      <c r="AN146">
        <v>0</v>
      </c>
      <c r="AO146">
        <v>0</v>
      </c>
      <c r="AP146">
        <v>1</v>
      </c>
      <c r="AQ146">
        <v>0</v>
      </c>
      <c r="AR146">
        <v>0</v>
      </c>
      <c r="AS146" t="s">
        <v>3</v>
      </c>
      <c r="AT146">
        <v>100</v>
      </c>
      <c r="AU146" t="s">
        <v>3</v>
      </c>
      <c r="AV146">
        <v>0</v>
      </c>
      <c r="AW146">
        <v>1</v>
      </c>
      <c r="AX146">
        <v>-1</v>
      </c>
      <c r="AY146">
        <v>0</v>
      </c>
      <c r="AZ146">
        <v>0</v>
      </c>
      <c r="BA146" t="s">
        <v>3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V146">
        <v>0</v>
      </c>
      <c r="CW146">
        <v>0</v>
      </c>
      <c r="CX146">
        <f>ROUND(Y146*Source!I97,7)</f>
        <v>42.1</v>
      </c>
      <c r="CY146">
        <f t="shared" si="126"/>
        <v>826</v>
      </c>
      <c r="CZ146">
        <f t="shared" si="127"/>
        <v>90.67</v>
      </c>
      <c r="DA146">
        <f t="shared" si="128"/>
        <v>9.11</v>
      </c>
      <c r="DB146">
        <f t="shared" si="129"/>
        <v>9067</v>
      </c>
      <c r="DC146">
        <f t="shared" si="130"/>
        <v>0</v>
      </c>
      <c r="DD146" t="s">
        <v>3</v>
      </c>
      <c r="DE146" t="s">
        <v>3</v>
      </c>
      <c r="DF146">
        <f t="shared" si="131"/>
        <v>34774.6</v>
      </c>
      <c r="DG146">
        <f t="shared" si="132"/>
        <v>0</v>
      </c>
      <c r="DH146">
        <f t="shared" si="133"/>
        <v>0</v>
      </c>
      <c r="DI146">
        <f t="shared" si="124"/>
        <v>0</v>
      </c>
      <c r="DJ146">
        <f t="shared" si="134"/>
        <v>34774.6</v>
      </c>
      <c r="DK146">
        <v>0</v>
      </c>
      <c r="DL146" t="s">
        <v>3</v>
      </c>
      <c r="DM146">
        <v>0</v>
      </c>
      <c r="DN146" t="s">
        <v>3</v>
      </c>
      <c r="DO146">
        <v>0</v>
      </c>
    </row>
    <row r="147" spans="1:119" x14ac:dyDescent="0.2">
      <c r="A147">
        <f>ROW(Source!A97)</f>
        <v>97</v>
      </c>
      <c r="B147">
        <v>51661419</v>
      </c>
      <c r="C147">
        <v>51662103</v>
      </c>
      <c r="D147">
        <v>49564577</v>
      </c>
      <c r="E147">
        <v>1</v>
      </c>
      <c r="F147">
        <v>1</v>
      </c>
      <c r="G147">
        <v>1</v>
      </c>
      <c r="H147">
        <v>3</v>
      </c>
      <c r="I147" t="s">
        <v>194</v>
      </c>
      <c r="J147" t="s">
        <v>197</v>
      </c>
      <c r="K147" t="s">
        <v>195</v>
      </c>
      <c r="L147">
        <v>1348</v>
      </c>
      <c r="N147">
        <v>1009</v>
      </c>
      <c r="O147" t="s">
        <v>196</v>
      </c>
      <c r="P147" t="s">
        <v>196</v>
      </c>
      <c r="Q147">
        <v>1000</v>
      </c>
      <c r="W147">
        <v>0</v>
      </c>
      <c r="X147">
        <v>-1486911088</v>
      </c>
      <c r="Y147">
        <f t="shared" si="125"/>
        <v>0.10688839999999999</v>
      </c>
      <c r="AA147">
        <v>276930.88</v>
      </c>
      <c r="AB147">
        <v>0</v>
      </c>
      <c r="AC147">
        <v>0</v>
      </c>
      <c r="AD147">
        <v>0</v>
      </c>
      <c r="AE147">
        <v>30398.560000000001</v>
      </c>
      <c r="AF147">
        <v>0</v>
      </c>
      <c r="AG147">
        <v>0</v>
      </c>
      <c r="AH147">
        <v>0</v>
      </c>
      <c r="AI147">
        <v>9.11</v>
      </c>
      <c r="AJ147">
        <v>1</v>
      </c>
      <c r="AK147">
        <v>1</v>
      </c>
      <c r="AL147">
        <v>1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 t="s">
        <v>3</v>
      </c>
      <c r="AT147">
        <v>0.10688839999999999</v>
      </c>
      <c r="AU147" t="s">
        <v>3</v>
      </c>
      <c r="AV147">
        <v>0</v>
      </c>
      <c r="AW147">
        <v>1</v>
      </c>
      <c r="AX147">
        <v>-1</v>
      </c>
      <c r="AY147">
        <v>0</v>
      </c>
      <c r="AZ147">
        <v>0</v>
      </c>
      <c r="BA147" t="s">
        <v>3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V147">
        <v>0</v>
      </c>
      <c r="CW147">
        <v>0</v>
      </c>
      <c r="CX147">
        <f>ROUND(Y147*Source!I97,7)</f>
        <v>4.4999999999999998E-2</v>
      </c>
      <c r="CY147">
        <f t="shared" si="126"/>
        <v>276930.88</v>
      </c>
      <c r="CZ147">
        <f t="shared" si="127"/>
        <v>30398.560000000001</v>
      </c>
      <c r="DA147">
        <f t="shared" si="128"/>
        <v>9.11</v>
      </c>
      <c r="DB147">
        <f t="shared" si="129"/>
        <v>3249.25</v>
      </c>
      <c r="DC147">
        <f t="shared" si="130"/>
        <v>0</v>
      </c>
      <c r="DD147" t="s">
        <v>3</v>
      </c>
      <c r="DE147" t="s">
        <v>3</v>
      </c>
      <c r="DF147">
        <f t="shared" si="131"/>
        <v>12461.89</v>
      </c>
      <c r="DG147">
        <f t="shared" si="132"/>
        <v>0</v>
      </c>
      <c r="DH147">
        <f t="shared" si="133"/>
        <v>0</v>
      </c>
      <c r="DI147">
        <f t="shared" si="124"/>
        <v>0</v>
      </c>
      <c r="DJ147">
        <f t="shared" si="134"/>
        <v>12461.89</v>
      </c>
      <c r="DK147">
        <v>0</v>
      </c>
      <c r="DL147" t="s">
        <v>3</v>
      </c>
      <c r="DM147">
        <v>0</v>
      </c>
      <c r="DN147" t="s">
        <v>3</v>
      </c>
      <c r="DO147">
        <v>0</v>
      </c>
    </row>
    <row r="148" spans="1:119" x14ac:dyDescent="0.2">
      <c r="A148">
        <f>ROW(Source!A97)</f>
        <v>97</v>
      </c>
      <c r="B148">
        <v>51661419</v>
      </c>
      <c r="C148">
        <v>51662103</v>
      </c>
      <c r="D148">
        <v>0</v>
      </c>
      <c r="E148">
        <v>1</v>
      </c>
      <c r="F148">
        <v>1</v>
      </c>
      <c r="G148">
        <v>1</v>
      </c>
      <c r="H148">
        <v>3</v>
      </c>
      <c r="I148" t="s">
        <v>29</v>
      </c>
      <c r="J148" t="s">
        <v>3</v>
      </c>
      <c r="K148" t="s">
        <v>199</v>
      </c>
      <c r="L148">
        <v>1371</v>
      </c>
      <c r="N148">
        <v>1013</v>
      </c>
      <c r="O148" t="s">
        <v>17</v>
      </c>
      <c r="P148" t="s">
        <v>17</v>
      </c>
      <c r="Q148">
        <v>1</v>
      </c>
      <c r="W148">
        <v>0</v>
      </c>
      <c r="X148">
        <v>-2063590172</v>
      </c>
      <c r="Y148">
        <f t="shared" si="125"/>
        <v>9.5011875999999997</v>
      </c>
      <c r="AA148">
        <v>166.67</v>
      </c>
      <c r="AB148">
        <v>0</v>
      </c>
      <c r="AC148">
        <v>0</v>
      </c>
      <c r="AD148">
        <v>0</v>
      </c>
      <c r="AE148">
        <v>175.27999999999997</v>
      </c>
      <c r="AF148">
        <v>0</v>
      </c>
      <c r="AG148">
        <v>0</v>
      </c>
      <c r="AH148">
        <v>0</v>
      </c>
      <c r="AI148">
        <v>9.11</v>
      </c>
      <c r="AJ148">
        <v>1</v>
      </c>
      <c r="AK148">
        <v>1</v>
      </c>
      <c r="AL148">
        <v>1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 t="s">
        <v>3</v>
      </c>
      <c r="AT148">
        <v>9.5011875999999997</v>
      </c>
      <c r="AU148" t="s">
        <v>3</v>
      </c>
      <c r="AV148">
        <v>0</v>
      </c>
      <c r="AW148">
        <v>1</v>
      </c>
      <c r="AX148">
        <v>-1</v>
      </c>
      <c r="AY148">
        <v>0</v>
      </c>
      <c r="AZ148">
        <v>0</v>
      </c>
      <c r="BA148" t="s">
        <v>3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V148">
        <v>0</v>
      </c>
      <c r="CW148">
        <v>0</v>
      </c>
      <c r="CX148">
        <f>ROUND(Y148*Source!I97,7)</f>
        <v>4</v>
      </c>
      <c r="CY148">
        <f t="shared" si="126"/>
        <v>166.67</v>
      </c>
      <c r="CZ148">
        <f t="shared" si="127"/>
        <v>175.27999999999997</v>
      </c>
      <c r="DA148">
        <f t="shared" si="128"/>
        <v>9.11</v>
      </c>
      <c r="DB148">
        <f t="shared" si="129"/>
        <v>1665.37</v>
      </c>
      <c r="DC148">
        <f t="shared" si="130"/>
        <v>0</v>
      </c>
      <c r="DD148" t="s">
        <v>3</v>
      </c>
      <c r="DE148" t="s">
        <v>3</v>
      </c>
      <c r="DF148">
        <f t="shared" si="131"/>
        <v>6387.2</v>
      </c>
      <c r="DG148">
        <f t="shared" si="132"/>
        <v>0</v>
      </c>
      <c r="DH148">
        <f t="shared" si="133"/>
        <v>0</v>
      </c>
      <c r="DI148">
        <f t="shared" si="124"/>
        <v>0</v>
      </c>
      <c r="DJ148">
        <f t="shared" si="134"/>
        <v>6387.2</v>
      </c>
      <c r="DK148">
        <v>0</v>
      </c>
      <c r="DL148" t="s">
        <v>3</v>
      </c>
      <c r="DM148">
        <v>0</v>
      </c>
      <c r="DN148" t="s">
        <v>3</v>
      </c>
      <c r="DO148">
        <v>0</v>
      </c>
    </row>
    <row r="149" spans="1:119" x14ac:dyDescent="0.2">
      <c r="A149">
        <f>ROW(Source!A101)</f>
        <v>101</v>
      </c>
      <c r="B149">
        <v>51661419</v>
      </c>
      <c r="C149">
        <v>51662142</v>
      </c>
      <c r="D149">
        <v>49510767</v>
      </c>
      <c r="E149">
        <v>70</v>
      </c>
      <c r="F149">
        <v>1</v>
      </c>
      <c r="G149">
        <v>1</v>
      </c>
      <c r="H149">
        <v>1</v>
      </c>
      <c r="I149" t="s">
        <v>502</v>
      </c>
      <c r="J149" t="s">
        <v>3</v>
      </c>
      <c r="K149" t="s">
        <v>503</v>
      </c>
      <c r="L149">
        <v>1191</v>
      </c>
      <c r="N149">
        <v>1013</v>
      </c>
      <c r="O149" t="s">
        <v>455</v>
      </c>
      <c r="P149" t="s">
        <v>455</v>
      </c>
      <c r="Q149">
        <v>1</v>
      </c>
      <c r="W149">
        <v>0</v>
      </c>
      <c r="X149">
        <v>-1936699058</v>
      </c>
      <c r="Y149">
        <f t="shared" si="125"/>
        <v>5</v>
      </c>
      <c r="AA149">
        <v>0</v>
      </c>
      <c r="AB149">
        <v>0</v>
      </c>
      <c r="AC149">
        <v>0</v>
      </c>
      <c r="AD149">
        <v>331.23</v>
      </c>
      <c r="AE149">
        <v>0</v>
      </c>
      <c r="AF149">
        <v>0</v>
      </c>
      <c r="AG149">
        <v>0</v>
      </c>
      <c r="AH149">
        <v>9.92</v>
      </c>
      <c r="AI149">
        <v>1</v>
      </c>
      <c r="AJ149">
        <v>1</v>
      </c>
      <c r="AK149">
        <v>1</v>
      </c>
      <c r="AL149">
        <v>33.39</v>
      </c>
      <c r="AM149">
        <v>4</v>
      </c>
      <c r="AN149">
        <v>0</v>
      </c>
      <c r="AO149">
        <v>1</v>
      </c>
      <c r="AP149">
        <v>1</v>
      </c>
      <c r="AQ149">
        <v>0</v>
      </c>
      <c r="AR149">
        <v>0</v>
      </c>
      <c r="AS149" t="s">
        <v>3</v>
      </c>
      <c r="AT149">
        <v>5</v>
      </c>
      <c r="AU149" t="s">
        <v>3</v>
      </c>
      <c r="AV149">
        <v>1</v>
      </c>
      <c r="AW149">
        <v>2</v>
      </c>
      <c r="AX149">
        <v>51662150</v>
      </c>
      <c r="AY149">
        <v>1</v>
      </c>
      <c r="AZ149">
        <v>0</v>
      </c>
      <c r="BA149">
        <v>172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U149">
        <f>ROUND(AT149*Source!I101*AH149*AL149,2)</f>
        <v>6955.8</v>
      </c>
      <c r="CV149">
        <f>ROUND(Y149*Source!I101,7)</f>
        <v>21</v>
      </c>
      <c r="CW149">
        <v>0</v>
      </c>
      <c r="CX149">
        <f>ROUND(Y149*Source!I101,7)</f>
        <v>21</v>
      </c>
      <c r="CY149">
        <f>AD149</f>
        <v>331.23</v>
      </c>
      <c r="CZ149">
        <f>AH149</f>
        <v>9.92</v>
      </c>
      <c r="DA149">
        <f>AL149</f>
        <v>33.39</v>
      </c>
      <c r="DB149">
        <f t="shared" si="129"/>
        <v>49.6</v>
      </c>
      <c r="DC149">
        <f t="shared" si="130"/>
        <v>0</v>
      </c>
      <c r="DD149" t="s">
        <v>3</v>
      </c>
      <c r="DE149" t="s">
        <v>3</v>
      </c>
      <c r="DF149">
        <f>ROUND(ROUND(AE149,2)*CX149,2)</f>
        <v>0</v>
      </c>
      <c r="DG149">
        <f t="shared" si="132"/>
        <v>0</v>
      </c>
      <c r="DH149">
        <f t="shared" si="133"/>
        <v>0</v>
      </c>
      <c r="DI149">
        <f>ROUND(ROUND(AH149*AL149,2)*CX149,2)</f>
        <v>6955.83</v>
      </c>
      <c r="DJ149">
        <f>DI149</f>
        <v>6955.83</v>
      </c>
      <c r="DK149">
        <v>0</v>
      </c>
      <c r="DL149" t="s">
        <v>3</v>
      </c>
      <c r="DM149">
        <v>0</v>
      </c>
      <c r="DN149" t="s">
        <v>3</v>
      </c>
      <c r="DO149">
        <v>0</v>
      </c>
    </row>
    <row r="150" spans="1:119" x14ac:dyDescent="0.2">
      <c r="A150">
        <f>ROW(Source!A101)</f>
        <v>101</v>
      </c>
      <c r="B150">
        <v>51661419</v>
      </c>
      <c r="C150">
        <v>51662142</v>
      </c>
      <c r="D150">
        <v>49510905</v>
      </c>
      <c r="E150">
        <v>70</v>
      </c>
      <c r="F150">
        <v>1</v>
      </c>
      <c r="G150">
        <v>1</v>
      </c>
      <c r="H150">
        <v>1</v>
      </c>
      <c r="I150" t="s">
        <v>456</v>
      </c>
      <c r="J150" t="s">
        <v>3</v>
      </c>
      <c r="K150" t="s">
        <v>457</v>
      </c>
      <c r="L150">
        <v>1191</v>
      </c>
      <c r="N150">
        <v>1013</v>
      </c>
      <c r="O150" t="s">
        <v>455</v>
      </c>
      <c r="P150" t="s">
        <v>455</v>
      </c>
      <c r="Q150">
        <v>1</v>
      </c>
      <c r="W150">
        <v>0</v>
      </c>
      <c r="X150">
        <v>-1417349443</v>
      </c>
      <c r="Y150">
        <f t="shared" si="125"/>
        <v>0.43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33.39</v>
      </c>
      <c r="AL150">
        <v>1</v>
      </c>
      <c r="AM150">
        <v>4</v>
      </c>
      <c r="AN150">
        <v>0</v>
      </c>
      <c r="AO150">
        <v>1</v>
      </c>
      <c r="AP150">
        <v>1</v>
      </c>
      <c r="AQ150">
        <v>0</v>
      </c>
      <c r="AR150">
        <v>0</v>
      </c>
      <c r="AS150" t="s">
        <v>3</v>
      </c>
      <c r="AT150">
        <v>0.43</v>
      </c>
      <c r="AU150" t="s">
        <v>3</v>
      </c>
      <c r="AV150">
        <v>2</v>
      </c>
      <c r="AW150">
        <v>2</v>
      </c>
      <c r="AX150">
        <v>51662151</v>
      </c>
      <c r="AY150">
        <v>1</v>
      </c>
      <c r="AZ150">
        <v>0</v>
      </c>
      <c r="BA150">
        <v>173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V150">
        <v>0</v>
      </c>
      <c r="CW150">
        <v>0</v>
      </c>
      <c r="CX150">
        <f>ROUND(Y150*Source!I101,7)</f>
        <v>1.806</v>
      </c>
      <c r="CY150">
        <f>AD150</f>
        <v>0</v>
      </c>
      <c r="CZ150">
        <f>AH150</f>
        <v>0</v>
      </c>
      <c r="DA150">
        <f>AL150</f>
        <v>1</v>
      </c>
      <c r="DB150">
        <f t="shared" si="129"/>
        <v>0</v>
      </c>
      <c r="DC150">
        <f t="shared" si="130"/>
        <v>0</v>
      </c>
      <c r="DD150" t="s">
        <v>3</v>
      </c>
      <c r="DE150" t="s">
        <v>3</v>
      </c>
      <c r="DF150">
        <f>ROUND(ROUND(AE150,2)*CX150,2)</f>
        <v>0</v>
      </c>
      <c r="DG150">
        <f t="shared" si="132"/>
        <v>0</v>
      </c>
      <c r="DH150">
        <f>ROUND(ROUND(AG150*AK150,2)*CX150,2)</f>
        <v>0</v>
      </c>
      <c r="DI150">
        <f t="shared" ref="DI150:DI155" si="135">ROUND(ROUND(AH150,2)*CX150,2)</f>
        <v>0</v>
      </c>
      <c r="DJ150">
        <f>DI150</f>
        <v>0</v>
      </c>
      <c r="DK150">
        <v>0</v>
      </c>
      <c r="DL150" t="s">
        <v>3</v>
      </c>
      <c r="DM150">
        <v>0</v>
      </c>
      <c r="DN150" t="s">
        <v>3</v>
      </c>
      <c r="DO150">
        <v>0</v>
      </c>
    </row>
    <row r="151" spans="1:119" x14ac:dyDescent="0.2">
      <c r="A151">
        <f>ROW(Source!A101)</f>
        <v>101</v>
      </c>
      <c r="B151">
        <v>51661419</v>
      </c>
      <c r="C151">
        <v>51662142</v>
      </c>
      <c r="D151">
        <v>49673503</v>
      </c>
      <c r="E151">
        <v>1</v>
      </c>
      <c r="F151">
        <v>1</v>
      </c>
      <c r="G151">
        <v>1</v>
      </c>
      <c r="H151">
        <v>2</v>
      </c>
      <c r="I151" t="s">
        <v>465</v>
      </c>
      <c r="J151" t="s">
        <v>466</v>
      </c>
      <c r="K151" t="s">
        <v>467</v>
      </c>
      <c r="L151">
        <v>1367</v>
      </c>
      <c r="N151">
        <v>1011</v>
      </c>
      <c r="O151" t="s">
        <v>461</v>
      </c>
      <c r="P151" t="s">
        <v>461</v>
      </c>
      <c r="Q151">
        <v>1</v>
      </c>
      <c r="W151">
        <v>0</v>
      </c>
      <c r="X151">
        <v>509054691</v>
      </c>
      <c r="Y151">
        <f t="shared" si="125"/>
        <v>0.43</v>
      </c>
      <c r="AA151">
        <v>0</v>
      </c>
      <c r="AB151">
        <v>871.31</v>
      </c>
      <c r="AC151">
        <v>387.32</v>
      </c>
      <c r="AD151">
        <v>0</v>
      </c>
      <c r="AE151">
        <v>0</v>
      </c>
      <c r="AF151">
        <v>65.709999999999994</v>
      </c>
      <c r="AG151">
        <v>11.6</v>
      </c>
      <c r="AH151">
        <v>0</v>
      </c>
      <c r="AI151">
        <v>1</v>
      </c>
      <c r="AJ151">
        <v>13.26</v>
      </c>
      <c r="AK151">
        <v>33.39</v>
      </c>
      <c r="AL151">
        <v>1</v>
      </c>
      <c r="AM151">
        <v>4</v>
      </c>
      <c r="AN151">
        <v>0</v>
      </c>
      <c r="AO151">
        <v>1</v>
      </c>
      <c r="AP151">
        <v>1</v>
      </c>
      <c r="AQ151">
        <v>0</v>
      </c>
      <c r="AR151">
        <v>0</v>
      </c>
      <c r="AS151" t="s">
        <v>3</v>
      </c>
      <c r="AT151">
        <v>0.43</v>
      </c>
      <c r="AU151" t="s">
        <v>3</v>
      </c>
      <c r="AV151">
        <v>0</v>
      </c>
      <c r="AW151">
        <v>2</v>
      </c>
      <c r="AX151">
        <v>51662152</v>
      </c>
      <c r="AY151">
        <v>1</v>
      </c>
      <c r="AZ151">
        <v>0</v>
      </c>
      <c r="BA151">
        <v>174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V151">
        <v>0</v>
      </c>
      <c r="CW151">
        <f>ROUND(Y151*Source!I101,7)</f>
        <v>1.806</v>
      </c>
      <c r="CX151">
        <f>ROUND(Y151*Source!I101,7)</f>
        <v>1.806</v>
      </c>
      <c r="CY151">
        <f>AB151</f>
        <v>871.31</v>
      </c>
      <c r="CZ151">
        <f>AF151</f>
        <v>65.709999999999994</v>
      </c>
      <c r="DA151">
        <f>AJ151</f>
        <v>13.26</v>
      </c>
      <c r="DB151">
        <f t="shared" si="129"/>
        <v>28.26</v>
      </c>
      <c r="DC151">
        <f t="shared" si="130"/>
        <v>4.99</v>
      </c>
      <c r="DD151" t="s">
        <v>3</v>
      </c>
      <c r="DE151" t="s">
        <v>3</v>
      </c>
      <c r="DF151">
        <f>ROUND(ROUND(AE151,2)*CX151,2)</f>
        <v>0</v>
      </c>
      <c r="DG151">
        <f>ROUND(ROUND(AF151*AJ151,2)*CX151,2)</f>
        <v>1573.59</v>
      </c>
      <c r="DH151">
        <f>ROUND(ROUND(AG151*AK151,2)*CX151,2)</f>
        <v>699.5</v>
      </c>
      <c r="DI151">
        <f t="shared" si="135"/>
        <v>0</v>
      </c>
      <c r="DJ151">
        <f>DG151</f>
        <v>1573.59</v>
      </c>
      <c r="DK151">
        <v>0</v>
      </c>
      <c r="DL151" t="s">
        <v>3</v>
      </c>
      <c r="DM151">
        <v>0</v>
      </c>
      <c r="DN151" t="s">
        <v>3</v>
      </c>
      <c r="DO151">
        <v>0</v>
      </c>
    </row>
    <row r="152" spans="1:119" x14ac:dyDescent="0.2">
      <c r="A152">
        <f>ROW(Source!A101)</f>
        <v>101</v>
      </c>
      <c r="B152">
        <v>51661419</v>
      </c>
      <c r="C152">
        <v>51662142</v>
      </c>
      <c r="D152">
        <v>49521440</v>
      </c>
      <c r="E152">
        <v>1</v>
      </c>
      <c r="F152">
        <v>1</v>
      </c>
      <c r="G152">
        <v>1</v>
      </c>
      <c r="H152">
        <v>3</v>
      </c>
      <c r="I152" t="s">
        <v>212</v>
      </c>
      <c r="J152" t="s">
        <v>214</v>
      </c>
      <c r="K152" t="s">
        <v>213</v>
      </c>
      <c r="L152">
        <v>1327</v>
      </c>
      <c r="N152">
        <v>1005</v>
      </c>
      <c r="O152" t="s">
        <v>63</v>
      </c>
      <c r="P152" t="s">
        <v>63</v>
      </c>
      <c r="Q152">
        <v>1</v>
      </c>
      <c r="W152">
        <v>0</v>
      </c>
      <c r="X152">
        <v>-336429810</v>
      </c>
      <c r="Y152">
        <f t="shared" si="125"/>
        <v>11</v>
      </c>
      <c r="AA152">
        <v>204.98</v>
      </c>
      <c r="AB152">
        <v>0</v>
      </c>
      <c r="AC152">
        <v>0</v>
      </c>
      <c r="AD152">
        <v>0</v>
      </c>
      <c r="AE152">
        <v>22.5</v>
      </c>
      <c r="AF152">
        <v>0</v>
      </c>
      <c r="AG152">
        <v>0</v>
      </c>
      <c r="AH152">
        <v>0</v>
      </c>
      <c r="AI152">
        <v>9.11</v>
      </c>
      <c r="AJ152">
        <v>1</v>
      </c>
      <c r="AK152">
        <v>1</v>
      </c>
      <c r="AL152">
        <v>1</v>
      </c>
      <c r="AM152">
        <v>0</v>
      </c>
      <c r="AN152">
        <v>0</v>
      </c>
      <c r="AO152">
        <v>0</v>
      </c>
      <c r="AP152">
        <v>1</v>
      </c>
      <c r="AQ152">
        <v>0</v>
      </c>
      <c r="AR152">
        <v>0</v>
      </c>
      <c r="AS152" t="s">
        <v>3</v>
      </c>
      <c r="AT152">
        <v>11</v>
      </c>
      <c r="AU152" t="s">
        <v>3</v>
      </c>
      <c r="AV152">
        <v>0</v>
      </c>
      <c r="AW152">
        <v>1</v>
      </c>
      <c r="AX152">
        <v>-1</v>
      </c>
      <c r="AY152">
        <v>0</v>
      </c>
      <c r="AZ152">
        <v>0</v>
      </c>
      <c r="BA152" t="s">
        <v>3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V152">
        <v>0</v>
      </c>
      <c r="CW152">
        <v>0</v>
      </c>
      <c r="CX152">
        <f>ROUND(Y152*Source!I101,7)</f>
        <v>46.2</v>
      </c>
      <c r="CY152">
        <f>AA152</f>
        <v>204.98</v>
      </c>
      <c r="CZ152">
        <f>AE152</f>
        <v>22.5</v>
      </c>
      <c r="DA152">
        <f>AI152</f>
        <v>9.11</v>
      </c>
      <c r="DB152">
        <f t="shared" si="129"/>
        <v>247.5</v>
      </c>
      <c r="DC152">
        <f t="shared" si="130"/>
        <v>0</v>
      </c>
      <c r="DD152" t="s">
        <v>3</v>
      </c>
      <c r="DE152" t="s">
        <v>3</v>
      </c>
      <c r="DF152">
        <f>ROUND(ROUND(AE152*AI152,2)*CX152,2)</f>
        <v>9470.08</v>
      </c>
      <c r="DG152">
        <f t="shared" ref="DG152:DG157" si="136">ROUND(ROUND(AF152,2)*CX152,2)</f>
        <v>0</v>
      </c>
      <c r="DH152">
        <f>ROUND(ROUND(AG152,2)*CX152,2)</f>
        <v>0</v>
      </c>
      <c r="DI152">
        <f t="shared" si="135"/>
        <v>0</v>
      </c>
      <c r="DJ152">
        <f>DF152</f>
        <v>9470.08</v>
      </c>
      <c r="DK152">
        <v>0</v>
      </c>
      <c r="DL152" t="s">
        <v>3</v>
      </c>
      <c r="DM152">
        <v>0</v>
      </c>
      <c r="DN152" t="s">
        <v>3</v>
      </c>
      <c r="DO152">
        <v>0</v>
      </c>
    </row>
    <row r="153" spans="1:119" x14ac:dyDescent="0.2">
      <c r="A153">
        <f>ROW(Source!A101)</f>
        <v>101</v>
      </c>
      <c r="B153">
        <v>51661419</v>
      </c>
      <c r="C153">
        <v>51662142</v>
      </c>
      <c r="D153">
        <v>49523581</v>
      </c>
      <c r="E153">
        <v>1</v>
      </c>
      <c r="F153">
        <v>1</v>
      </c>
      <c r="G153">
        <v>1</v>
      </c>
      <c r="H153">
        <v>3</v>
      </c>
      <c r="I153" t="s">
        <v>504</v>
      </c>
      <c r="J153" t="s">
        <v>505</v>
      </c>
      <c r="K153" t="s">
        <v>506</v>
      </c>
      <c r="L153">
        <v>1301</v>
      </c>
      <c r="N153">
        <v>1003</v>
      </c>
      <c r="O153" t="s">
        <v>507</v>
      </c>
      <c r="P153" t="s">
        <v>507</v>
      </c>
      <c r="Q153">
        <v>1</v>
      </c>
      <c r="W153">
        <v>0</v>
      </c>
      <c r="X153">
        <v>-2092502019</v>
      </c>
      <c r="Y153">
        <f t="shared" si="125"/>
        <v>20</v>
      </c>
      <c r="AA153">
        <v>27.33</v>
      </c>
      <c r="AB153">
        <v>0</v>
      </c>
      <c r="AC153">
        <v>0</v>
      </c>
      <c r="AD153">
        <v>0</v>
      </c>
      <c r="AE153">
        <v>3</v>
      </c>
      <c r="AF153">
        <v>0</v>
      </c>
      <c r="AG153">
        <v>0</v>
      </c>
      <c r="AH153">
        <v>0</v>
      </c>
      <c r="AI153">
        <v>9.11</v>
      </c>
      <c r="AJ153">
        <v>1</v>
      </c>
      <c r="AK153">
        <v>1</v>
      </c>
      <c r="AL153">
        <v>1</v>
      </c>
      <c r="AM153">
        <v>4</v>
      </c>
      <c r="AN153">
        <v>0</v>
      </c>
      <c r="AO153">
        <v>1</v>
      </c>
      <c r="AP153">
        <v>1</v>
      </c>
      <c r="AQ153">
        <v>0</v>
      </c>
      <c r="AR153">
        <v>0</v>
      </c>
      <c r="AS153" t="s">
        <v>3</v>
      </c>
      <c r="AT153">
        <v>20</v>
      </c>
      <c r="AU153" t="s">
        <v>3</v>
      </c>
      <c r="AV153">
        <v>0</v>
      </c>
      <c r="AW153">
        <v>2</v>
      </c>
      <c r="AX153">
        <v>51662153</v>
      </c>
      <c r="AY153">
        <v>1</v>
      </c>
      <c r="AZ153">
        <v>0</v>
      </c>
      <c r="BA153">
        <v>175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V153">
        <v>0</v>
      </c>
      <c r="CW153">
        <v>0</v>
      </c>
      <c r="CX153">
        <f>ROUND(Y153*Source!I101,7)</f>
        <v>84</v>
      </c>
      <c r="CY153">
        <f>AA153</f>
        <v>27.33</v>
      </c>
      <c r="CZ153">
        <f>AE153</f>
        <v>3</v>
      </c>
      <c r="DA153">
        <f>AI153</f>
        <v>9.11</v>
      </c>
      <c r="DB153">
        <f t="shared" si="129"/>
        <v>60</v>
      </c>
      <c r="DC153">
        <f t="shared" si="130"/>
        <v>0</v>
      </c>
      <c r="DD153" t="s">
        <v>3</v>
      </c>
      <c r="DE153" t="s">
        <v>3</v>
      </c>
      <c r="DF153">
        <f>ROUND(ROUND(AE153*AI153,2)*CX153,2)</f>
        <v>2295.7199999999998</v>
      </c>
      <c r="DG153">
        <f t="shared" si="136"/>
        <v>0</v>
      </c>
      <c r="DH153">
        <f>ROUND(ROUND(AG153,2)*CX153,2)</f>
        <v>0</v>
      </c>
      <c r="DI153">
        <f t="shared" si="135"/>
        <v>0</v>
      </c>
      <c r="DJ153">
        <f>DF153</f>
        <v>2295.7199999999998</v>
      </c>
      <c r="DK153">
        <v>0</v>
      </c>
      <c r="DL153" t="s">
        <v>3</v>
      </c>
      <c r="DM153">
        <v>0</v>
      </c>
      <c r="DN153" t="s">
        <v>3</v>
      </c>
      <c r="DO153">
        <v>0</v>
      </c>
    </row>
    <row r="154" spans="1:119" x14ac:dyDescent="0.2">
      <c r="A154">
        <f>ROW(Source!A101)</f>
        <v>101</v>
      </c>
      <c r="B154">
        <v>51661419</v>
      </c>
      <c r="C154">
        <v>51662142</v>
      </c>
      <c r="D154">
        <v>49553409</v>
      </c>
      <c r="E154">
        <v>1</v>
      </c>
      <c r="F154">
        <v>1</v>
      </c>
      <c r="G154">
        <v>1</v>
      </c>
      <c r="H154">
        <v>3</v>
      </c>
      <c r="I154" t="s">
        <v>216</v>
      </c>
      <c r="J154" t="s">
        <v>219</v>
      </c>
      <c r="K154" t="s">
        <v>217</v>
      </c>
      <c r="L154">
        <v>1296</v>
      </c>
      <c r="N154">
        <v>1002</v>
      </c>
      <c r="O154" t="s">
        <v>218</v>
      </c>
      <c r="P154" t="s">
        <v>218</v>
      </c>
      <c r="Q154">
        <v>1</v>
      </c>
      <c r="W154">
        <v>1</v>
      </c>
      <c r="X154">
        <v>-1609399419</v>
      </c>
      <c r="Y154">
        <f t="shared" si="125"/>
        <v>-1.5</v>
      </c>
      <c r="AA154">
        <v>597.42999999999995</v>
      </c>
      <c r="AB154">
        <v>0</v>
      </c>
      <c r="AC154">
        <v>0</v>
      </c>
      <c r="AD154">
        <v>0</v>
      </c>
      <c r="AE154">
        <v>65.58</v>
      </c>
      <c r="AF154">
        <v>0</v>
      </c>
      <c r="AG154">
        <v>0</v>
      </c>
      <c r="AH154">
        <v>0</v>
      </c>
      <c r="AI154">
        <v>9.11</v>
      </c>
      <c r="AJ154">
        <v>1</v>
      </c>
      <c r="AK154">
        <v>1</v>
      </c>
      <c r="AL154">
        <v>1</v>
      </c>
      <c r="AM154">
        <v>4</v>
      </c>
      <c r="AN154">
        <v>0</v>
      </c>
      <c r="AO154">
        <v>1</v>
      </c>
      <c r="AP154">
        <v>1</v>
      </c>
      <c r="AQ154">
        <v>0</v>
      </c>
      <c r="AR154">
        <v>0</v>
      </c>
      <c r="AS154" t="s">
        <v>3</v>
      </c>
      <c r="AT154">
        <v>-1.5</v>
      </c>
      <c r="AU154" t="s">
        <v>3</v>
      </c>
      <c r="AV154">
        <v>0</v>
      </c>
      <c r="AW154">
        <v>2</v>
      </c>
      <c r="AX154">
        <v>51662155</v>
      </c>
      <c r="AY154">
        <v>1</v>
      </c>
      <c r="AZ154">
        <v>6144</v>
      </c>
      <c r="BA154">
        <v>177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V154">
        <v>0</v>
      </c>
      <c r="CW154">
        <v>0</v>
      </c>
      <c r="CX154">
        <f>ROUND(Y154*Source!I101,7)</f>
        <v>-6.3</v>
      </c>
      <c r="CY154">
        <f>AA154</f>
        <v>597.42999999999995</v>
      </c>
      <c r="CZ154">
        <f>AE154</f>
        <v>65.58</v>
      </c>
      <c r="DA154">
        <f>AI154</f>
        <v>9.11</v>
      </c>
      <c r="DB154">
        <f t="shared" si="129"/>
        <v>-98.37</v>
      </c>
      <c r="DC154">
        <f t="shared" si="130"/>
        <v>0</v>
      </c>
      <c r="DD154" t="s">
        <v>3</v>
      </c>
      <c r="DE154" t="s">
        <v>3</v>
      </c>
      <c r="DF154">
        <f>ROUND(ROUND(AE154*AI154,2)*CX154,2)</f>
        <v>-3763.81</v>
      </c>
      <c r="DG154">
        <f t="shared" si="136"/>
        <v>0</v>
      </c>
      <c r="DH154">
        <f>ROUND(ROUND(AG154,2)*CX154,2)</f>
        <v>0</v>
      </c>
      <c r="DI154">
        <f t="shared" si="135"/>
        <v>0</v>
      </c>
      <c r="DJ154">
        <f>DF154</f>
        <v>-3763.81</v>
      </c>
      <c r="DK154">
        <v>0</v>
      </c>
      <c r="DL154" t="s">
        <v>3</v>
      </c>
      <c r="DM154">
        <v>0</v>
      </c>
      <c r="DN154" t="s">
        <v>3</v>
      </c>
      <c r="DO154">
        <v>0</v>
      </c>
    </row>
    <row r="155" spans="1:119" x14ac:dyDescent="0.2">
      <c r="A155">
        <f>ROW(Source!A101)</f>
        <v>101</v>
      </c>
      <c r="B155">
        <v>51661419</v>
      </c>
      <c r="C155">
        <v>51662142</v>
      </c>
      <c r="D155">
        <v>49555331</v>
      </c>
      <c r="E155">
        <v>1</v>
      </c>
      <c r="F155">
        <v>1</v>
      </c>
      <c r="G155">
        <v>1</v>
      </c>
      <c r="H155">
        <v>3</v>
      </c>
      <c r="I155" t="s">
        <v>221</v>
      </c>
      <c r="J155" t="s">
        <v>223</v>
      </c>
      <c r="K155" t="s">
        <v>222</v>
      </c>
      <c r="L155">
        <v>1296</v>
      </c>
      <c r="N155">
        <v>1002</v>
      </c>
      <c r="O155" t="s">
        <v>218</v>
      </c>
      <c r="P155" t="s">
        <v>218</v>
      </c>
      <c r="Q155">
        <v>1</v>
      </c>
      <c r="W155">
        <v>1</v>
      </c>
      <c r="X155">
        <v>1828367933</v>
      </c>
      <c r="Y155">
        <f t="shared" si="125"/>
        <v>-5.7000000000000002E-2</v>
      </c>
      <c r="AA155">
        <v>1827.28</v>
      </c>
      <c r="AB155">
        <v>0</v>
      </c>
      <c r="AC155">
        <v>0</v>
      </c>
      <c r="AD155">
        <v>0</v>
      </c>
      <c r="AE155">
        <v>200.58</v>
      </c>
      <c r="AF155">
        <v>0</v>
      </c>
      <c r="AG155">
        <v>0</v>
      </c>
      <c r="AH155">
        <v>0</v>
      </c>
      <c r="AI155">
        <v>9.11</v>
      </c>
      <c r="AJ155">
        <v>1</v>
      </c>
      <c r="AK155">
        <v>1</v>
      </c>
      <c r="AL155">
        <v>1</v>
      </c>
      <c r="AM155">
        <v>4</v>
      </c>
      <c r="AN155">
        <v>0</v>
      </c>
      <c r="AO155">
        <v>1</v>
      </c>
      <c r="AP155">
        <v>1</v>
      </c>
      <c r="AQ155">
        <v>0</v>
      </c>
      <c r="AR155">
        <v>0</v>
      </c>
      <c r="AS155" t="s">
        <v>3</v>
      </c>
      <c r="AT155">
        <v>-5.7000000000000002E-2</v>
      </c>
      <c r="AU155" t="s">
        <v>3</v>
      </c>
      <c r="AV155">
        <v>0</v>
      </c>
      <c r="AW155">
        <v>2</v>
      </c>
      <c r="AX155">
        <v>51662157</v>
      </c>
      <c r="AY155">
        <v>1</v>
      </c>
      <c r="AZ155">
        <v>6144</v>
      </c>
      <c r="BA155">
        <v>179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V155">
        <v>0</v>
      </c>
      <c r="CW155">
        <v>0</v>
      </c>
      <c r="CX155">
        <f>ROUND(Y155*Source!I101,7)</f>
        <v>-0.2394</v>
      </c>
      <c r="CY155">
        <f>AA155</f>
        <v>1827.28</v>
      </c>
      <c r="CZ155">
        <f>AE155</f>
        <v>200.58</v>
      </c>
      <c r="DA155">
        <f>AI155</f>
        <v>9.11</v>
      </c>
      <c r="DB155">
        <f t="shared" si="129"/>
        <v>-11.43</v>
      </c>
      <c r="DC155">
        <f t="shared" si="130"/>
        <v>0</v>
      </c>
      <c r="DD155" t="s">
        <v>3</v>
      </c>
      <c r="DE155" t="s">
        <v>3</v>
      </c>
      <c r="DF155">
        <f>ROUND(ROUND(AE155*AI155,2)*CX155,2)</f>
        <v>-437.45</v>
      </c>
      <c r="DG155">
        <f t="shared" si="136"/>
        <v>0</v>
      </c>
      <c r="DH155">
        <f>ROUND(ROUND(AG155,2)*CX155,2)</f>
        <v>0</v>
      </c>
      <c r="DI155">
        <f t="shared" si="135"/>
        <v>0</v>
      </c>
      <c r="DJ155">
        <f>DF155</f>
        <v>-437.45</v>
      </c>
      <c r="DK155">
        <v>0</v>
      </c>
      <c r="DL155" t="s">
        <v>3</v>
      </c>
      <c r="DM155">
        <v>0</v>
      </c>
      <c r="DN155" t="s">
        <v>3</v>
      </c>
      <c r="DO155">
        <v>0</v>
      </c>
    </row>
    <row r="156" spans="1:119" x14ac:dyDescent="0.2">
      <c r="A156">
        <f>ROW(Source!A105)</f>
        <v>105</v>
      </c>
      <c r="B156">
        <v>51661419</v>
      </c>
      <c r="C156">
        <v>51662161</v>
      </c>
      <c r="D156">
        <v>49510767</v>
      </c>
      <c r="E156">
        <v>70</v>
      </c>
      <c r="F156">
        <v>1</v>
      </c>
      <c r="G156">
        <v>1</v>
      </c>
      <c r="H156">
        <v>1</v>
      </c>
      <c r="I156" t="s">
        <v>502</v>
      </c>
      <c r="J156" t="s">
        <v>3</v>
      </c>
      <c r="K156" t="s">
        <v>503</v>
      </c>
      <c r="L156">
        <v>1191</v>
      </c>
      <c r="N156">
        <v>1013</v>
      </c>
      <c r="O156" t="s">
        <v>455</v>
      </c>
      <c r="P156" t="s">
        <v>455</v>
      </c>
      <c r="Q156">
        <v>1</v>
      </c>
      <c r="W156">
        <v>0</v>
      </c>
      <c r="X156">
        <v>-1936699058</v>
      </c>
      <c r="Y156">
        <f t="shared" si="125"/>
        <v>5</v>
      </c>
      <c r="AA156">
        <v>0</v>
      </c>
      <c r="AB156">
        <v>0</v>
      </c>
      <c r="AC156">
        <v>0</v>
      </c>
      <c r="AD156">
        <v>331.23</v>
      </c>
      <c r="AE156">
        <v>0</v>
      </c>
      <c r="AF156">
        <v>0</v>
      </c>
      <c r="AG156">
        <v>0</v>
      </c>
      <c r="AH156">
        <v>9.92</v>
      </c>
      <c r="AI156">
        <v>1</v>
      </c>
      <c r="AJ156">
        <v>1</v>
      </c>
      <c r="AK156">
        <v>1</v>
      </c>
      <c r="AL156">
        <v>33.39</v>
      </c>
      <c r="AM156">
        <v>4</v>
      </c>
      <c r="AN156">
        <v>0</v>
      </c>
      <c r="AO156">
        <v>1</v>
      </c>
      <c r="AP156">
        <v>1</v>
      </c>
      <c r="AQ156">
        <v>0</v>
      </c>
      <c r="AR156">
        <v>0</v>
      </c>
      <c r="AS156" t="s">
        <v>3</v>
      </c>
      <c r="AT156">
        <v>5</v>
      </c>
      <c r="AU156" t="s">
        <v>3</v>
      </c>
      <c r="AV156">
        <v>1</v>
      </c>
      <c r="AW156">
        <v>2</v>
      </c>
      <c r="AX156">
        <v>51662169</v>
      </c>
      <c r="AY156">
        <v>1</v>
      </c>
      <c r="AZ156">
        <v>0</v>
      </c>
      <c r="BA156">
        <v>180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U156">
        <f>ROUND(AT156*Source!I105*AH156*AL156,2)</f>
        <v>107.65</v>
      </c>
      <c r="CV156">
        <f>ROUND(Y156*Source!I105,7)</f>
        <v>0.32500000000000001</v>
      </c>
      <c r="CW156">
        <v>0</v>
      </c>
      <c r="CX156">
        <f>ROUND(Y156*Source!I105,7)</f>
        <v>0.32500000000000001</v>
      </c>
      <c r="CY156">
        <f>AD156</f>
        <v>331.23</v>
      </c>
      <c r="CZ156">
        <f>AH156</f>
        <v>9.92</v>
      </c>
      <c r="DA156">
        <f>AL156</f>
        <v>33.39</v>
      </c>
      <c r="DB156">
        <f t="shared" si="129"/>
        <v>49.6</v>
      </c>
      <c r="DC156">
        <f t="shared" si="130"/>
        <v>0</v>
      </c>
      <c r="DD156" t="s">
        <v>3</v>
      </c>
      <c r="DE156" t="s">
        <v>3</v>
      </c>
      <c r="DF156">
        <f>ROUND(ROUND(AE156,2)*CX156,2)</f>
        <v>0</v>
      </c>
      <c r="DG156">
        <f t="shared" si="136"/>
        <v>0</v>
      </c>
      <c r="DH156">
        <f>ROUND(ROUND(AG156,2)*CX156,2)</f>
        <v>0</v>
      </c>
      <c r="DI156">
        <f>ROUND(ROUND(AH156*AL156,2)*CX156,2)</f>
        <v>107.65</v>
      </c>
      <c r="DJ156">
        <f>DI156</f>
        <v>107.65</v>
      </c>
      <c r="DK156">
        <v>0</v>
      </c>
      <c r="DL156" t="s">
        <v>3</v>
      </c>
      <c r="DM156">
        <v>0</v>
      </c>
      <c r="DN156" t="s">
        <v>3</v>
      </c>
      <c r="DO156">
        <v>0</v>
      </c>
    </row>
    <row r="157" spans="1:119" x14ac:dyDescent="0.2">
      <c r="A157">
        <f>ROW(Source!A105)</f>
        <v>105</v>
      </c>
      <c r="B157">
        <v>51661419</v>
      </c>
      <c r="C157">
        <v>51662161</v>
      </c>
      <c r="D157">
        <v>49510905</v>
      </c>
      <c r="E157">
        <v>70</v>
      </c>
      <c r="F157">
        <v>1</v>
      </c>
      <c r="G157">
        <v>1</v>
      </c>
      <c r="H157">
        <v>1</v>
      </c>
      <c r="I157" t="s">
        <v>456</v>
      </c>
      <c r="J157" t="s">
        <v>3</v>
      </c>
      <c r="K157" t="s">
        <v>457</v>
      </c>
      <c r="L157">
        <v>1191</v>
      </c>
      <c r="N157">
        <v>1013</v>
      </c>
      <c r="O157" t="s">
        <v>455</v>
      </c>
      <c r="P157" t="s">
        <v>455</v>
      </c>
      <c r="Q157">
        <v>1</v>
      </c>
      <c r="W157">
        <v>0</v>
      </c>
      <c r="X157">
        <v>-1417349443</v>
      </c>
      <c r="Y157">
        <f t="shared" si="125"/>
        <v>0.43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1</v>
      </c>
      <c r="AJ157">
        <v>1</v>
      </c>
      <c r="AK157">
        <v>33.39</v>
      </c>
      <c r="AL157">
        <v>1</v>
      </c>
      <c r="AM157">
        <v>4</v>
      </c>
      <c r="AN157">
        <v>0</v>
      </c>
      <c r="AO157">
        <v>1</v>
      </c>
      <c r="AP157">
        <v>1</v>
      </c>
      <c r="AQ157">
        <v>0</v>
      </c>
      <c r="AR157">
        <v>0</v>
      </c>
      <c r="AS157" t="s">
        <v>3</v>
      </c>
      <c r="AT157">
        <v>0.43</v>
      </c>
      <c r="AU157" t="s">
        <v>3</v>
      </c>
      <c r="AV157">
        <v>2</v>
      </c>
      <c r="AW157">
        <v>2</v>
      </c>
      <c r="AX157">
        <v>51662170</v>
      </c>
      <c r="AY157">
        <v>1</v>
      </c>
      <c r="AZ157">
        <v>0</v>
      </c>
      <c r="BA157">
        <v>181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V157">
        <v>0</v>
      </c>
      <c r="CW157">
        <v>0</v>
      </c>
      <c r="CX157">
        <f>ROUND(Y157*Source!I105,7)</f>
        <v>2.7949999999999999E-2</v>
      </c>
      <c r="CY157">
        <f>AD157</f>
        <v>0</v>
      </c>
      <c r="CZ157">
        <f>AH157</f>
        <v>0</v>
      </c>
      <c r="DA157">
        <f>AL157</f>
        <v>1</v>
      </c>
      <c r="DB157">
        <f t="shared" si="129"/>
        <v>0</v>
      </c>
      <c r="DC157">
        <f t="shared" si="130"/>
        <v>0</v>
      </c>
      <c r="DD157" t="s">
        <v>3</v>
      </c>
      <c r="DE157" t="s">
        <v>3</v>
      </c>
      <c r="DF157">
        <f>ROUND(ROUND(AE157,2)*CX157,2)</f>
        <v>0</v>
      </c>
      <c r="DG157">
        <f t="shared" si="136"/>
        <v>0</v>
      </c>
      <c r="DH157">
        <f>ROUND(ROUND(AG157*AK157,2)*CX157,2)</f>
        <v>0</v>
      </c>
      <c r="DI157">
        <f t="shared" ref="DI157:DI162" si="137">ROUND(ROUND(AH157,2)*CX157,2)</f>
        <v>0</v>
      </c>
      <c r="DJ157">
        <f>DI157</f>
        <v>0</v>
      </c>
      <c r="DK157">
        <v>0</v>
      </c>
      <c r="DL157" t="s">
        <v>3</v>
      </c>
      <c r="DM157">
        <v>0</v>
      </c>
      <c r="DN157" t="s">
        <v>3</v>
      </c>
      <c r="DO157">
        <v>0</v>
      </c>
    </row>
    <row r="158" spans="1:119" x14ac:dyDescent="0.2">
      <c r="A158">
        <f>ROW(Source!A105)</f>
        <v>105</v>
      </c>
      <c r="B158">
        <v>51661419</v>
      </c>
      <c r="C158">
        <v>51662161</v>
      </c>
      <c r="D158">
        <v>49673503</v>
      </c>
      <c r="E158">
        <v>1</v>
      </c>
      <c r="F158">
        <v>1</v>
      </c>
      <c r="G158">
        <v>1</v>
      </c>
      <c r="H158">
        <v>2</v>
      </c>
      <c r="I158" t="s">
        <v>465</v>
      </c>
      <c r="J158" t="s">
        <v>466</v>
      </c>
      <c r="K158" t="s">
        <v>467</v>
      </c>
      <c r="L158">
        <v>1367</v>
      </c>
      <c r="N158">
        <v>1011</v>
      </c>
      <c r="O158" t="s">
        <v>461</v>
      </c>
      <c r="P158" t="s">
        <v>461</v>
      </c>
      <c r="Q158">
        <v>1</v>
      </c>
      <c r="W158">
        <v>0</v>
      </c>
      <c r="X158">
        <v>509054691</v>
      </c>
      <c r="Y158">
        <f t="shared" si="125"/>
        <v>0.43</v>
      </c>
      <c r="AA158">
        <v>0</v>
      </c>
      <c r="AB158">
        <v>871.31</v>
      </c>
      <c r="AC158">
        <v>387.32</v>
      </c>
      <c r="AD158">
        <v>0</v>
      </c>
      <c r="AE158">
        <v>0</v>
      </c>
      <c r="AF158">
        <v>65.709999999999994</v>
      </c>
      <c r="AG158">
        <v>11.6</v>
      </c>
      <c r="AH158">
        <v>0</v>
      </c>
      <c r="AI158">
        <v>1</v>
      </c>
      <c r="AJ158">
        <v>13.26</v>
      </c>
      <c r="AK158">
        <v>33.39</v>
      </c>
      <c r="AL158">
        <v>1</v>
      </c>
      <c r="AM158">
        <v>4</v>
      </c>
      <c r="AN158">
        <v>0</v>
      </c>
      <c r="AO158">
        <v>1</v>
      </c>
      <c r="AP158">
        <v>1</v>
      </c>
      <c r="AQ158">
        <v>0</v>
      </c>
      <c r="AR158">
        <v>0</v>
      </c>
      <c r="AS158" t="s">
        <v>3</v>
      </c>
      <c r="AT158">
        <v>0.43</v>
      </c>
      <c r="AU158" t="s">
        <v>3</v>
      </c>
      <c r="AV158">
        <v>0</v>
      </c>
      <c r="AW158">
        <v>2</v>
      </c>
      <c r="AX158">
        <v>51662171</v>
      </c>
      <c r="AY158">
        <v>1</v>
      </c>
      <c r="AZ158">
        <v>0</v>
      </c>
      <c r="BA158">
        <v>182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V158">
        <v>0</v>
      </c>
      <c r="CW158">
        <f>ROUND(Y158*Source!I105,7)</f>
        <v>2.7949999999999999E-2</v>
      </c>
      <c r="CX158">
        <f>ROUND(Y158*Source!I105,7)</f>
        <v>2.7949999999999999E-2</v>
      </c>
      <c r="CY158">
        <f>AB158</f>
        <v>871.31</v>
      </c>
      <c r="CZ158">
        <f>AF158</f>
        <v>65.709999999999994</v>
      </c>
      <c r="DA158">
        <f>AJ158</f>
        <v>13.26</v>
      </c>
      <c r="DB158">
        <f t="shared" si="129"/>
        <v>28.26</v>
      </c>
      <c r="DC158">
        <f t="shared" si="130"/>
        <v>4.99</v>
      </c>
      <c r="DD158" t="s">
        <v>3</v>
      </c>
      <c r="DE158" t="s">
        <v>3</v>
      </c>
      <c r="DF158">
        <f>ROUND(ROUND(AE158,2)*CX158,2)</f>
        <v>0</v>
      </c>
      <c r="DG158">
        <f>ROUND(ROUND(AF158*AJ158,2)*CX158,2)</f>
        <v>24.35</v>
      </c>
      <c r="DH158">
        <f>ROUND(ROUND(AG158*AK158,2)*CX158,2)</f>
        <v>10.83</v>
      </c>
      <c r="DI158">
        <f t="shared" si="137"/>
        <v>0</v>
      </c>
      <c r="DJ158">
        <f>DG158</f>
        <v>24.35</v>
      </c>
      <c r="DK158">
        <v>0</v>
      </c>
      <c r="DL158" t="s">
        <v>3</v>
      </c>
      <c r="DM158">
        <v>0</v>
      </c>
      <c r="DN158" t="s">
        <v>3</v>
      </c>
      <c r="DO158">
        <v>0</v>
      </c>
    </row>
    <row r="159" spans="1:119" x14ac:dyDescent="0.2">
      <c r="A159">
        <f>ROW(Source!A105)</f>
        <v>105</v>
      </c>
      <c r="B159">
        <v>51661419</v>
      </c>
      <c r="C159">
        <v>51662161</v>
      </c>
      <c r="D159">
        <v>49521440</v>
      </c>
      <c r="E159">
        <v>1</v>
      </c>
      <c r="F159">
        <v>1</v>
      </c>
      <c r="G159">
        <v>1</v>
      </c>
      <c r="H159">
        <v>3</v>
      </c>
      <c r="I159" t="s">
        <v>212</v>
      </c>
      <c r="J159" t="s">
        <v>214</v>
      </c>
      <c r="K159" t="s">
        <v>226</v>
      </c>
      <c r="L159">
        <v>1327</v>
      </c>
      <c r="N159">
        <v>1005</v>
      </c>
      <c r="O159" t="s">
        <v>63</v>
      </c>
      <c r="P159" t="s">
        <v>63</v>
      </c>
      <c r="Q159">
        <v>1</v>
      </c>
      <c r="W159">
        <v>0</v>
      </c>
      <c r="X159">
        <v>2022782512</v>
      </c>
      <c r="Y159">
        <f t="shared" si="125"/>
        <v>11</v>
      </c>
      <c r="AA159">
        <v>204.98</v>
      </c>
      <c r="AB159">
        <v>0</v>
      </c>
      <c r="AC159">
        <v>0</v>
      </c>
      <c r="AD159">
        <v>0</v>
      </c>
      <c r="AE159">
        <v>22.5</v>
      </c>
      <c r="AF159">
        <v>0</v>
      </c>
      <c r="AG159">
        <v>0</v>
      </c>
      <c r="AH159">
        <v>0</v>
      </c>
      <c r="AI159">
        <v>9.11</v>
      </c>
      <c r="AJ159">
        <v>1</v>
      </c>
      <c r="AK159">
        <v>1</v>
      </c>
      <c r="AL159">
        <v>1</v>
      </c>
      <c r="AM159">
        <v>0</v>
      </c>
      <c r="AN159">
        <v>0</v>
      </c>
      <c r="AO159">
        <v>0</v>
      </c>
      <c r="AP159">
        <v>1</v>
      </c>
      <c r="AQ159">
        <v>0</v>
      </c>
      <c r="AR159">
        <v>0</v>
      </c>
      <c r="AS159" t="s">
        <v>3</v>
      </c>
      <c r="AT159">
        <v>11</v>
      </c>
      <c r="AU159" t="s">
        <v>3</v>
      </c>
      <c r="AV159">
        <v>0</v>
      </c>
      <c r="AW159">
        <v>1</v>
      </c>
      <c r="AX159">
        <v>-1</v>
      </c>
      <c r="AY159">
        <v>0</v>
      </c>
      <c r="AZ159">
        <v>0</v>
      </c>
      <c r="BA159" t="s">
        <v>3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V159">
        <v>0</v>
      </c>
      <c r="CW159">
        <v>0</v>
      </c>
      <c r="CX159">
        <f>ROUND(Y159*Source!I105,7)</f>
        <v>0.71499999999999997</v>
      </c>
      <c r="CY159">
        <f>AA159</f>
        <v>204.98</v>
      </c>
      <c r="CZ159">
        <f>AE159</f>
        <v>22.5</v>
      </c>
      <c r="DA159">
        <f>AI159</f>
        <v>9.11</v>
      </c>
      <c r="DB159">
        <f t="shared" si="129"/>
        <v>247.5</v>
      </c>
      <c r="DC159">
        <f t="shared" si="130"/>
        <v>0</v>
      </c>
      <c r="DD159" t="s">
        <v>3</v>
      </c>
      <c r="DE159" t="s">
        <v>3</v>
      </c>
      <c r="DF159">
        <f>ROUND(ROUND(AE159*AI159,2)*CX159,2)</f>
        <v>146.56</v>
      </c>
      <c r="DG159">
        <f t="shared" ref="DG159:DG164" si="138">ROUND(ROUND(AF159,2)*CX159,2)</f>
        <v>0</v>
      </c>
      <c r="DH159">
        <f>ROUND(ROUND(AG159,2)*CX159,2)</f>
        <v>0</v>
      </c>
      <c r="DI159">
        <f t="shared" si="137"/>
        <v>0</v>
      </c>
      <c r="DJ159">
        <f>DF159</f>
        <v>146.56</v>
      </c>
      <c r="DK159">
        <v>0</v>
      </c>
      <c r="DL159" t="s">
        <v>3</v>
      </c>
      <c r="DM159">
        <v>0</v>
      </c>
      <c r="DN159" t="s">
        <v>3</v>
      </c>
      <c r="DO159">
        <v>0</v>
      </c>
    </row>
    <row r="160" spans="1:119" x14ac:dyDescent="0.2">
      <c r="A160">
        <f>ROW(Source!A105)</f>
        <v>105</v>
      </c>
      <c r="B160">
        <v>51661419</v>
      </c>
      <c r="C160">
        <v>51662161</v>
      </c>
      <c r="D160">
        <v>49523581</v>
      </c>
      <c r="E160">
        <v>1</v>
      </c>
      <c r="F160">
        <v>1</v>
      </c>
      <c r="G160">
        <v>1</v>
      </c>
      <c r="H160">
        <v>3</v>
      </c>
      <c r="I160" t="s">
        <v>504</v>
      </c>
      <c r="J160" t="s">
        <v>505</v>
      </c>
      <c r="K160" t="s">
        <v>506</v>
      </c>
      <c r="L160">
        <v>1301</v>
      </c>
      <c r="N160">
        <v>1003</v>
      </c>
      <c r="O160" t="s">
        <v>507</v>
      </c>
      <c r="P160" t="s">
        <v>507</v>
      </c>
      <c r="Q160">
        <v>1</v>
      </c>
      <c r="W160">
        <v>0</v>
      </c>
      <c r="X160">
        <v>-2092502019</v>
      </c>
      <c r="Y160">
        <f t="shared" si="125"/>
        <v>20</v>
      </c>
      <c r="AA160">
        <v>27.33</v>
      </c>
      <c r="AB160">
        <v>0</v>
      </c>
      <c r="AC160">
        <v>0</v>
      </c>
      <c r="AD160">
        <v>0</v>
      </c>
      <c r="AE160">
        <v>3</v>
      </c>
      <c r="AF160">
        <v>0</v>
      </c>
      <c r="AG160">
        <v>0</v>
      </c>
      <c r="AH160">
        <v>0</v>
      </c>
      <c r="AI160">
        <v>9.11</v>
      </c>
      <c r="AJ160">
        <v>1</v>
      </c>
      <c r="AK160">
        <v>1</v>
      </c>
      <c r="AL160">
        <v>1</v>
      </c>
      <c r="AM160">
        <v>4</v>
      </c>
      <c r="AN160">
        <v>0</v>
      </c>
      <c r="AO160">
        <v>1</v>
      </c>
      <c r="AP160">
        <v>1</v>
      </c>
      <c r="AQ160">
        <v>0</v>
      </c>
      <c r="AR160">
        <v>0</v>
      </c>
      <c r="AS160" t="s">
        <v>3</v>
      </c>
      <c r="AT160">
        <v>20</v>
      </c>
      <c r="AU160" t="s">
        <v>3</v>
      </c>
      <c r="AV160">
        <v>0</v>
      </c>
      <c r="AW160">
        <v>2</v>
      </c>
      <c r="AX160">
        <v>51662172</v>
      </c>
      <c r="AY160">
        <v>1</v>
      </c>
      <c r="AZ160">
        <v>0</v>
      </c>
      <c r="BA160">
        <v>183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V160">
        <v>0</v>
      </c>
      <c r="CW160">
        <v>0</v>
      </c>
      <c r="CX160">
        <f>ROUND(Y160*Source!I105,7)</f>
        <v>1.3</v>
      </c>
      <c r="CY160">
        <f>AA160</f>
        <v>27.33</v>
      </c>
      <c r="CZ160">
        <f>AE160</f>
        <v>3</v>
      </c>
      <c r="DA160">
        <f>AI160</f>
        <v>9.11</v>
      </c>
      <c r="DB160">
        <f t="shared" si="129"/>
        <v>60</v>
      </c>
      <c r="DC160">
        <f t="shared" si="130"/>
        <v>0</v>
      </c>
      <c r="DD160" t="s">
        <v>3</v>
      </c>
      <c r="DE160" t="s">
        <v>3</v>
      </c>
      <c r="DF160">
        <f>ROUND(ROUND(AE160*AI160,2)*CX160,2)</f>
        <v>35.53</v>
      </c>
      <c r="DG160">
        <f t="shared" si="138"/>
        <v>0</v>
      </c>
      <c r="DH160">
        <f>ROUND(ROUND(AG160,2)*CX160,2)</f>
        <v>0</v>
      </c>
      <c r="DI160">
        <f t="shared" si="137"/>
        <v>0</v>
      </c>
      <c r="DJ160">
        <f>DF160</f>
        <v>35.53</v>
      </c>
      <c r="DK160">
        <v>0</v>
      </c>
      <c r="DL160" t="s">
        <v>3</v>
      </c>
      <c r="DM160">
        <v>0</v>
      </c>
      <c r="DN160" t="s">
        <v>3</v>
      </c>
      <c r="DO160">
        <v>0</v>
      </c>
    </row>
    <row r="161" spans="1:119" x14ac:dyDescent="0.2">
      <c r="A161">
        <f>ROW(Source!A105)</f>
        <v>105</v>
      </c>
      <c r="B161">
        <v>51661419</v>
      </c>
      <c r="C161">
        <v>51662161</v>
      </c>
      <c r="D161">
        <v>49553409</v>
      </c>
      <c r="E161">
        <v>1</v>
      </c>
      <c r="F161">
        <v>1</v>
      </c>
      <c r="G161">
        <v>1</v>
      </c>
      <c r="H161">
        <v>3</v>
      </c>
      <c r="I161" t="s">
        <v>216</v>
      </c>
      <c r="J161" t="s">
        <v>219</v>
      </c>
      <c r="K161" t="s">
        <v>217</v>
      </c>
      <c r="L161">
        <v>1296</v>
      </c>
      <c r="N161">
        <v>1002</v>
      </c>
      <c r="O161" t="s">
        <v>218</v>
      </c>
      <c r="P161" t="s">
        <v>218</v>
      </c>
      <c r="Q161">
        <v>1</v>
      </c>
      <c r="W161">
        <v>1</v>
      </c>
      <c r="X161">
        <v>-1609399419</v>
      </c>
      <c r="Y161">
        <f t="shared" si="125"/>
        <v>-1.5</v>
      </c>
      <c r="AA161">
        <v>597.42999999999995</v>
      </c>
      <c r="AB161">
        <v>0</v>
      </c>
      <c r="AC161">
        <v>0</v>
      </c>
      <c r="AD161">
        <v>0</v>
      </c>
      <c r="AE161">
        <v>65.58</v>
      </c>
      <c r="AF161">
        <v>0</v>
      </c>
      <c r="AG161">
        <v>0</v>
      </c>
      <c r="AH161">
        <v>0</v>
      </c>
      <c r="AI161">
        <v>9.11</v>
      </c>
      <c r="AJ161">
        <v>1</v>
      </c>
      <c r="AK161">
        <v>1</v>
      </c>
      <c r="AL161">
        <v>1</v>
      </c>
      <c r="AM161">
        <v>4</v>
      </c>
      <c r="AN161">
        <v>0</v>
      </c>
      <c r="AO161">
        <v>1</v>
      </c>
      <c r="AP161">
        <v>1</v>
      </c>
      <c r="AQ161">
        <v>0</v>
      </c>
      <c r="AR161">
        <v>0</v>
      </c>
      <c r="AS161" t="s">
        <v>3</v>
      </c>
      <c r="AT161">
        <v>-1.5</v>
      </c>
      <c r="AU161" t="s">
        <v>3</v>
      </c>
      <c r="AV161">
        <v>0</v>
      </c>
      <c r="AW161">
        <v>2</v>
      </c>
      <c r="AX161">
        <v>51662174</v>
      </c>
      <c r="AY161">
        <v>1</v>
      </c>
      <c r="AZ161">
        <v>6144</v>
      </c>
      <c r="BA161">
        <v>185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V161">
        <v>0</v>
      </c>
      <c r="CW161">
        <v>0</v>
      </c>
      <c r="CX161">
        <f>ROUND(Y161*Source!I105,7)</f>
        <v>-9.7500000000000003E-2</v>
      </c>
      <c r="CY161">
        <f>AA161</f>
        <v>597.42999999999995</v>
      </c>
      <c r="CZ161">
        <f>AE161</f>
        <v>65.58</v>
      </c>
      <c r="DA161">
        <f>AI161</f>
        <v>9.11</v>
      </c>
      <c r="DB161">
        <f t="shared" si="129"/>
        <v>-98.37</v>
      </c>
      <c r="DC161">
        <f t="shared" si="130"/>
        <v>0</v>
      </c>
      <c r="DD161" t="s">
        <v>3</v>
      </c>
      <c r="DE161" t="s">
        <v>3</v>
      </c>
      <c r="DF161">
        <f>ROUND(ROUND(AE161*AI161,2)*CX161,2)</f>
        <v>-58.25</v>
      </c>
      <c r="DG161">
        <f t="shared" si="138"/>
        <v>0</v>
      </c>
      <c r="DH161">
        <f>ROUND(ROUND(AG161,2)*CX161,2)</f>
        <v>0</v>
      </c>
      <c r="DI161">
        <f t="shared" si="137"/>
        <v>0</v>
      </c>
      <c r="DJ161">
        <f>DF161</f>
        <v>-58.25</v>
      </c>
      <c r="DK161">
        <v>0</v>
      </c>
      <c r="DL161" t="s">
        <v>3</v>
      </c>
      <c r="DM161">
        <v>0</v>
      </c>
      <c r="DN161" t="s">
        <v>3</v>
      </c>
      <c r="DO161">
        <v>0</v>
      </c>
    </row>
    <row r="162" spans="1:119" x14ac:dyDescent="0.2">
      <c r="A162">
        <f>ROW(Source!A105)</f>
        <v>105</v>
      </c>
      <c r="B162">
        <v>51661419</v>
      </c>
      <c r="C162">
        <v>51662161</v>
      </c>
      <c r="D162">
        <v>49555331</v>
      </c>
      <c r="E162">
        <v>1</v>
      </c>
      <c r="F162">
        <v>1</v>
      </c>
      <c r="G162">
        <v>1</v>
      </c>
      <c r="H162">
        <v>3</v>
      </c>
      <c r="I162" t="s">
        <v>221</v>
      </c>
      <c r="J162" t="s">
        <v>223</v>
      </c>
      <c r="K162" t="s">
        <v>222</v>
      </c>
      <c r="L162">
        <v>1296</v>
      </c>
      <c r="N162">
        <v>1002</v>
      </c>
      <c r="O162" t="s">
        <v>218</v>
      </c>
      <c r="P162" t="s">
        <v>218</v>
      </c>
      <c r="Q162">
        <v>1</v>
      </c>
      <c r="W162">
        <v>1</v>
      </c>
      <c r="X162">
        <v>1828367933</v>
      </c>
      <c r="Y162">
        <f t="shared" si="125"/>
        <v>-5.7000000000000002E-2</v>
      </c>
      <c r="AA162">
        <v>1827.28</v>
      </c>
      <c r="AB162">
        <v>0</v>
      </c>
      <c r="AC162">
        <v>0</v>
      </c>
      <c r="AD162">
        <v>0</v>
      </c>
      <c r="AE162">
        <v>200.58</v>
      </c>
      <c r="AF162">
        <v>0</v>
      </c>
      <c r="AG162">
        <v>0</v>
      </c>
      <c r="AH162">
        <v>0</v>
      </c>
      <c r="AI162">
        <v>9.11</v>
      </c>
      <c r="AJ162">
        <v>1</v>
      </c>
      <c r="AK162">
        <v>1</v>
      </c>
      <c r="AL162">
        <v>1</v>
      </c>
      <c r="AM162">
        <v>4</v>
      </c>
      <c r="AN162">
        <v>0</v>
      </c>
      <c r="AO162">
        <v>1</v>
      </c>
      <c r="AP162">
        <v>1</v>
      </c>
      <c r="AQ162">
        <v>0</v>
      </c>
      <c r="AR162">
        <v>0</v>
      </c>
      <c r="AS162" t="s">
        <v>3</v>
      </c>
      <c r="AT162">
        <v>-5.7000000000000002E-2</v>
      </c>
      <c r="AU162" t="s">
        <v>3</v>
      </c>
      <c r="AV162">
        <v>0</v>
      </c>
      <c r="AW162">
        <v>2</v>
      </c>
      <c r="AX162">
        <v>51662176</v>
      </c>
      <c r="AY162">
        <v>1</v>
      </c>
      <c r="AZ162">
        <v>6144</v>
      </c>
      <c r="BA162">
        <v>187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V162">
        <v>0</v>
      </c>
      <c r="CW162">
        <v>0</v>
      </c>
      <c r="CX162">
        <f>ROUND(Y162*Source!I105,7)</f>
        <v>-3.705E-3</v>
      </c>
      <c r="CY162">
        <f>AA162</f>
        <v>1827.28</v>
      </c>
      <c r="CZ162">
        <f>AE162</f>
        <v>200.58</v>
      </c>
      <c r="DA162">
        <f>AI162</f>
        <v>9.11</v>
      </c>
      <c r="DB162">
        <f t="shared" si="129"/>
        <v>-11.43</v>
      </c>
      <c r="DC162">
        <f t="shared" si="130"/>
        <v>0</v>
      </c>
      <c r="DD162" t="s">
        <v>3</v>
      </c>
      <c r="DE162" t="s">
        <v>3</v>
      </c>
      <c r="DF162">
        <f>ROUND(ROUND(AE162*AI162,2)*CX162,2)</f>
        <v>-6.77</v>
      </c>
      <c r="DG162">
        <f t="shared" si="138"/>
        <v>0</v>
      </c>
      <c r="DH162">
        <f>ROUND(ROUND(AG162,2)*CX162,2)</f>
        <v>0</v>
      </c>
      <c r="DI162">
        <f t="shared" si="137"/>
        <v>0</v>
      </c>
      <c r="DJ162">
        <f>DF162</f>
        <v>-6.77</v>
      </c>
      <c r="DK162">
        <v>0</v>
      </c>
      <c r="DL162" t="s">
        <v>3</v>
      </c>
      <c r="DM162">
        <v>0</v>
      </c>
      <c r="DN162" t="s">
        <v>3</v>
      </c>
      <c r="DO162">
        <v>0</v>
      </c>
    </row>
    <row r="163" spans="1:119" x14ac:dyDescent="0.2">
      <c r="A163">
        <f>ROW(Source!A144)</f>
        <v>144</v>
      </c>
      <c r="B163">
        <v>51661419</v>
      </c>
      <c r="C163">
        <v>51662180</v>
      </c>
      <c r="D163">
        <v>49510757</v>
      </c>
      <c r="E163">
        <v>70</v>
      </c>
      <c r="F163">
        <v>1</v>
      </c>
      <c r="G163">
        <v>1</v>
      </c>
      <c r="H163">
        <v>1</v>
      </c>
      <c r="I163" t="s">
        <v>453</v>
      </c>
      <c r="J163" t="s">
        <v>3</v>
      </c>
      <c r="K163" t="s">
        <v>454</v>
      </c>
      <c r="L163">
        <v>1191</v>
      </c>
      <c r="N163">
        <v>1013</v>
      </c>
      <c r="O163" t="s">
        <v>455</v>
      </c>
      <c r="P163" t="s">
        <v>455</v>
      </c>
      <c r="Q163">
        <v>1</v>
      </c>
      <c r="W163">
        <v>0</v>
      </c>
      <c r="X163">
        <v>-1111239348</v>
      </c>
      <c r="Y163">
        <f>(AT163*ROUND(1.05,7))</f>
        <v>3.8325</v>
      </c>
      <c r="AA163">
        <v>0</v>
      </c>
      <c r="AB163">
        <v>0</v>
      </c>
      <c r="AC163">
        <v>0</v>
      </c>
      <c r="AD163">
        <v>321.20999999999998</v>
      </c>
      <c r="AE163">
        <v>0</v>
      </c>
      <c r="AF163">
        <v>0</v>
      </c>
      <c r="AG163">
        <v>0</v>
      </c>
      <c r="AH163">
        <v>9.6199999999999992</v>
      </c>
      <c r="AI163">
        <v>1</v>
      </c>
      <c r="AJ163">
        <v>1</v>
      </c>
      <c r="AK163">
        <v>1</v>
      </c>
      <c r="AL163">
        <v>33.39</v>
      </c>
      <c r="AM163">
        <v>4</v>
      </c>
      <c r="AN163">
        <v>0</v>
      </c>
      <c r="AO163">
        <v>1</v>
      </c>
      <c r="AP163">
        <v>1</v>
      </c>
      <c r="AQ163">
        <v>0</v>
      </c>
      <c r="AR163">
        <v>0</v>
      </c>
      <c r="AS163" t="s">
        <v>3</v>
      </c>
      <c r="AT163">
        <v>3.65</v>
      </c>
      <c r="AU163" t="s">
        <v>20</v>
      </c>
      <c r="AV163">
        <v>1</v>
      </c>
      <c r="AW163">
        <v>2</v>
      </c>
      <c r="AX163">
        <v>51662192</v>
      </c>
      <c r="AY163">
        <v>1</v>
      </c>
      <c r="AZ163">
        <v>0</v>
      </c>
      <c r="BA163">
        <v>188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U163">
        <f>ROUND(AT163*Source!I144*AH163*AL163,2)</f>
        <v>1172.42</v>
      </c>
      <c r="CV163">
        <f>ROUND(Y163*Source!I144,7)</f>
        <v>3.8325</v>
      </c>
      <c r="CW163">
        <v>0</v>
      </c>
      <c r="CX163">
        <f>ROUND(Y163*Source!I144,7)</f>
        <v>3.8325</v>
      </c>
      <c r="CY163">
        <f>AD163</f>
        <v>321.20999999999998</v>
      </c>
      <c r="CZ163">
        <f>AH163</f>
        <v>9.6199999999999992</v>
      </c>
      <c r="DA163">
        <f>AL163</f>
        <v>33.39</v>
      </c>
      <c r="DB163">
        <f>ROUND((ROUND(AT163*CZ163,2)*ROUND(1.05,7)),2)</f>
        <v>36.869999999999997</v>
      </c>
      <c r="DC163">
        <f>ROUND((ROUND(AT163*AG163,2)*ROUND(1.05,7)),2)</f>
        <v>0</v>
      </c>
      <c r="DD163" t="s">
        <v>3</v>
      </c>
      <c r="DE163" t="s">
        <v>3</v>
      </c>
      <c r="DF163">
        <f>ROUND(ROUND(AE163,2)*CX163,2)</f>
        <v>0</v>
      </c>
      <c r="DG163">
        <f t="shared" si="138"/>
        <v>0</v>
      </c>
      <c r="DH163">
        <f>ROUND(ROUND(AG163,2)*CX163,2)</f>
        <v>0</v>
      </c>
      <c r="DI163">
        <f>ROUND(ROUND(AH163*AL163,2)*CX163,2)</f>
        <v>1231.04</v>
      </c>
      <c r="DJ163">
        <f>DI163</f>
        <v>1231.04</v>
      </c>
      <c r="DK163">
        <v>0</v>
      </c>
      <c r="DL163" t="s">
        <v>3</v>
      </c>
      <c r="DM163">
        <v>0</v>
      </c>
      <c r="DN163" t="s">
        <v>3</v>
      </c>
      <c r="DO163">
        <v>0</v>
      </c>
    </row>
    <row r="164" spans="1:119" x14ac:dyDescent="0.2">
      <c r="A164">
        <f>ROW(Source!A144)</f>
        <v>144</v>
      </c>
      <c r="B164">
        <v>51661419</v>
      </c>
      <c r="C164">
        <v>51662180</v>
      </c>
      <c r="D164">
        <v>49510905</v>
      </c>
      <c r="E164">
        <v>70</v>
      </c>
      <c r="F164">
        <v>1</v>
      </c>
      <c r="G164">
        <v>1</v>
      </c>
      <c r="H164">
        <v>1</v>
      </c>
      <c r="I164" t="s">
        <v>456</v>
      </c>
      <c r="J164" t="s">
        <v>3</v>
      </c>
      <c r="K164" t="s">
        <v>457</v>
      </c>
      <c r="L164">
        <v>1191</v>
      </c>
      <c r="N164">
        <v>1013</v>
      </c>
      <c r="O164" t="s">
        <v>455</v>
      </c>
      <c r="P164" t="s">
        <v>455</v>
      </c>
      <c r="Q164">
        <v>1</v>
      </c>
      <c r="W164">
        <v>0</v>
      </c>
      <c r="X164">
        <v>-1417349443</v>
      </c>
      <c r="Y164">
        <f>(AT164*ROUND(1.05,7))</f>
        <v>5.2500000000000005E-2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1</v>
      </c>
      <c r="AJ164">
        <v>1</v>
      </c>
      <c r="AK164">
        <v>33.39</v>
      </c>
      <c r="AL164">
        <v>1</v>
      </c>
      <c r="AM164">
        <v>4</v>
      </c>
      <c r="AN164">
        <v>0</v>
      </c>
      <c r="AO164">
        <v>1</v>
      </c>
      <c r="AP164">
        <v>1</v>
      </c>
      <c r="AQ164">
        <v>0</v>
      </c>
      <c r="AR164">
        <v>0</v>
      </c>
      <c r="AS164" t="s">
        <v>3</v>
      </c>
      <c r="AT164">
        <v>0.05</v>
      </c>
      <c r="AU164" t="s">
        <v>20</v>
      </c>
      <c r="AV164">
        <v>2</v>
      </c>
      <c r="AW164">
        <v>2</v>
      </c>
      <c r="AX164">
        <v>51662193</v>
      </c>
      <c r="AY164">
        <v>1</v>
      </c>
      <c r="AZ164">
        <v>0</v>
      </c>
      <c r="BA164">
        <v>189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V164">
        <v>0</v>
      </c>
      <c r="CW164">
        <v>0</v>
      </c>
      <c r="CX164">
        <f>ROUND(Y164*Source!I144,7)</f>
        <v>5.2499999999999998E-2</v>
      </c>
      <c r="CY164">
        <f>AD164</f>
        <v>0</v>
      </c>
      <c r="CZ164">
        <f>AH164</f>
        <v>0</v>
      </c>
      <c r="DA164">
        <f>AL164</f>
        <v>1</v>
      </c>
      <c r="DB164">
        <f>ROUND((ROUND(AT164*CZ164,2)*ROUND(1.05,7)),2)</f>
        <v>0</v>
      </c>
      <c r="DC164">
        <f>ROUND((ROUND(AT164*AG164,2)*ROUND(1.05,7)),2)</f>
        <v>0</v>
      </c>
      <c r="DD164" t="s">
        <v>3</v>
      </c>
      <c r="DE164" t="s">
        <v>3</v>
      </c>
      <c r="DF164">
        <f>ROUND(ROUND(AE164,2)*CX164,2)</f>
        <v>0</v>
      </c>
      <c r="DG164">
        <f t="shared" si="138"/>
        <v>0</v>
      </c>
      <c r="DH164">
        <f>ROUND(ROUND(AG164*AK164,2)*CX164,2)</f>
        <v>0</v>
      </c>
      <c r="DI164">
        <f t="shared" ref="DI164:DI171" si="139">ROUND(ROUND(AH164,2)*CX164,2)</f>
        <v>0</v>
      </c>
      <c r="DJ164">
        <f>DI164</f>
        <v>0</v>
      </c>
      <c r="DK164">
        <v>0</v>
      </c>
      <c r="DL164" t="s">
        <v>3</v>
      </c>
      <c r="DM164">
        <v>0</v>
      </c>
      <c r="DN164" t="s">
        <v>3</v>
      </c>
      <c r="DO164">
        <v>0</v>
      </c>
    </row>
    <row r="165" spans="1:119" x14ac:dyDescent="0.2">
      <c r="A165">
        <f>ROW(Source!A144)</f>
        <v>144</v>
      </c>
      <c r="B165">
        <v>51661419</v>
      </c>
      <c r="C165">
        <v>51662180</v>
      </c>
      <c r="D165">
        <v>49672573</v>
      </c>
      <c r="E165">
        <v>1</v>
      </c>
      <c r="F165">
        <v>1</v>
      </c>
      <c r="G165">
        <v>1</v>
      </c>
      <c r="H165">
        <v>2</v>
      </c>
      <c r="I165" t="s">
        <v>458</v>
      </c>
      <c r="J165" t="s">
        <v>459</v>
      </c>
      <c r="K165" t="s">
        <v>460</v>
      </c>
      <c r="L165">
        <v>1367</v>
      </c>
      <c r="N165">
        <v>1011</v>
      </c>
      <c r="O165" t="s">
        <v>461</v>
      </c>
      <c r="P165" t="s">
        <v>461</v>
      </c>
      <c r="Q165">
        <v>1</v>
      </c>
      <c r="W165">
        <v>0</v>
      </c>
      <c r="X165">
        <v>-430484415</v>
      </c>
      <c r="Y165">
        <f>(AT165*ROUND(1.05,7))</f>
        <v>1.0500000000000001E-2</v>
      </c>
      <c r="AA165">
        <v>0</v>
      </c>
      <c r="AB165">
        <v>1530.2</v>
      </c>
      <c r="AC165">
        <v>450.77</v>
      </c>
      <c r="AD165">
        <v>0</v>
      </c>
      <c r="AE165">
        <v>0</v>
      </c>
      <c r="AF165">
        <v>115.4</v>
      </c>
      <c r="AG165">
        <v>13.5</v>
      </c>
      <c r="AH165">
        <v>0</v>
      </c>
      <c r="AI165">
        <v>1</v>
      </c>
      <c r="AJ165">
        <v>13.26</v>
      </c>
      <c r="AK165">
        <v>33.39</v>
      </c>
      <c r="AL165">
        <v>1</v>
      </c>
      <c r="AM165">
        <v>4</v>
      </c>
      <c r="AN165">
        <v>0</v>
      </c>
      <c r="AO165">
        <v>1</v>
      </c>
      <c r="AP165">
        <v>1</v>
      </c>
      <c r="AQ165">
        <v>0</v>
      </c>
      <c r="AR165">
        <v>0</v>
      </c>
      <c r="AS165" t="s">
        <v>3</v>
      </c>
      <c r="AT165">
        <v>0.01</v>
      </c>
      <c r="AU165" t="s">
        <v>20</v>
      </c>
      <c r="AV165">
        <v>0</v>
      </c>
      <c r="AW165">
        <v>2</v>
      </c>
      <c r="AX165">
        <v>51662194</v>
      </c>
      <c r="AY165">
        <v>1</v>
      </c>
      <c r="AZ165">
        <v>0</v>
      </c>
      <c r="BA165">
        <v>190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V165">
        <v>0</v>
      </c>
      <c r="CW165">
        <f>ROUND(Y165*Source!I144,7)</f>
        <v>1.0500000000000001E-2</v>
      </c>
      <c r="CX165">
        <f>ROUND(Y165*Source!I144,7)</f>
        <v>1.0500000000000001E-2</v>
      </c>
      <c r="CY165">
        <f>AB165</f>
        <v>1530.2</v>
      </c>
      <c r="CZ165">
        <f>AF165</f>
        <v>115.4</v>
      </c>
      <c r="DA165">
        <f>AJ165</f>
        <v>13.26</v>
      </c>
      <c r="DB165">
        <f>ROUND((ROUND(AT165*CZ165,2)*ROUND(1.05,7)),2)</f>
        <v>1.21</v>
      </c>
      <c r="DC165">
        <f>ROUND((ROUND(AT165*AG165,2)*ROUND(1.05,7)),2)</f>
        <v>0.15</v>
      </c>
      <c r="DD165" t="s">
        <v>3</v>
      </c>
      <c r="DE165" t="s">
        <v>3</v>
      </c>
      <c r="DF165">
        <f>ROUND(ROUND(AE165,2)*CX165,2)</f>
        <v>0</v>
      </c>
      <c r="DG165">
        <f>ROUND(ROUND(AF165*AJ165,2)*CX165,2)</f>
        <v>16.07</v>
      </c>
      <c r="DH165">
        <f>ROUND(ROUND(AG165*AK165,2)*CX165,2)</f>
        <v>4.7300000000000004</v>
      </c>
      <c r="DI165">
        <f t="shared" si="139"/>
        <v>0</v>
      </c>
      <c r="DJ165">
        <f>DG165</f>
        <v>16.07</v>
      </c>
      <c r="DK165">
        <v>0</v>
      </c>
      <c r="DL165" t="s">
        <v>3</v>
      </c>
      <c r="DM165">
        <v>0</v>
      </c>
      <c r="DN165" t="s">
        <v>3</v>
      </c>
      <c r="DO165">
        <v>0</v>
      </c>
    </row>
    <row r="166" spans="1:119" x14ac:dyDescent="0.2">
      <c r="A166">
        <f>ROW(Source!A144)</f>
        <v>144</v>
      </c>
      <c r="B166">
        <v>51661419</v>
      </c>
      <c r="C166">
        <v>51662180</v>
      </c>
      <c r="D166">
        <v>49672695</v>
      </c>
      <c r="E166">
        <v>1</v>
      </c>
      <c r="F166">
        <v>1</v>
      </c>
      <c r="G166">
        <v>1</v>
      </c>
      <c r="H166">
        <v>2</v>
      </c>
      <c r="I166" t="s">
        <v>462</v>
      </c>
      <c r="J166" t="s">
        <v>463</v>
      </c>
      <c r="K166" t="s">
        <v>464</v>
      </c>
      <c r="L166">
        <v>1367</v>
      </c>
      <c r="N166">
        <v>1011</v>
      </c>
      <c r="O166" t="s">
        <v>461</v>
      </c>
      <c r="P166" t="s">
        <v>461</v>
      </c>
      <c r="Q166">
        <v>1</v>
      </c>
      <c r="W166">
        <v>0</v>
      </c>
      <c r="X166">
        <v>1063590936</v>
      </c>
      <c r="Y166">
        <f>(AT166*ROUND(1.05,7))</f>
        <v>0.95550000000000013</v>
      </c>
      <c r="AA166">
        <v>0</v>
      </c>
      <c r="AB166">
        <v>41.37</v>
      </c>
      <c r="AC166">
        <v>0</v>
      </c>
      <c r="AD166">
        <v>0</v>
      </c>
      <c r="AE166">
        <v>0</v>
      </c>
      <c r="AF166">
        <v>3.12</v>
      </c>
      <c r="AG166">
        <v>0</v>
      </c>
      <c r="AH166">
        <v>0</v>
      </c>
      <c r="AI166">
        <v>1</v>
      </c>
      <c r="AJ166">
        <v>13.26</v>
      </c>
      <c r="AK166">
        <v>33.39</v>
      </c>
      <c r="AL166">
        <v>1</v>
      </c>
      <c r="AM166">
        <v>4</v>
      </c>
      <c r="AN166">
        <v>0</v>
      </c>
      <c r="AO166">
        <v>1</v>
      </c>
      <c r="AP166">
        <v>1</v>
      </c>
      <c r="AQ166">
        <v>0</v>
      </c>
      <c r="AR166">
        <v>0</v>
      </c>
      <c r="AS166" t="s">
        <v>3</v>
      </c>
      <c r="AT166">
        <v>0.91</v>
      </c>
      <c r="AU166" t="s">
        <v>20</v>
      </c>
      <c r="AV166">
        <v>0</v>
      </c>
      <c r="AW166">
        <v>2</v>
      </c>
      <c r="AX166">
        <v>51662195</v>
      </c>
      <c r="AY166">
        <v>1</v>
      </c>
      <c r="AZ166">
        <v>0</v>
      </c>
      <c r="BA166">
        <v>191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V166">
        <v>0</v>
      </c>
      <c r="CW166">
        <f>ROUND(Y166*Source!I144,7)</f>
        <v>0.95550000000000002</v>
      </c>
      <c r="CX166">
        <f>ROUND(Y166*Source!I144,7)</f>
        <v>0.95550000000000002</v>
      </c>
      <c r="CY166">
        <f>AB166</f>
        <v>41.37</v>
      </c>
      <c r="CZ166">
        <f>AF166</f>
        <v>3.12</v>
      </c>
      <c r="DA166">
        <f>AJ166</f>
        <v>13.26</v>
      </c>
      <c r="DB166">
        <f>ROUND((ROUND(AT166*CZ166,2)*ROUND(1.05,7)),2)</f>
        <v>2.98</v>
      </c>
      <c r="DC166">
        <f>ROUND((ROUND(AT166*AG166,2)*ROUND(1.05,7)),2)</f>
        <v>0</v>
      </c>
      <c r="DD166" t="s">
        <v>3</v>
      </c>
      <c r="DE166" t="s">
        <v>3</v>
      </c>
      <c r="DF166">
        <f>ROUND(ROUND(AE166,2)*CX166,2)</f>
        <v>0</v>
      </c>
      <c r="DG166">
        <f>ROUND(ROUND(AF166*AJ166,2)*CX166,2)</f>
        <v>39.53</v>
      </c>
      <c r="DH166">
        <f>ROUND(ROUND(AG166*AK166,2)*CX166,2)</f>
        <v>0</v>
      </c>
      <c r="DI166">
        <f t="shared" si="139"/>
        <v>0</v>
      </c>
      <c r="DJ166">
        <f>DG166</f>
        <v>39.53</v>
      </c>
      <c r="DK166">
        <v>0</v>
      </c>
      <c r="DL166" t="s">
        <v>3</v>
      </c>
      <c r="DM166">
        <v>0</v>
      </c>
      <c r="DN166" t="s">
        <v>3</v>
      </c>
      <c r="DO166">
        <v>0</v>
      </c>
    </row>
    <row r="167" spans="1:119" x14ac:dyDescent="0.2">
      <c r="A167">
        <f>ROW(Source!A144)</f>
        <v>144</v>
      </c>
      <c r="B167">
        <v>51661419</v>
      </c>
      <c r="C167">
        <v>51662180</v>
      </c>
      <c r="D167">
        <v>49673503</v>
      </c>
      <c r="E167">
        <v>1</v>
      </c>
      <c r="F167">
        <v>1</v>
      </c>
      <c r="G167">
        <v>1</v>
      </c>
      <c r="H167">
        <v>2</v>
      </c>
      <c r="I167" t="s">
        <v>465</v>
      </c>
      <c r="J167" t="s">
        <v>466</v>
      </c>
      <c r="K167" t="s">
        <v>467</v>
      </c>
      <c r="L167">
        <v>1367</v>
      </c>
      <c r="N167">
        <v>1011</v>
      </c>
      <c r="O167" t="s">
        <v>461</v>
      </c>
      <c r="P167" t="s">
        <v>461</v>
      </c>
      <c r="Q167">
        <v>1</v>
      </c>
      <c r="W167">
        <v>0</v>
      </c>
      <c r="X167">
        <v>509054691</v>
      </c>
      <c r="Y167">
        <f>(AT167*ROUND(1.05,7))</f>
        <v>4.2000000000000003E-2</v>
      </c>
      <c r="AA167">
        <v>0</v>
      </c>
      <c r="AB167">
        <v>871.31</v>
      </c>
      <c r="AC167">
        <v>387.32</v>
      </c>
      <c r="AD167">
        <v>0</v>
      </c>
      <c r="AE167">
        <v>0</v>
      </c>
      <c r="AF167">
        <v>65.709999999999994</v>
      </c>
      <c r="AG167">
        <v>11.6</v>
      </c>
      <c r="AH167">
        <v>0</v>
      </c>
      <c r="AI167">
        <v>1</v>
      </c>
      <c r="AJ167">
        <v>13.26</v>
      </c>
      <c r="AK167">
        <v>33.39</v>
      </c>
      <c r="AL167">
        <v>1</v>
      </c>
      <c r="AM167">
        <v>4</v>
      </c>
      <c r="AN167">
        <v>0</v>
      </c>
      <c r="AO167">
        <v>1</v>
      </c>
      <c r="AP167">
        <v>1</v>
      </c>
      <c r="AQ167">
        <v>0</v>
      </c>
      <c r="AR167">
        <v>0</v>
      </c>
      <c r="AS167" t="s">
        <v>3</v>
      </c>
      <c r="AT167">
        <v>0.04</v>
      </c>
      <c r="AU167" t="s">
        <v>20</v>
      </c>
      <c r="AV167">
        <v>0</v>
      </c>
      <c r="AW167">
        <v>2</v>
      </c>
      <c r="AX167">
        <v>51662196</v>
      </c>
      <c r="AY167">
        <v>1</v>
      </c>
      <c r="AZ167">
        <v>0</v>
      </c>
      <c r="BA167">
        <v>192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V167">
        <v>0</v>
      </c>
      <c r="CW167">
        <f>ROUND(Y167*Source!I144,7)</f>
        <v>4.2000000000000003E-2</v>
      </c>
      <c r="CX167">
        <f>ROUND(Y167*Source!I144,7)</f>
        <v>4.2000000000000003E-2</v>
      </c>
      <c r="CY167">
        <f>AB167</f>
        <v>871.31</v>
      </c>
      <c r="CZ167">
        <f>AF167</f>
        <v>65.709999999999994</v>
      </c>
      <c r="DA167">
        <f>AJ167</f>
        <v>13.26</v>
      </c>
      <c r="DB167">
        <f>ROUND((ROUND(AT167*CZ167,2)*ROUND(1.05,7)),2)</f>
        <v>2.76</v>
      </c>
      <c r="DC167">
        <f>ROUND((ROUND(AT167*AG167,2)*ROUND(1.05,7)),2)</f>
        <v>0.48</v>
      </c>
      <c r="DD167" t="s">
        <v>3</v>
      </c>
      <c r="DE167" t="s">
        <v>3</v>
      </c>
      <c r="DF167">
        <f>ROUND(ROUND(AE167,2)*CX167,2)</f>
        <v>0</v>
      </c>
      <c r="DG167">
        <f>ROUND(ROUND(AF167*AJ167,2)*CX167,2)</f>
        <v>36.6</v>
      </c>
      <c r="DH167">
        <f>ROUND(ROUND(AG167*AK167,2)*CX167,2)</f>
        <v>16.27</v>
      </c>
      <c r="DI167">
        <f t="shared" si="139"/>
        <v>0</v>
      </c>
      <c r="DJ167">
        <f>DG167</f>
        <v>36.6</v>
      </c>
      <c r="DK167">
        <v>0</v>
      </c>
      <c r="DL167" t="s">
        <v>3</v>
      </c>
      <c r="DM167">
        <v>0</v>
      </c>
      <c r="DN167" t="s">
        <v>3</v>
      </c>
      <c r="DO167">
        <v>0</v>
      </c>
    </row>
    <row r="168" spans="1:119" x14ac:dyDescent="0.2">
      <c r="A168">
        <f>ROW(Source!A144)</f>
        <v>144</v>
      </c>
      <c r="B168">
        <v>51661419</v>
      </c>
      <c r="C168">
        <v>51662180</v>
      </c>
      <c r="D168">
        <v>49525488</v>
      </c>
      <c r="E168">
        <v>1</v>
      </c>
      <c r="F168">
        <v>1</v>
      </c>
      <c r="G168">
        <v>1</v>
      </c>
      <c r="H168">
        <v>3</v>
      </c>
      <c r="I168" t="s">
        <v>468</v>
      </c>
      <c r="J168" t="s">
        <v>469</v>
      </c>
      <c r="K168" t="s">
        <v>470</v>
      </c>
      <c r="L168">
        <v>1346</v>
      </c>
      <c r="N168">
        <v>1009</v>
      </c>
      <c r="O168" t="s">
        <v>471</v>
      </c>
      <c r="P168" t="s">
        <v>471</v>
      </c>
      <c r="Q168">
        <v>1</v>
      </c>
      <c r="W168">
        <v>0</v>
      </c>
      <c r="X168">
        <v>-1864341761</v>
      </c>
      <c r="Y168">
        <f>AT168</f>
        <v>0.02</v>
      </c>
      <c r="AA168">
        <v>82.35</v>
      </c>
      <c r="AB168">
        <v>0</v>
      </c>
      <c r="AC168">
        <v>0</v>
      </c>
      <c r="AD168">
        <v>0</v>
      </c>
      <c r="AE168">
        <v>9.0399999999999991</v>
      </c>
      <c r="AF168">
        <v>0</v>
      </c>
      <c r="AG168">
        <v>0</v>
      </c>
      <c r="AH168">
        <v>0</v>
      </c>
      <c r="AI168">
        <v>9.11</v>
      </c>
      <c r="AJ168">
        <v>1</v>
      </c>
      <c r="AK168">
        <v>1</v>
      </c>
      <c r="AL168">
        <v>1</v>
      </c>
      <c r="AM168">
        <v>4</v>
      </c>
      <c r="AN168">
        <v>0</v>
      </c>
      <c r="AO168">
        <v>1</v>
      </c>
      <c r="AP168">
        <v>1</v>
      </c>
      <c r="AQ168">
        <v>0</v>
      </c>
      <c r="AR168">
        <v>0</v>
      </c>
      <c r="AS168" t="s">
        <v>3</v>
      </c>
      <c r="AT168">
        <v>0.02</v>
      </c>
      <c r="AU168" t="s">
        <v>3</v>
      </c>
      <c r="AV168">
        <v>0</v>
      </c>
      <c r="AW168">
        <v>2</v>
      </c>
      <c r="AX168">
        <v>51662197</v>
      </c>
      <c r="AY168">
        <v>1</v>
      </c>
      <c r="AZ168">
        <v>0</v>
      </c>
      <c r="BA168">
        <v>193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V168">
        <v>0</v>
      </c>
      <c r="CW168">
        <v>0</v>
      </c>
      <c r="CX168">
        <f>ROUND(Y168*Source!I144,7)</f>
        <v>0.02</v>
      </c>
      <c r="CY168">
        <f>AA168</f>
        <v>82.35</v>
      </c>
      <c r="CZ168">
        <f>AE168</f>
        <v>9.0399999999999991</v>
      </c>
      <c r="DA168">
        <f>AI168</f>
        <v>9.11</v>
      </c>
      <c r="DB168">
        <f>ROUND(ROUND(AT168*CZ168,2),2)</f>
        <v>0.18</v>
      </c>
      <c r="DC168">
        <f>ROUND(ROUND(AT168*AG168,2),2)</f>
        <v>0</v>
      </c>
      <c r="DD168" t="s">
        <v>3</v>
      </c>
      <c r="DE168" t="s">
        <v>3</v>
      </c>
      <c r="DF168">
        <f>ROUND(ROUND(AE168*AI168,2)*CX168,2)</f>
        <v>1.65</v>
      </c>
      <c r="DG168">
        <f t="shared" ref="DG168:DG173" si="140">ROUND(ROUND(AF168,2)*CX168,2)</f>
        <v>0</v>
      </c>
      <c r="DH168">
        <f>ROUND(ROUND(AG168,2)*CX168,2)</f>
        <v>0</v>
      </c>
      <c r="DI168">
        <f t="shared" si="139"/>
        <v>0</v>
      </c>
      <c r="DJ168">
        <f>DF168</f>
        <v>1.65</v>
      </c>
      <c r="DK168">
        <v>0</v>
      </c>
      <c r="DL168" t="s">
        <v>3</v>
      </c>
      <c r="DM168">
        <v>0</v>
      </c>
      <c r="DN168" t="s">
        <v>3</v>
      </c>
      <c r="DO168">
        <v>0</v>
      </c>
    </row>
    <row r="169" spans="1:119" x14ac:dyDescent="0.2">
      <c r="A169">
        <f>ROW(Source!A144)</f>
        <v>144</v>
      </c>
      <c r="B169">
        <v>51661419</v>
      </c>
      <c r="C169">
        <v>51662180</v>
      </c>
      <c r="D169">
        <v>49526492</v>
      </c>
      <c r="E169">
        <v>1</v>
      </c>
      <c r="F169">
        <v>1</v>
      </c>
      <c r="G169">
        <v>1</v>
      </c>
      <c r="H169">
        <v>3</v>
      </c>
      <c r="I169" t="s">
        <v>472</v>
      </c>
      <c r="J169" t="s">
        <v>473</v>
      </c>
      <c r="K169" t="s">
        <v>474</v>
      </c>
      <c r="L169">
        <v>1346</v>
      </c>
      <c r="N169">
        <v>1009</v>
      </c>
      <c r="O169" t="s">
        <v>471</v>
      </c>
      <c r="P169" t="s">
        <v>471</v>
      </c>
      <c r="Q169">
        <v>1</v>
      </c>
      <c r="W169">
        <v>0</v>
      </c>
      <c r="X169">
        <v>497341279</v>
      </c>
      <c r="Y169">
        <f>AT169</f>
        <v>0.08</v>
      </c>
      <c r="AA169">
        <v>210.35</v>
      </c>
      <c r="AB169">
        <v>0</v>
      </c>
      <c r="AC169">
        <v>0</v>
      </c>
      <c r="AD169">
        <v>0</v>
      </c>
      <c r="AE169">
        <v>23.09</v>
      </c>
      <c r="AF169">
        <v>0</v>
      </c>
      <c r="AG169">
        <v>0</v>
      </c>
      <c r="AH169">
        <v>0</v>
      </c>
      <c r="AI169">
        <v>9.11</v>
      </c>
      <c r="AJ169">
        <v>1</v>
      </c>
      <c r="AK169">
        <v>1</v>
      </c>
      <c r="AL169">
        <v>1</v>
      </c>
      <c r="AM169">
        <v>4</v>
      </c>
      <c r="AN169">
        <v>0</v>
      </c>
      <c r="AO169">
        <v>1</v>
      </c>
      <c r="AP169">
        <v>1</v>
      </c>
      <c r="AQ169">
        <v>0</v>
      </c>
      <c r="AR169">
        <v>0</v>
      </c>
      <c r="AS169" t="s">
        <v>3</v>
      </c>
      <c r="AT169">
        <v>0.08</v>
      </c>
      <c r="AU169" t="s">
        <v>3</v>
      </c>
      <c r="AV169">
        <v>0</v>
      </c>
      <c r="AW169">
        <v>2</v>
      </c>
      <c r="AX169">
        <v>51662198</v>
      </c>
      <c r="AY169">
        <v>1</v>
      </c>
      <c r="AZ169">
        <v>0</v>
      </c>
      <c r="BA169">
        <v>194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V169">
        <v>0</v>
      </c>
      <c r="CW169">
        <v>0</v>
      </c>
      <c r="CX169">
        <f>ROUND(Y169*Source!I144,7)</f>
        <v>0.08</v>
      </c>
      <c r="CY169">
        <f>AA169</f>
        <v>210.35</v>
      </c>
      <c r="CZ169">
        <f>AE169</f>
        <v>23.09</v>
      </c>
      <c r="DA169">
        <f>AI169</f>
        <v>9.11</v>
      </c>
      <c r="DB169">
        <f>ROUND(ROUND(AT169*CZ169,2),2)</f>
        <v>1.85</v>
      </c>
      <c r="DC169">
        <f>ROUND(ROUND(AT169*AG169,2),2)</f>
        <v>0</v>
      </c>
      <c r="DD169" t="s">
        <v>3</v>
      </c>
      <c r="DE169" t="s">
        <v>3</v>
      </c>
      <c r="DF169">
        <f>ROUND(ROUND(AE169*AI169,2)*CX169,2)</f>
        <v>16.829999999999998</v>
      </c>
      <c r="DG169">
        <f t="shared" si="140"/>
        <v>0</v>
      </c>
      <c r="DH169">
        <f>ROUND(ROUND(AG169,2)*CX169,2)</f>
        <v>0</v>
      </c>
      <c r="DI169">
        <f t="shared" si="139"/>
        <v>0</v>
      </c>
      <c r="DJ169">
        <f>DF169</f>
        <v>16.829999999999998</v>
      </c>
      <c r="DK169">
        <v>0</v>
      </c>
      <c r="DL169" t="s">
        <v>3</v>
      </c>
      <c r="DM169">
        <v>0</v>
      </c>
      <c r="DN169" t="s">
        <v>3</v>
      </c>
      <c r="DO169">
        <v>0</v>
      </c>
    </row>
    <row r="170" spans="1:119" x14ac:dyDescent="0.2">
      <c r="A170">
        <f>ROW(Source!A144)</f>
        <v>144</v>
      </c>
      <c r="B170">
        <v>51661419</v>
      </c>
      <c r="C170">
        <v>51662180</v>
      </c>
      <c r="D170">
        <v>0</v>
      </c>
      <c r="E170">
        <v>0</v>
      </c>
      <c r="F170">
        <v>1</v>
      </c>
      <c r="G170">
        <v>1</v>
      </c>
      <c r="H170">
        <v>3</v>
      </c>
      <c r="I170" t="s">
        <v>29</v>
      </c>
      <c r="J170" t="s">
        <v>3</v>
      </c>
      <c r="K170" t="s">
        <v>232</v>
      </c>
      <c r="L170">
        <v>1377</v>
      </c>
      <c r="N170">
        <v>1013</v>
      </c>
      <c r="O170" t="s">
        <v>31</v>
      </c>
      <c r="P170" t="s">
        <v>31</v>
      </c>
      <c r="Q170">
        <v>1</v>
      </c>
      <c r="W170">
        <v>0</v>
      </c>
      <c r="X170">
        <v>-1929405499</v>
      </c>
      <c r="Y170">
        <f>AT170</f>
        <v>1</v>
      </c>
      <c r="AA170">
        <v>5202.09</v>
      </c>
      <c r="AB170">
        <v>0</v>
      </c>
      <c r="AC170">
        <v>0</v>
      </c>
      <c r="AD170">
        <v>0</v>
      </c>
      <c r="AE170">
        <v>5427.71</v>
      </c>
      <c r="AF170">
        <v>0</v>
      </c>
      <c r="AG170">
        <v>0</v>
      </c>
      <c r="AH170">
        <v>0</v>
      </c>
      <c r="AI170">
        <v>6.13</v>
      </c>
      <c r="AJ170">
        <v>1</v>
      </c>
      <c r="AK170">
        <v>1</v>
      </c>
      <c r="AL170">
        <v>1</v>
      </c>
      <c r="AM170">
        <v>0</v>
      </c>
      <c r="AN170">
        <v>0</v>
      </c>
      <c r="AO170">
        <v>0</v>
      </c>
      <c r="AP170">
        <v>1</v>
      </c>
      <c r="AQ170">
        <v>0</v>
      </c>
      <c r="AR170">
        <v>0</v>
      </c>
      <c r="AS170" t="s">
        <v>3</v>
      </c>
      <c r="AT170">
        <v>1</v>
      </c>
      <c r="AU170" t="s">
        <v>3</v>
      </c>
      <c r="AV170">
        <v>0</v>
      </c>
      <c r="AW170">
        <v>1</v>
      </c>
      <c r="AX170">
        <v>-1</v>
      </c>
      <c r="AY170">
        <v>0</v>
      </c>
      <c r="AZ170">
        <v>0</v>
      </c>
      <c r="BA170" t="s">
        <v>3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V170">
        <v>0</v>
      </c>
      <c r="CW170">
        <v>0</v>
      </c>
      <c r="CX170">
        <f>ROUND(Y170*Source!I144,7)</f>
        <v>1</v>
      </c>
      <c r="CY170">
        <f>AA170</f>
        <v>5202.09</v>
      </c>
      <c r="CZ170">
        <f>AE170</f>
        <v>5427.71</v>
      </c>
      <c r="DA170">
        <f>AI170</f>
        <v>6.13</v>
      </c>
      <c r="DB170">
        <f>ROUND(ROUND(AT170*CZ170,2),2)</f>
        <v>5427.71</v>
      </c>
      <c r="DC170">
        <f>ROUND(ROUND(AT170*AG170,2),2)</f>
        <v>0</v>
      </c>
      <c r="DD170" t="s">
        <v>3</v>
      </c>
      <c r="DE170" t="s">
        <v>3</v>
      </c>
      <c r="DF170">
        <f>ROUND(ROUND(AE170*AI170,2)*CX170,2)</f>
        <v>33271.86</v>
      </c>
      <c r="DG170">
        <f t="shared" si="140"/>
        <v>0</v>
      </c>
      <c r="DH170">
        <f>ROUND(ROUND(AG170,2)*CX170,2)</f>
        <v>0</v>
      </c>
      <c r="DI170">
        <f t="shared" si="139"/>
        <v>0</v>
      </c>
      <c r="DJ170">
        <f>DF170</f>
        <v>33271.86</v>
      </c>
      <c r="DK170">
        <v>0</v>
      </c>
      <c r="DL170" t="s">
        <v>3</v>
      </c>
      <c r="DM170">
        <v>0</v>
      </c>
      <c r="DN170" t="s">
        <v>3</v>
      </c>
      <c r="DO170">
        <v>0</v>
      </c>
    </row>
    <row r="171" spans="1:119" x14ac:dyDescent="0.2">
      <c r="A171">
        <f>ROW(Source!A144)</f>
        <v>144</v>
      </c>
      <c r="B171">
        <v>51661419</v>
      </c>
      <c r="C171">
        <v>51662180</v>
      </c>
      <c r="D171">
        <v>0</v>
      </c>
      <c r="E171">
        <v>0</v>
      </c>
      <c r="F171">
        <v>1</v>
      </c>
      <c r="G171">
        <v>1</v>
      </c>
      <c r="H171">
        <v>3</v>
      </c>
      <c r="I171" t="s">
        <v>29</v>
      </c>
      <c r="J171" t="s">
        <v>3</v>
      </c>
      <c r="K171" t="s">
        <v>235</v>
      </c>
      <c r="L171">
        <v>1371</v>
      </c>
      <c r="N171">
        <v>1013</v>
      </c>
      <c r="O171" t="s">
        <v>17</v>
      </c>
      <c r="P171" t="s">
        <v>17</v>
      </c>
      <c r="Q171">
        <v>1</v>
      </c>
      <c r="W171">
        <v>0</v>
      </c>
      <c r="X171">
        <v>1627415757</v>
      </c>
      <c r="Y171">
        <f>AT171</f>
        <v>2</v>
      </c>
      <c r="AA171">
        <v>316.31</v>
      </c>
      <c r="AB171">
        <v>0</v>
      </c>
      <c r="AC171">
        <v>0</v>
      </c>
      <c r="AD171">
        <v>0</v>
      </c>
      <c r="AE171">
        <v>332.64</v>
      </c>
      <c r="AF171">
        <v>0</v>
      </c>
      <c r="AG171">
        <v>0</v>
      </c>
      <c r="AH171">
        <v>0</v>
      </c>
      <c r="AI171">
        <v>9.11</v>
      </c>
      <c r="AJ171">
        <v>1</v>
      </c>
      <c r="AK171">
        <v>1</v>
      </c>
      <c r="AL171">
        <v>1</v>
      </c>
      <c r="AM171">
        <v>0</v>
      </c>
      <c r="AN171">
        <v>0</v>
      </c>
      <c r="AO171">
        <v>0</v>
      </c>
      <c r="AP171">
        <v>1</v>
      </c>
      <c r="AQ171">
        <v>0</v>
      </c>
      <c r="AR171">
        <v>0</v>
      </c>
      <c r="AS171" t="s">
        <v>3</v>
      </c>
      <c r="AT171">
        <v>2</v>
      </c>
      <c r="AU171" t="s">
        <v>3</v>
      </c>
      <c r="AV171">
        <v>0</v>
      </c>
      <c r="AW171">
        <v>1</v>
      </c>
      <c r="AX171">
        <v>-1</v>
      </c>
      <c r="AY171">
        <v>0</v>
      </c>
      <c r="AZ171">
        <v>0</v>
      </c>
      <c r="BA171" t="s">
        <v>3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V171">
        <v>0</v>
      </c>
      <c r="CW171">
        <v>0</v>
      </c>
      <c r="CX171">
        <f>ROUND(Y171*Source!I144,7)</f>
        <v>2</v>
      </c>
      <c r="CY171">
        <f>AA171</f>
        <v>316.31</v>
      </c>
      <c r="CZ171">
        <f>AE171</f>
        <v>332.64</v>
      </c>
      <c r="DA171">
        <f>AI171</f>
        <v>9.11</v>
      </c>
      <c r="DB171">
        <f>ROUND(ROUND(AT171*CZ171,2),2)</f>
        <v>665.28</v>
      </c>
      <c r="DC171">
        <f>ROUND(ROUND(AT171*AG171,2),2)</f>
        <v>0</v>
      </c>
      <c r="DD171" t="s">
        <v>3</v>
      </c>
      <c r="DE171" t="s">
        <v>3</v>
      </c>
      <c r="DF171">
        <f>ROUND(ROUND(AE171*AI171,2)*CX171,2)</f>
        <v>6060.7</v>
      </c>
      <c r="DG171">
        <f t="shared" si="140"/>
        <v>0</v>
      </c>
      <c r="DH171">
        <f>ROUND(ROUND(AG171,2)*CX171,2)</f>
        <v>0</v>
      </c>
      <c r="DI171">
        <f t="shared" si="139"/>
        <v>0</v>
      </c>
      <c r="DJ171">
        <f>DF171</f>
        <v>6060.7</v>
      </c>
      <c r="DK171">
        <v>0</v>
      </c>
      <c r="DL171" t="s">
        <v>3</v>
      </c>
      <c r="DM171">
        <v>0</v>
      </c>
      <c r="DN171" t="s">
        <v>3</v>
      </c>
      <c r="DO171">
        <v>0</v>
      </c>
    </row>
    <row r="172" spans="1:119" x14ac:dyDescent="0.2">
      <c r="A172">
        <f>ROW(Source!A147)</f>
        <v>147</v>
      </c>
      <c r="B172">
        <v>51661419</v>
      </c>
      <c r="C172">
        <v>51662201</v>
      </c>
      <c r="D172">
        <v>49510723</v>
      </c>
      <c r="E172">
        <v>70</v>
      </c>
      <c r="F172">
        <v>1</v>
      </c>
      <c r="G172">
        <v>1</v>
      </c>
      <c r="H172">
        <v>1</v>
      </c>
      <c r="I172" t="s">
        <v>477</v>
      </c>
      <c r="J172" t="s">
        <v>3</v>
      </c>
      <c r="K172" t="s">
        <v>478</v>
      </c>
      <c r="L172">
        <v>1191</v>
      </c>
      <c r="N172">
        <v>1013</v>
      </c>
      <c r="O172" t="s">
        <v>455</v>
      </c>
      <c r="P172" t="s">
        <v>455</v>
      </c>
      <c r="Q172">
        <v>1</v>
      </c>
      <c r="W172">
        <v>0</v>
      </c>
      <c r="X172">
        <v>-112797078</v>
      </c>
      <c r="Y172">
        <f>(AT172*ROUND(1.05,7))</f>
        <v>1.1235000000000002</v>
      </c>
      <c r="AA172">
        <v>0</v>
      </c>
      <c r="AB172">
        <v>0</v>
      </c>
      <c r="AC172">
        <v>0</v>
      </c>
      <c r="AD172">
        <v>299.51</v>
      </c>
      <c r="AE172">
        <v>0</v>
      </c>
      <c r="AF172">
        <v>0</v>
      </c>
      <c r="AG172">
        <v>0</v>
      </c>
      <c r="AH172">
        <v>8.9700000000000006</v>
      </c>
      <c r="AI172">
        <v>1</v>
      </c>
      <c r="AJ172">
        <v>1</v>
      </c>
      <c r="AK172">
        <v>1</v>
      </c>
      <c r="AL172">
        <v>33.39</v>
      </c>
      <c r="AM172">
        <v>4</v>
      </c>
      <c r="AN172">
        <v>0</v>
      </c>
      <c r="AO172">
        <v>1</v>
      </c>
      <c r="AP172">
        <v>1</v>
      </c>
      <c r="AQ172">
        <v>0</v>
      </c>
      <c r="AR172">
        <v>0</v>
      </c>
      <c r="AS172" t="s">
        <v>3</v>
      </c>
      <c r="AT172">
        <v>1.07</v>
      </c>
      <c r="AU172" t="s">
        <v>20</v>
      </c>
      <c r="AV172">
        <v>1</v>
      </c>
      <c r="AW172">
        <v>2</v>
      </c>
      <c r="AX172">
        <v>51662213</v>
      </c>
      <c r="AY172">
        <v>1</v>
      </c>
      <c r="AZ172">
        <v>0</v>
      </c>
      <c r="BA172">
        <v>195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U172">
        <f>ROUND(AT172*Source!I147*AH172*AL172,2)</f>
        <v>320.47000000000003</v>
      </c>
      <c r="CV172">
        <f>ROUND(Y172*Source!I147,7)</f>
        <v>1.1234999999999999</v>
      </c>
      <c r="CW172">
        <v>0</v>
      </c>
      <c r="CX172">
        <f>ROUND(Y172*Source!I147,7)</f>
        <v>1.1234999999999999</v>
      </c>
      <c r="CY172">
        <f>AD172</f>
        <v>299.51</v>
      </c>
      <c r="CZ172">
        <f>AH172</f>
        <v>8.9700000000000006</v>
      </c>
      <c r="DA172">
        <f>AL172</f>
        <v>33.39</v>
      </c>
      <c r="DB172">
        <f>ROUND((ROUND(AT172*CZ172,2)*ROUND(1.05,7)),2)</f>
        <v>10.08</v>
      </c>
      <c r="DC172">
        <f>ROUND((ROUND(AT172*AG172,2)*ROUND(1.05,7)),2)</f>
        <v>0</v>
      </c>
      <c r="DD172" t="s">
        <v>3</v>
      </c>
      <c r="DE172" t="s">
        <v>3</v>
      </c>
      <c r="DF172">
        <f>ROUND(ROUND(AE172,2)*CX172,2)</f>
        <v>0</v>
      </c>
      <c r="DG172">
        <f t="shared" si="140"/>
        <v>0</v>
      </c>
      <c r="DH172">
        <f>ROUND(ROUND(AG172,2)*CX172,2)</f>
        <v>0</v>
      </c>
      <c r="DI172">
        <f>ROUND(ROUND(AH172*AL172,2)*CX172,2)</f>
        <v>336.5</v>
      </c>
      <c r="DJ172">
        <f>DI172</f>
        <v>336.5</v>
      </c>
      <c r="DK172">
        <v>0</v>
      </c>
      <c r="DL172" t="s">
        <v>3</v>
      </c>
      <c r="DM172">
        <v>0</v>
      </c>
      <c r="DN172" t="s">
        <v>3</v>
      </c>
      <c r="DO172">
        <v>0</v>
      </c>
    </row>
    <row r="173" spans="1:119" x14ac:dyDescent="0.2">
      <c r="A173">
        <f>ROW(Source!A147)</f>
        <v>147</v>
      </c>
      <c r="B173">
        <v>51661419</v>
      </c>
      <c r="C173">
        <v>51662201</v>
      </c>
      <c r="D173">
        <v>49510905</v>
      </c>
      <c r="E173">
        <v>70</v>
      </c>
      <c r="F173">
        <v>1</v>
      </c>
      <c r="G173">
        <v>1</v>
      </c>
      <c r="H173">
        <v>1</v>
      </c>
      <c r="I173" t="s">
        <v>456</v>
      </c>
      <c r="J173" t="s">
        <v>3</v>
      </c>
      <c r="K173" t="s">
        <v>457</v>
      </c>
      <c r="L173">
        <v>1191</v>
      </c>
      <c r="N173">
        <v>1013</v>
      </c>
      <c r="O173" t="s">
        <v>455</v>
      </c>
      <c r="P173" t="s">
        <v>455</v>
      </c>
      <c r="Q173">
        <v>1</v>
      </c>
      <c r="W173">
        <v>0</v>
      </c>
      <c r="X173">
        <v>-1417349443</v>
      </c>
      <c r="Y173">
        <f>(AT173*ROUND(1.05,7))</f>
        <v>1.0500000000000001E-2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1</v>
      </c>
      <c r="AJ173">
        <v>1</v>
      </c>
      <c r="AK173">
        <v>33.39</v>
      </c>
      <c r="AL173">
        <v>1</v>
      </c>
      <c r="AM173">
        <v>4</v>
      </c>
      <c r="AN173">
        <v>0</v>
      </c>
      <c r="AO173">
        <v>1</v>
      </c>
      <c r="AP173">
        <v>1</v>
      </c>
      <c r="AQ173">
        <v>0</v>
      </c>
      <c r="AR173">
        <v>0</v>
      </c>
      <c r="AS173" t="s">
        <v>3</v>
      </c>
      <c r="AT173">
        <v>0.01</v>
      </c>
      <c r="AU173" t="s">
        <v>20</v>
      </c>
      <c r="AV173">
        <v>2</v>
      </c>
      <c r="AW173">
        <v>2</v>
      </c>
      <c r="AX173">
        <v>51662214</v>
      </c>
      <c r="AY173">
        <v>1</v>
      </c>
      <c r="AZ173">
        <v>0</v>
      </c>
      <c r="BA173">
        <v>196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V173">
        <v>0</v>
      </c>
      <c r="CW173">
        <v>0</v>
      </c>
      <c r="CX173">
        <f>ROUND(Y173*Source!I147,7)</f>
        <v>1.0500000000000001E-2</v>
      </c>
      <c r="CY173">
        <f>AD173</f>
        <v>0</v>
      </c>
      <c r="CZ173">
        <f>AH173</f>
        <v>0</v>
      </c>
      <c r="DA173">
        <f>AL173</f>
        <v>1</v>
      </c>
      <c r="DB173">
        <f>ROUND((ROUND(AT173*CZ173,2)*ROUND(1.05,7)),2)</f>
        <v>0</v>
      </c>
      <c r="DC173">
        <f>ROUND((ROUND(AT173*AG173,2)*ROUND(1.05,7)),2)</f>
        <v>0</v>
      </c>
      <c r="DD173" t="s">
        <v>3</v>
      </c>
      <c r="DE173" t="s">
        <v>3</v>
      </c>
      <c r="DF173">
        <f>ROUND(ROUND(AE173,2)*CX173,2)</f>
        <v>0</v>
      </c>
      <c r="DG173">
        <f t="shared" si="140"/>
        <v>0</v>
      </c>
      <c r="DH173">
        <f>ROUND(ROUND(AG173*AK173,2)*CX173,2)</f>
        <v>0</v>
      </c>
      <c r="DI173">
        <f t="shared" ref="DI173:DI181" si="141">ROUND(ROUND(AH173,2)*CX173,2)</f>
        <v>0</v>
      </c>
      <c r="DJ173">
        <f>DI173</f>
        <v>0</v>
      </c>
      <c r="DK173">
        <v>0</v>
      </c>
      <c r="DL173" t="s">
        <v>3</v>
      </c>
      <c r="DM173">
        <v>0</v>
      </c>
      <c r="DN173" t="s">
        <v>3</v>
      </c>
      <c r="DO173">
        <v>0</v>
      </c>
    </row>
    <row r="174" spans="1:119" x14ac:dyDescent="0.2">
      <c r="A174">
        <f>ROW(Source!A147)</f>
        <v>147</v>
      </c>
      <c r="B174">
        <v>51661419</v>
      </c>
      <c r="C174">
        <v>51662201</v>
      </c>
      <c r="D174">
        <v>49673503</v>
      </c>
      <c r="E174">
        <v>1</v>
      </c>
      <c r="F174">
        <v>1</v>
      </c>
      <c r="G174">
        <v>1</v>
      </c>
      <c r="H174">
        <v>2</v>
      </c>
      <c r="I174" t="s">
        <v>465</v>
      </c>
      <c r="J174" t="s">
        <v>466</v>
      </c>
      <c r="K174" t="s">
        <v>467</v>
      </c>
      <c r="L174">
        <v>1367</v>
      </c>
      <c r="N174">
        <v>1011</v>
      </c>
      <c r="O174" t="s">
        <v>461</v>
      </c>
      <c r="P174" t="s">
        <v>461</v>
      </c>
      <c r="Q174">
        <v>1</v>
      </c>
      <c r="W174">
        <v>0</v>
      </c>
      <c r="X174">
        <v>509054691</v>
      </c>
      <c r="Y174">
        <f>(AT174*ROUND(1.05,7))</f>
        <v>1.0500000000000001E-2</v>
      </c>
      <c r="AA174">
        <v>0</v>
      </c>
      <c r="AB174">
        <v>871.31</v>
      </c>
      <c r="AC174">
        <v>387.32</v>
      </c>
      <c r="AD174">
        <v>0</v>
      </c>
      <c r="AE174">
        <v>0</v>
      </c>
      <c r="AF174">
        <v>65.709999999999994</v>
      </c>
      <c r="AG174">
        <v>11.6</v>
      </c>
      <c r="AH174">
        <v>0</v>
      </c>
      <c r="AI174">
        <v>1</v>
      </c>
      <c r="AJ174">
        <v>13.26</v>
      </c>
      <c r="AK174">
        <v>33.39</v>
      </c>
      <c r="AL174">
        <v>1</v>
      </c>
      <c r="AM174">
        <v>4</v>
      </c>
      <c r="AN174">
        <v>0</v>
      </c>
      <c r="AO174">
        <v>1</v>
      </c>
      <c r="AP174">
        <v>1</v>
      </c>
      <c r="AQ174">
        <v>0</v>
      </c>
      <c r="AR174">
        <v>0</v>
      </c>
      <c r="AS174" t="s">
        <v>3</v>
      </c>
      <c r="AT174">
        <v>0.01</v>
      </c>
      <c r="AU174" t="s">
        <v>20</v>
      </c>
      <c r="AV174">
        <v>0</v>
      </c>
      <c r="AW174">
        <v>2</v>
      </c>
      <c r="AX174">
        <v>51662215</v>
      </c>
      <c r="AY174">
        <v>1</v>
      </c>
      <c r="AZ174">
        <v>0</v>
      </c>
      <c r="BA174">
        <v>197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V174">
        <v>0</v>
      </c>
      <c r="CW174">
        <f>ROUND(Y174*Source!I147,7)</f>
        <v>1.0500000000000001E-2</v>
      </c>
      <c r="CX174">
        <f>ROUND(Y174*Source!I147,7)</f>
        <v>1.0500000000000001E-2</v>
      </c>
      <c r="CY174">
        <f>AB174</f>
        <v>871.31</v>
      </c>
      <c r="CZ174">
        <f>AF174</f>
        <v>65.709999999999994</v>
      </c>
      <c r="DA174">
        <f>AJ174</f>
        <v>13.26</v>
      </c>
      <c r="DB174">
        <f>ROUND((ROUND(AT174*CZ174,2)*ROUND(1.05,7)),2)</f>
        <v>0.69</v>
      </c>
      <c r="DC174">
        <f>ROUND((ROUND(AT174*AG174,2)*ROUND(1.05,7)),2)</f>
        <v>0.13</v>
      </c>
      <c r="DD174" t="s">
        <v>3</v>
      </c>
      <c r="DE174" t="s">
        <v>3</v>
      </c>
      <c r="DF174">
        <f>ROUND(ROUND(AE174,2)*CX174,2)</f>
        <v>0</v>
      </c>
      <c r="DG174">
        <f>ROUND(ROUND(AF174*AJ174,2)*CX174,2)</f>
        <v>9.15</v>
      </c>
      <c r="DH174">
        <f>ROUND(ROUND(AG174*AK174,2)*CX174,2)</f>
        <v>4.07</v>
      </c>
      <c r="DI174">
        <f t="shared" si="141"/>
        <v>0</v>
      </c>
      <c r="DJ174">
        <f>DG174</f>
        <v>9.15</v>
      </c>
      <c r="DK174">
        <v>0</v>
      </c>
      <c r="DL174" t="s">
        <v>3</v>
      </c>
      <c r="DM174">
        <v>0</v>
      </c>
      <c r="DN174" t="s">
        <v>3</v>
      </c>
      <c r="DO174">
        <v>0</v>
      </c>
    </row>
    <row r="175" spans="1:119" x14ac:dyDescent="0.2">
      <c r="A175">
        <f>ROW(Source!A147)</f>
        <v>147</v>
      </c>
      <c r="B175">
        <v>51661419</v>
      </c>
      <c r="C175">
        <v>51662201</v>
      </c>
      <c r="D175">
        <v>49673715</v>
      </c>
      <c r="E175">
        <v>1</v>
      </c>
      <c r="F175">
        <v>1</v>
      </c>
      <c r="G175">
        <v>1</v>
      </c>
      <c r="H175">
        <v>2</v>
      </c>
      <c r="I175" t="s">
        <v>479</v>
      </c>
      <c r="J175" t="s">
        <v>480</v>
      </c>
      <c r="K175" t="s">
        <v>481</v>
      </c>
      <c r="L175">
        <v>1367</v>
      </c>
      <c r="N175">
        <v>1011</v>
      </c>
      <c r="O175" t="s">
        <v>461</v>
      </c>
      <c r="P175" t="s">
        <v>461</v>
      </c>
      <c r="Q175">
        <v>1</v>
      </c>
      <c r="W175">
        <v>0</v>
      </c>
      <c r="X175">
        <v>829370094</v>
      </c>
      <c r="Y175">
        <f>(AT175*ROUND(1.05,7))</f>
        <v>0.10500000000000001</v>
      </c>
      <c r="AA175">
        <v>0</v>
      </c>
      <c r="AB175">
        <v>107.41</v>
      </c>
      <c r="AC175">
        <v>0</v>
      </c>
      <c r="AD175">
        <v>0</v>
      </c>
      <c r="AE175">
        <v>0</v>
      </c>
      <c r="AF175">
        <v>8.1</v>
      </c>
      <c r="AG175">
        <v>0</v>
      </c>
      <c r="AH175">
        <v>0</v>
      </c>
      <c r="AI175">
        <v>1</v>
      </c>
      <c r="AJ175">
        <v>13.26</v>
      </c>
      <c r="AK175">
        <v>33.39</v>
      </c>
      <c r="AL175">
        <v>1</v>
      </c>
      <c r="AM175">
        <v>4</v>
      </c>
      <c r="AN175">
        <v>0</v>
      </c>
      <c r="AO175">
        <v>1</v>
      </c>
      <c r="AP175">
        <v>1</v>
      </c>
      <c r="AQ175">
        <v>0</v>
      </c>
      <c r="AR175">
        <v>0</v>
      </c>
      <c r="AS175" t="s">
        <v>3</v>
      </c>
      <c r="AT175">
        <v>0.1</v>
      </c>
      <c r="AU175" t="s">
        <v>20</v>
      </c>
      <c r="AV175">
        <v>0</v>
      </c>
      <c r="AW175">
        <v>2</v>
      </c>
      <c r="AX175">
        <v>51662216</v>
      </c>
      <c r="AY175">
        <v>1</v>
      </c>
      <c r="AZ175">
        <v>0</v>
      </c>
      <c r="BA175">
        <v>198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V175">
        <v>0</v>
      </c>
      <c r="CW175">
        <f>ROUND(Y175*Source!I147,7)</f>
        <v>0.105</v>
      </c>
      <c r="CX175">
        <f>ROUND(Y175*Source!I147,7)</f>
        <v>0.105</v>
      </c>
      <c r="CY175">
        <f>AB175</f>
        <v>107.41</v>
      </c>
      <c r="CZ175">
        <f>AF175</f>
        <v>8.1</v>
      </c>
      <c r="DA175">
        <f>AJ175</f>
        <v>13.26</v>
      </c>
      <c r="DB175">
        <f>ROUND((ROUND(AT175*CZ175,2)*ROUND(1.05,7)),2)</f>
        <v>0.85</v>
      </c>
      <c r="DC175">
        <f>ROUND((ROUND(AT175*AG175,2)*ROUND(1.05,7)),2)</f>
        <v>0</v>
      </c>
      <c r="DD175" t="s">
        <v>3</v>
      </c>
      <c r="DE175" t="s">
        <v>3</v>
      </c>
      <c r="DF175">
        <f>ROUND(ROUND(AE175,2)*CX175,2)</f>
        <v>0</v>
      </c>
      <c r="DG175">
        <f>ROUND(ROUND(AF175*AJ175,2)*CX175,2)</f>
        <v>11.28</v>
      </c>
      <c r="DH175">
        <f>ROUND(ROUND(AG175*AK175,2)*CX175,2)</f>
        <v>0</v>
      </c>
      <c r="DI175">
        <f t="shared" si="141"/>
        <v>0</v>
      </c>
      <c r="DJ175">
        <f>DG175</f>
        <v>11.28</v>
      </c>
      <c r="DK175">
        <v>0</v>
      </c>
      <c r="DL175" t="s">
        <v>3</v>
      </c>
      <c r="DM175">
        <v>0</v>
      </c>
      <c r="DN175" t="s">
        <v>3</v>
      </c>
      <c r="DO175">
        <v>0</v>
      </c>
    </row>
    <row r="176" spans="1:119" x14ac:dyDescent="0.2">
      <c r="A176">
        <f>ROW(Source!A147)</f>
        <v>147</v>
      </c>
      <c r="B176">
        <v>51661419</v>
      </c>
      <c r="C176">
        <v>51662201</v>
      </c>
      <c r="D176">
        <v>49523218</v>
      </c>
      <c r="E176">
        <v>1</v>
      </c>
      <c r="F176">
        <v>1</v>
      </c>
      <c r="G176">
        <v>1</v>
      </c>
      <c r="H176">
        <v>3</v>
      </c>
      <c r="I176" t="s">
        <v>53</v>
      </c>
      <c r="J176" t="s">
        <v>56</v>
      </c>
      <c r="K176" t="s">
        <v>54</v>
      </c>
      <c r="L176">
        <v>1374</v>
      </c>
      <c r="N176">
        <v>1013</v>
      </c>
      <c r="O176" t="s">
        <v>55</v>
      </c>
      <c r="P176" t="s">
        <v>55</v>
      </c>
      <c r="Q176">
        <v>1</v>
      </c>
      <c r="W176">
        <v>0</v>
      </c>
      <c r="X176">
        <v>-1743999360</v>
      </c>
      <c r="Y176">
        <f t="shared" ref="Y176:Y181" si="142">AT176</f>
        <v>0.1</v>
      </c>
      <c r="AA176">
        <v>9.11</v>
      </c>
      <c r="AB176">
        <v>0</v>
      </c>
      <c r="AC176">
        <v>0</v>
      </c>
      <c r="AD176">
        <v>0</v>
      </c>
      <c r="AE176">
        <v>1</v>
      </c>
      <c r="AF176">
        <v>0</v>
      </c>
      <c r="AG176">
        <v>0</v>
      </c>
      <c r="AH176">
        <v>0</v>
      </c>
      <c r="AI176">
        <v>9.11</v>
      </c>
      <c r="AJ176">
        <v>1</v>
      </c>
      <c r="AK176">
        <v>1</v>
      </c>
      <c r="AL176">
        <v>1</v>
      </c>
      <c r="AM176">
        <v>0</v>
      </c>
      <c r="AN176">
        <v>0</v>
      </c>
      <c r="AO176">
        <v>0</v>
      </c>
      <c r="AP176">
        <v>1</v>
      </c>
      <c r="AQ176">
        <v>0</v>
      </c>
      <c r="AR176">
        <v>0</v>
      </c>
      <c r="AS176" t="s">
        <v>3</v>
      </c>
      <c r="AT176">
        <v>0.1</v>
      </c>
      <c r="AU176" t="s">
        <v>3</v>
      </c>
      <c r="AV176">
        <v>0</v>
      </c>
      <c r="AW176">
        <v>2</v>
      </c>
      <c r="AX176">
        <v>51662217</v>
      </c>
      <c r="AY176">
        <v>1</v>
      </c>
      <c r="AZ176">
        <v>0</v>
      </c>
      <c r="BA176">
        <v>199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V176">
        <v>0</v>
      </c>
      <c r="CW176">
        <v>0</v>
      </c>
      <c r="CX176">
        <f>ROUND(Y176*Source!I147,7)</f>
        <v>0.1</v>
      </c>
      <c r="CY176">
        <f t="shared" ref="CY176:CY181" si="143">AA176</f>
        <v>9.11</v>
      </c>
      <c r="CZ176">
        <f t="shared" ref="CZ176:CZ181" si="144">AE176</f>
        <v>1</v>
      </c>
      <c r="DA176">
        <f t="shared" ref="DA176:DA181" si="145">AI176</f>
        <v>9.11</v>
      </c>
      <c r="DB176">
        <f t="shared" ref="DB176:DB181" si="146">ROUND(ROUND(AT176*CZ176,2),2)</f>
        <v>0.1</v>
      </c>
      <c r="DC176">
        <f t="shared" ref="DC176:DC181" si="147">ROUND(ROUND(AT176*AG176,2),2)</f>
        <v>0</v>
      </c>
      <c r="DD176" t="s">
        <v>3</v>
      </c>
      <c r="DE176" t="s">
        <v>3</v>
      </c>
      <c r="DF176">
        <f t="shared" ref="DF176:DF181" si="148">ROUND(ROUND(AE176*AI176,2)*CX176,2)</f>
        <v>0.91</v>
      </c>
      <c r="DG176">
        <f t="shared" ref="DG176:DG183" si="149">ROUND(ROUND(AF176,2)*CX176,2)</f>
        <v>0</v>
      </c>
      <c r="DH176">
        <f t="shared" ref="DH176:DH182" si="150">ROUND(ROUND(AG176,2)*CX176,2)</f>
        <v>0</v>
      </c>
      <c r="DI176">
        <f t="shared" si="141"/>
        <v>0</v>
      </c>
      <c r="DJ176">
        <f t="shared" ref="DJ176:DJ181" si="151">DF176</f>
        <v>0.91</v>
      </c>
      <c r="DK176">
        <v>0</v>
      </c>
      <c r="DL176" t="s">
        <v>3</v>
      </c>
      <c r="DM176">
        <v>0</v>
      </c>
      <c r="DN176" t="s">
        <v>3</v>
      </c>
      <c r="DO176">
        <v>0</v>
      </c>
    </row>
    <row r="177" spans="1:119" x14ac:dyDescent="0.2">
      <c r="A177">
        <f>ROW(Source!A147)</f>
        <v>147</v>
      </c>
      <c r="B177">
        <v>51661419</v>
      </c>
      <c r="C177">
        <v>51662201</v>
      </c>
      <c r="D177">
        <v>49524301</v>
      </c>
      <c r="E177">
        <v>1</v>
      </c>
      <c r="F177">
        <v>1</v>
      </c>
      <c r="G177">
        <v>1</v>
      </c>
      <c r="H177">
        <v>3</v>
      </c>
      <c r="I177" t="s">
        <v>482</v>
      </c>
      <c r="J177" t="s">
        <v>483</v>
      </c>
      <c r="K177" t="s">
        <v>484</v>
      </c>
      <c r="L177">
        <v>1348</v>
      </c>
      <c r="N177">
        <v>1009</v>
      </c>
      <c r="O177" t="s">
        <v>196</v>
      </c>
      <c r="P177" t="s">
        <v>196</v>
      </c>
      <c r="Q177">
        <v>1000</v>
      </c>
      <c r="W177">
        <v>0</v>
      </c>
      <c r="X177">
        <v>1824693337</v>
      </c>
      <c r="Y177">
        <f t="shared" si="142"/>
        <v>1.0000000000000001E-5</v>
      </c>
      <c r="AA177">
        <v>94397.82</v>
      </c>
      <c r="AB177">
        <v>0</v>
      </c>
      <c r="AC177">
        <v>0</v>
      </c>
      <c r="AD177">
        <v>0</v>
      </c>
      <c r="AE177">
        <v>10362</v>
      </c>
      <c r="AF177">
        <v>0</v>
      </c>
      <c r="AG177">
        <v>0</v>
      </c>
      <c r="AH177">
        <v>0</v>
      </c>
      <c r="AI177">
        <v>9.11</v>
      </c>
      <c r="AJ177">
        <v>1</v>
      </c>
      <c r="AK177">
        <v>1</v>
      </c>
      <c r="AL177">
        <v>1</v>
      </c>
      <c r="AM177">
        <v>4</v>
      </c>
      <c r="AN177">
        <v>0</v>
      </c>
      <c r="AO177">
        <v>1</v>
      </c>
      <c r="AP177">
        <v>1</v>
      </c>
      <c r="AQ177">
        <v>0</v>
      </c>
      <c r="AR177">
        <v>0</v>
      </c>
      <c r="AS177" t="s">
        <v>3</v>
      </c>
      <c r="AT177">
        <v>1.0000000000000001E-5</v>
      </c>
      <c r="AU177" t="s">
        <v>3</v>
      </c>
      <c r="AV177">
        <v>0</v>
      </c>
      <c r="AW177">
        <v>2</v>
      </c>
      <c r="AX177">
        <v>51662218</v>
      </c>
      <c r="AY177">
        <v>1</v>
      </c>
      <c r="AZ177">
        <v>0</v>
      </c>
      <c r="BA177">
        <v>200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V177">
        <v>0</v>
      </c>
      <c r="CW177">
        <v>0</v>
      </c>
      <c r="CX177">
        <f>ROUND(Y177*Source!I147,7)</f>
        <v>1.0000000000000001E-5</v>
      </c>
      <c r="CY177">
        <f t="shared" si="143"/>
        <v>94397.82</v>
      </c>
      <c r="CZ177">
        <f t="shared" si="144"/>
        <v>10362</v>
      </c>
      <c r="DA177">
        <f t="shared" si="145"/>
        <v>9.11</v>
      </c>
      <c r="DB177">
        <f t="shared" si="146"/>
        <v>0.1</v>
      </c>
      <c r="DC177">
        <f t="shared" si="147"/>
        <v>0</v>
      </c>
      <c r="DD177" t="s">
        <v>3</v>
      </c>
      <c r="DE177" t="s">
        <v>3</v>
      </c>
      <c r="DF177">
        <f t="shared" si="148"/>
        <v>0.94</v>
      </c>
      <c r="DG177">
        <f t="shared" si="149"/>
        <v>0</v>
      </c>
      <c r="DH177">
        <f t="shared" si="150"/>
        <v>0</v>
      </c>
      <c r="DI177">
        <f t="shared" si="141"/>
        <v>0</v>
      </c>
      <c r="DJ177">
        <f t="shared" si="151"/>
        <v>0.94</v>
      </c>
      <c r="DK177">
        <v>0</v>
      </c>
      <c r="DL177" t="s">
        <v>3</v>
      </c>
      <c r="DM177">
        <v>0</v>
      </c>
      <c r="DN177" t="s">
        <v>3</v>
      </c>
      <c r="DO177">
        <v>0</v>
      </c>
    </row>
    <row r="178" spans="1:119" x14ac:dyDescent="0.2">
      <c r="A178">
        <f>ROW(Source!A147)</f>
        <v>147</v>
      </c>
      <c r="B178">
        <v>51661419</v>
      </c>
      <c r="C178">
        <v>51662201</v>
      </c>
      <c r="D178">
        <v>49525498</v>
      </c>
      <c r="E178">
        <v>1</v>
      </c>
      <c r="F178">
        <v>1</v>
      </c>
      <c r="G178">
        <v>1</v>
      </c>
      <c r="H178">
        <v>3</v>
      </c>
      <c r="I178" t="s">
        <v>485</v>
      </c>
      <c r="J178" t="s">
        <v>486</v>
      </c>
      <c r="K178" t="s">
        <v>487</v>
      </c>
      <c r="L178">
        <v>1348</v>
      </c>
      <c r="N178">
        <v>1009</v>
      </c>
      <c r="O178" t="s">
        <v>196</v>
      </c>
      <c r="P178" t="s">
        <v>196</v>
      </c>
      <c r="Q178">
        <v>1000</v>
      </c>
      <c r="W178">
        <v>0</v>
      </c>
      <c r="X178">
        <v>226918189</v>
      </c>
      <c r="Y178">
        <f t="shared" si="142"/>
        <v>8.0000000000000007E-5</v>
      </c>
      <c r="AA178">
        <v>113237.3</v>
      </c>
      <c r="AB178">
        <v>0</v>
      </c>
      <c r="AC178">
        <v>0</v>
      </c>
      <c r="AD178">
        <v>0</v>
      </c>
      <c r="AE178">
        <v>12430</v>
      </c>
      <c r="AF178">
        <v>0</v>
      </c>
      <c r="AG178">
        <v>0</v>
      </c>
      <c r="AH178">
        <v>0</v>
      </c>
      <c r="AI178">
        <v>9.11</v>
      </c>
      <c r="AJ178">
        <v>1</v>
      </c>
      <c r="AK178">
        <v>1</v>
      </c>
      <c r="AL178">
        <v>1</v>
      </c>
      <c r="AM178">
        <v>4</v>
      </c>
      <c r="AN178">
        <v>0</v>
      </c>
      <c r="AO178">
        <v>1</v>
      </c>
      <c r="AP178">
        <v>1</v>
      </c>
      <c r="AQ178">
        <v>0</v>
      </c>
      <c r="AR178">
        <v>0</v>
      </c>
      <c r="AS178" t="s">
        <v>3</v>
      </c>
      <c r="AT178">
        <v>8.0000000000000007E-5</v>
      </c>
      <c r="AU178" t="s">
        <v>3</v>
      </c>
      <c r="AV178">
        <v>0</v>
      </c>
      <c r="AW178">
        <v>2</v>
      </c>
      <c r="AX178">
        <v>51662219</v>
      </c>
      <c r="AY178">
        <v>1</v>
      </c>
      <c r="AZ178">
        <v>0</v>
      </c>
      <c r="BA178">
        <v>201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V178">
        <v>0</v>
      </c>
      <c r="CW178">
        <v>0</v>
      </c>
      <c r="CX178">
        <f>ROUND(Y178*Source!I147,7)</f>
        <v>8.0000000000000007E-5</v>
      </c>
      <c r="CY178">
        <f t="shared" si="143"/>
        <v>113237.3</v>
      </c>
      <c r="CZ178">
        <f t="shared" si="144"/>
        <v>12430</v>
      </c>
      <c r="DA178">
        <f t="shared" si="145"/>
        <v>9.11</v>
      </c>
      <c r="DB178">
        <f t="shared" si="146"/>
        <v>0.99</v>
      </c>
      <c r="DC178">
        <f t="shared" si="147"/>
        <v>0</v>
      </c>
      <c r="DD178" t="s">
        <v>3</v>
      </c>
      <c r="DE178" t="s">
        <v>3</v>
      </c>
      <c r="DF178">
        <f t="shared" si="148"/>
        <v>9.06</v>
      </c>
      <c r="DG178">
        <f t="shared" si="149"/>
        <v>0</v>
      </c>
      <c r="DH178">
        <f t="shared" si="150"/>
        <v>0</v>
      </c>
      <c r="DI178">
        <f t="shared" si="141"/>
        <v>0</v>
      </c>
      <c r="DJ178">
        <f t="shared" si="151"/>
        <v>9.06</v>
      </c>
      <c r="DK178">
        <v>0</v>
      </c>
      <c r="DL178" t="s">
        <v>3</v>
      </c>
      <c r="DM178">
        <v>0</v>
      </c>
      <c r="DN178" t="s">
        <v>3</v>
      </c>
      <c r="DO178">
        <v>0</v>
      </c>
    </row>
    <row r="179" spans="1:119" x14ac:dyDescent="0.2">
      <c r="A179">
        <f>ROW(Source!A147)</f>
        <v>147</v>
      </c>
      <c r="B179">
        <v>51661419</v>
      </c>
      <c r="C179">
        <v>51662201</v>
      </c>
      <c r="D179">
        <v>49543539</v>
      </c>
      <c r="E179">
        <v>1</v>
      </c>
      <c r="F179">
        <v>1</v>
      </c>
      <c r="G179">
        <v>1</v>
      </c>
      <c r="H179">
        <v>3</v>
      </c>
      <c r="I179" t="s">
        <v>488</v>
      </c>
      <c r="J179" t="s">
        <v>489</v>
      </c>
      <c r="K179" t="s">
        <v>490</v>
      </c>
      <c r="L179">
        <v>1348</v>
      </c>
      <c r="N179">
        <v>1009</v>
      </c>
      <c r="O179" t="s">
        <v>196</v>
      </c>
      <c r="P179" t="s">
        <v>196</v>
      </c>
      <c r="Q179">
        <v>1000</v>
      </c>
      <c r="W179">
        <v>0</v>
      </c>
      <c r="X179">
        <v>-2055168211</v>
      </c>
      <c r="Y179">
        <f t="shared" si="142"/>
        <v>4.2999999999999999E-4</v>
      </c>
      <c r="AA179">
        <v>59294.71</v>
      </c>
      <c r="AB179">
        <v>0</v>
      </c>
      <c r="AC179">
        <v>0</v>
      </c>
      <c r="AD179">
        <v>0</v>
      </c>
      <c r="AE179">
        <v>6508.75</v>
      </c>
      <c r="AF179">
        <v>0</v>
      </c>
      <c r="AG179">
        <v>0</v>
      </c>
      <c r="AH179">
        <v>0</v>
      </c>
      <c r="AI179">
        <v>9.11</v>
      </c>
      <c r="AJ179">
        <v>1</v>
      </c>
      <c r="AK179">
        <v>1</v>
      </c>
      <c r="AL179">
        <v>1</v>
      </c>
      <c r="AM179">
        <v>4</v>
      </c>
      <c r="AN179">
        <v>0</v>
      </c>
      <c r="AO179">
        <v>1</v>
      </c>
      <c r="AP179">
        <v>1</v>
      </c>
      <c r="AQ179">
        <v>0</v>
      </c>
      <c r="AR179">
        <v>0</v>
      </c>
      <c r="AS179" t="s">
        <v>3</v>
      </c>
      <c r="AT179">
        <v>4.2999999999999999E-4</v>
      </c>
      <c r="AU179" t="s">
        <v>3</v>
      </c>
      <c r="AV179">
        <v>0</v>
      </c>
      <c r="AW179">
        <v>2</v>
      </c>
      <c r="AX179">
        <v>51662220</v>
      </c>
      <c r="AY179">
        <v>1</v>
      </c>
      <c r="AZ179">
        <v>0</v>
      </c>
      <c r="BA179">
        <v>202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V179">
        <v>0</v>
      </c>
      <c r="CW179">
        <v>0</v>
      </c>
      <c r="CX179">
        <f>ROUND(Y179*Source!I147,7)</f>
        <v>4.2999999999999999E-4</v>
      </c>
      <c r="CY179">
        <f t="shared" si="143"/>
        <v>59294.71</v>
      </c>
      <c r="CZ179">
        <f t="shared" si="144"/>
        <v>6508.75</v>
      </c>
      <c r="DA179">
        <f t="shared" si="145"/>
        <v>9.11</v>
      </c>
      <c r="DB179">
        <f t="shared" si="146"/>
        <v>2.8</v>
      </c>
      <c r="DC179">
        <f t="shared" si="147"/>
        <v>0</v>
      </c>
      <c r="DD179" t="s">
        <v>3</v>
      </c>
      <c r="DE179" t="s">
        <v>3</v>
      </c>
      <c r="DF179">
        <f t="shared" si="148"/>
        <v>25.5</v>
      </c>
      <c r="DG179">
        <f t="shared" si="149"/>
        <v>0</v>
      </c>
      <c r="DH179">
        <f t="shared" si="150"/>
        <v>0</v>
      </c>
      <c r="DI179">
        <f t="shared" si="141"/>
        <v>0</v>
      </c>
      <c r="DJ179">
        <f t="shared" si="151"/>
        <v>25.5</v>
      </c>
      <c r="DK179">
        <v>0</v>
      </c>
      <c r="DL179" t="s">
        <v>3</v>
      </c>
      <c r="DM179">
        <v>0</v>
      </c>
      <c r="DN179" t="s">
        <v>3</v>
      </c>
      <c r="DO179">
        <v>0</v>
      </c>
    </row>
    <row r="180" spans="1:119" x14ac:dyDescent="0.2">
      <c r="A180">
        <f>ROW(Source!A147)</f>
        <v>147</v>
      </c>
      <c r="B180">
        <v>51661419</v>
      </c>
      <c r="C180">
        <v>51662201</v>
      </c>
      <c r="D180">
        <v>49565711</v>
      </c>
      <c r="E180">
        <v>1</v>
      </c>
      <c r="F180">
        <v>1</v>
      </c>
      <c r="G180">
        <v>1</v>
      </c>
      <c r="H180">
        <v>3</v>
      </c>
      <c r="I180" t="s">
        <v>61</v>
      </c>
      <c r="J180" t="s">
        <v>64</v>
      </c>
      <c r="K180" t="s">
        <v>62</v>
      </c>
      <c r="L180">
        <v>1327</v>
      </c>
      <c r="N180">
        <v>1005</v>
      </c>
      <c r="O180" t="s">
        <v>63</v>
      </c>
      <c r="P180" t="s">
        <v>63</v>
      </c>
      <c r="Q180">
        <v>1</v>
      </c>
      <c r="W180">
        <v>1</v>
      </c>
      <c r="X180">
        <v>-1896968330</v>
      </c>
      <c r="Y180">
        <f t="shared" si="142"/>
        <v>-0.04</v>
      </c>
      <c r="AA180">
        <v>8435.86</v>
      </c>
      <c r="AB180">
        <v>0</v>
      </c>
      <c r="AC180">
        <v>0</v>
      </c>
      <c r="AD180">
        <v>0</v>
      </c>
      <c r="AE180">
        <v>926</v>
      </c>
      <c r="AF180">
        <v>0</v>
      </c>
      <c r="AG180">
        <v>0</v>
      </c>
      <c r="AH180">
        <v>0</v>
      </c>
      <c r="AI180">
        <v>9.11</v>
      </c>
      <c r="AJ180">
        <v>1</v>
      </c>
      <c r="AK180">
        <v>1</v>
      </c>
      <c r="AL180">
        <v>1</v>
      </c>
      <c r="AM180">
        <v>4</v>
      </c>
      <c r="AN180">
        <v>0</v>
      </c>
      <c r="AO180">
        <v>1</v>
      </c>
      <c r="AP180">
        <v>1</v>
      </c>
      <c r="AQ180">
        <v>0</v>
      </c>
      <c r="AR180">
        <v>0</v>
      </c>
      <c r="AS180" t="s">
        <v>3</v>
      </c>
      <c r="AT180">
        <v>-0.04</v>
      </c>
      <c r="AU180" t="s">
        <v>3</v>
      </c>
      <c r="AV180">
        <v>0</v>
      </c>
      <c r="AW180">
        <v>2</v>
      </c>
      <c r="AX180">
        <v>51662221</v>
      </c>
      <c r="AY180">
        <v>1</v>
      </c>
      <c r="AZ180">
        <v>6144</v>
      </c>
      <c r="BA180">
        <v>203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V180">
        <v>0</v>
      </c>
      <c r="CW180">
        <v>0</v>
      </c>
      <c r="CX180">
        <f>ROUND(Y180*Source!I147,7)</f>
        <v>-0.04</v>
      </c>
      <c r="CY180">
        <f t="shared" si="143"/>
        <v>8435.86</v>
      </c>
      <c r="CZ180">
        <f t="shared" si="144"/>
        <v>926</v>
      </c>
      <c r="DA180">
        <f t="shared" si="145"/>
        <v>9.11</v>
      </c>
      <c r="DB180">
        <f t="shared" si="146"/>
        <v>-37.04</v>
      </c>
      <c r="DC180">
        <f t="shared" si="147"/>
        <v>0</v>
      </c>
      <c r="DD180" t="s">
        <v>3</v>
      </c>
      <c r="DE180" t="s">
        <v>3</v>
      </c>
      <c r="DF180">
        <f t="shared" si="148"/>
        <v>-337.43</v>
      </c>
      <c r="DG180">
        <f t="shared" si="149"/>
        <v>0</v>
      </c>
      <c r="DH180">
        <f t="shared" si="150"/>
        <v>0</v>
      </c>
      <c r="DI180">
        <f t="shared" si="141"/>
        <v>0</v>
      </c>
      <c r="DJ180">
        <f t="shared" si="151"/>
        <v>-337.43</v>
      </c>
      <c r="DK180">
        <v>0</v>
      </c>
      <c r="DL180" t="s">
        <v>3</v>
      </c>
      <c r="DM180">
        <v>0</v>
      </c>
      <c r="DN180" t="s">
        <v>3</v>
      </c>
      <c r="DO180">
        <v>0</v>
      </c>
    </row>
    <row r="181" spans="1:119" x14ac:dyDescent="0.2">
      <c r="A181">
        <f>ROW(Source!A147)</f>
        <v>147</v>
      </c>
      <c r="B181">
        <v>51661419</v>
      </c>
      <c r="C181">
        <v>51662201</v>
      </c>
      <c r="D181">
        <v>49565299</v>
      </c>
      <c r="E181">
        <v>1</v>
      </c>
      <c r="F181">
        <v>1</v>
      </c>
      <c r="G181">
        <v>1</v>
      </c>
      <c r="H181">
        <v>3</v>
      </c>
      <c r="I181" t="s">
        <v>29</v>
      </c>
      <c r="J181" t="s">
        <v>242</v>
      </c>
      <c r="K181" t="s">
        <v>241</v>
      </c>
      <c r="L181">
        <v>1371</v>
      </c>
      <c r="N181">
        <v>1013</v>
      </c>
      <c r="O181" t="s">
        <v>17</v>
      </c>
      <c r="P181" t="s">
        <v>17</v>
      </c>
      <c r="Q181">
        <v>1</v>
      </c>
      <c r="W181">
        <v>0</v>
      </c>
      <c r="X181">
        <v>1308304661</v>
      </c>
      <c r="Y181">
        <f t="shared" si="142"/>
        <v>1</v>
      </c>
      <c r="AA181">
        <v>1601.67</v>
      </c>
      <c r="AB181">
        <v>0</v>
      </c>
      <c r="AC181">
        <v>0</v>
      </c>
      <c r="AD181">
        <v>0</v>
      </c>
      <c r="AE181">
        <v>1684.3500000000001</v>
      </c>
      <c r="AF181">
        <v>0</v>
      </c>
      <c r="AG181">
        <v>0</v>
      </c>
      <c r="AH181">
        <v>0</v>
      </c>
      <c r="AI181">
        <v>9.11</v>
      </c>
      <c r="AJ181">
        <v>1</v>
      </c>
      <c r="AK181">
        <v>1</v>
      </c>
      <c r="AL181">
        <v>1</v>
      </c>
      <c r="AM181">
        <v>0</v>
      </c>
      <c r="AN181">
        <v>0</v>
      </c>
      <c r="AO181">
        <v>0</v>
      </c>
      <c r="AP181">
        <v>1</v>
      </c>
      <c r="AQ181">
        <v>0</v>
      </c>
      <c r="AR181">
        <v>0</v>
      </c>
      <c r="AS181" t="s">
        <v>3</v>
      </c>
      <c r="AT181">
        <v>1</v>
      </c>
      <c r="AU181" t="s">
        <v>3</v>
      </c>
      <c r="AV181">
        <v>0</v>
      </c>
      <c r="AW181">
        <v>1</v>
      </c>
      <c r="AX181">
        <v>-1</v>
      </c>
      <c r="AY181">
        <v>0</v>
      </c>
      <c r="AZ181">
        <v>0</v>
      </c>
      <c r="BA181" t="s">
        <v>3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V181">
        <v>0</v>
      </c>
      <c r="CW181">
        <v>0</v>
      </c>
      <c r="CX181">
        <f>ROUND(Y181*Source!I147,7)</f>
        <v>1</v>
      </c>
      <c r="CY181">
        <f t="shared" si="143"/>
        <v>1601.67</v>
      </c>
      <c r="CZ181">
        <f t="shared" si="144"/>
        <v>1684.3500000000001</v>
      </c>
      <c r="DA181">
        <f t="shared" si="145"/>
        <v>9.11</v>
      </c>
      <c r="DB181">
        <f t="shared" si="146"/>
        <v>1684.35</v>
      </c>
      <c r="DC181">
        <f t="shared" si="147"/>
        <v>0</v>
      </c>
      <c r="DD181" t="s">
        <v>3</v>
      </c>
      <c r="DE181" t="s">
        <v>3</v>
      </c>
      <c r="DF181">
        <f t="shared" si="148"/>
        <v>15344.43</v>
      </c>
      <c r="DG181">
        <f t="shared" si="149"/>
        <v>0</v>
      </c>
      <c r="DH181">
        <f t="shared" si="150"/>
        <v>0</v>
      </c>
      <c r="DI181">
        <f t="shared" si="141"/>
        <v>0</v>
      </c>
      <c r="DJ181">
        <f t="shared" si="151"/>
        <v>15344.43</v>
      </c>
      <c r="DK181">
        <v>0</v>
      </c>
      <c r="DL181" t="s">
        <v>3</v>
      </c>
      <c r="DM181">
        <v>0</v>
      </c>
      <c r="DN181" t="s">
        <v>3</v>
      </c>
      <c r="DO181">
        <v>0</v>
      </c>
    </row>
    <row r="182" spans="1:119" x14ac:dyDescent="0.2">
      <c r="A182">
        <f>ROW(Source!A151)</f>
        <v>151</v>
      </c>
      <c r="B182">
        <v>51661419</v>
      </c>
      <c r="C182">
        <v>51662225</v>
      </c>
      <c r="D182">
        <v>49510719</v>
      </c>
      <c r="E182">
        <v>70</v>
      </c>
      <c r="F182">
        <v>1</v>
      </c>
      <c r="G182">
        <v>1</v>
      </c>
      <c r="H182">
        <v>1</v>
      </c>
      <c r="I182" t="s">
        <v>491</v>
      </c>
      <c r="J182" t="s">
        <v>3</v>
      </c>
      <c r="K182" t="s">
        <v>492</v>
      </c>
      <c r="L182">
        <v>1191</v>
      </c>
      <c r="N182">
        <v>1013</v>
      </c>
      <c r="O182" t="s">
        <v>455</v>
      </c>
      <c r="P182" t="s">
        <v>455</v>
      </c>
      <c r="Q182">
        <v>1</v>
      </c>
      <c r="W182">
        <v>0</v>
      </c>
      <c r="X182">
        <v>784619160</v>
      </c>
      <c r="Y182">
        <f t="shared" ref="Y182:Y187" si="152">(AT182*ROUND(1.05,7))</f>
        <v>161.70000000000002</v>
      </c>
      <c r="AA182">
        <v>0</v>
      </c>
      <c r="AB182">
        <v>0</v>
      </c>
      <c r="AC182">
        <v>0</v>
      </c>
      <c r="AD182">
        <v>291.83</v>
      </c>
      <c r="AE182">
        <v>0</v>
      </c>
      <c r="AF182">
        <v>0</v>
      </c>
      <c r="AG182">
        <v>0</v>
      </c>
      <c r="AH182">
        <v>8.74</v>
      </c>
      <c r="AI182">
        <v>1</v>
      </c>
      <c r="AJ182">
        <v>1</v>
      </c>
      <c r="AK182">
        <v>1</v>
      </c>
      <c r="AL182">
        <v>33.39</v>
      </c>
      <c r="AM182">
        <v>4</v>
      </c>
      <c r="AN182">
        <v>0</v>
      </c>
      <c r="AO182">
        <v>1</v>
      </c>
      <c r="AP182">
        <v>1</v>
      </c>
      <c r="AQ182">
        <v>0</v>
      </c>
      <c r="AR182">
        <v>0</v>
      </c>
      <c r="AS182" t="s">
        <v>3</v>
      </c>
      <c r="AT182">
        <v>154</v>
      </c>
      <c r="AU182" t="s">
        <v>20</v>
      </c>
      <c r="AV182">
        <v>1</v>
      </c>
      <c r="AW182">
        <v>2</v>
      </c>
      <c r="AX182">
        <v>51662238</v>
      </c>
      <c r="AY182">
        <v>1</v>
      </c>
      <c r="AZ182">
        <v>0</v>
      </c>
      <c r="BA182">
        <v>204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U182">
        <f>ROUND(AT182*Source!I151*AH182*AL182,2)</f>
        <v>4089.69</v>
      </c>
      <c r="CV182">
        <f>ROUND(Y182*Source!I151,7)</f>
        <v>14.714700000000001</v>
      </c>
      <c r="CW182">
        <v>0</v>
      </c>
      <c r="CX182">
        <f>ROUND(Y182*Source!I151,7)</f>
        <v>14.714700000000001</v>
      </c>
      <c r="CY182">
        <f>AD182</f>
        <v>291.83</v>
      </c>
      <c r="CZ182">
        <f>AH182</f>
        <v>8.74</v>
      </c>
      <c r="DA182">
        <f>AL182</f>
        <v>33.39</v>
      </c>
      <c r="DB182">
        <f t="shared" ref="DB182:DB187" si="153">ROUND((ROUND(AT182*CZ182,2)*ROUND(1.05,7)),2)</f>
        <v>1413.26</v>
      </c>
      <c r="DC182">
        <f t="shared" ref="DC182:DC187" si="154">ROUND((ROUND(AT182*AG182,2)*ROUND(1.05,7)),2)</f>
        <v>0</v>
      </c>
      <c r="DD182" t="s">
        <v>3</v>
      </c>
      <c r="DE182" t="s">
        <v>3</v>
      </c>
      <c r="DF182">
        <f t="shared" ref="DF182:DF187" si="155">ROUND(ROUND(AE182,2)*CX182,2)</f>
        <v>0</v>
      </c>
      <c r="DG182">
        <f t="shared" si="149"/>
        <v>0</v>
      </c>
      <c r="DH182">
        <f t="shared" si="150"/>
        <v>0</v>
      </c>
      <c r="DI182">
        <f>ROUND(ROUND(AH182*AL182,2)*CX182,2)</f>
        <v>4294.1899999999996</v>
      </c>
      <c r="DJ182">
        <f>DI182</f>
        <v>4294.1899999999996</v>
      </c>
      <c r="DK182">
        <v>0</v>
      </c>
      <c r="DL182" t="s">
        <v>3</v>
      </c>
      <c r="DM182">
        <v>0</v>
      </c>
      <c r="DN182" t="s">
        <v>3</v>
      </c>
      <c r="DO182">
        <v>0</v>
      </c>
    </row>
    <row r="183" spans="1:119" x14ac:dyDescent="0.2">
      <c r="A183">
        <f>ROW(Source!A151)</f>
        <v>151</v>
      </c>
      <c r="B183">
        <v>51661419</v>
      </c>
      <c r="C183">
        <v>51662225</v>
      </c>
      <c r="D183">
        <v>49510905</v>
      </c>
      <c r="E183">
        <v>70</v>
      </c>
      <c r="F183">
        <v>1</v>
      </c>
      <c r="G183">
        <v>1</v>
      </c>
      <c r="H183">
        <v>1</v>
      </c>
      <c r="I183" t="s">
        <v>456</v>
      </c>
      <c r="J183" t="s">
        <v>3</v>
      </c>
      <c r="K183" t="s">
        <v>457</v>
      </c>
      <c r="L183">
        <v>1191</v>
      </c>
      <c r="N183">
        <v>1013</v>
      </c>
      <c r="O183" t="s">
        <v>455</v>
      </c>
      <c r="P183" t="s">
        <v>455</v>
      </c>
      <c r="Q183">
        <v>1</v>
      </c>
      <c r="W183">
        <v>0</v>
      </c>
      <c r="X183">
        <v>-1417349443</v>
      </c>
      <c r="Y183">
        <f t="shared" si="152"/>
        <v>1.26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1</v>
      </c>
      <c r="AJ183">
        <v>1</v>
      </c>
      <c r="AK183">
        <v>33.39</v>
      </c>
      <c r="AL183">
        <v>1</v>
      </c>
      <c r="AM183">
        <v>4</v>
      </c>
      <c r="AN183">
        <v>0</v>
      </c>
      <c r="AO183">
        <v>1</v>
      </c>
      <c r="AP183">
        <v>1</v>
      </c>
      <c r="AQ183">
        <v>0</v>
      </c>
      <c r="AR183">
        <v>0</v>
      </c>
      <c r="AS183" t="s">
        <v>3</v>
      </c>
      <c r="AT183">
        <v>1.2</v>
      </c>
      <c r="AU183" t="s">
        <v>20</v>
      </c>
      <c r="AV183">
        <v>2</v>
      </c>
      <c r="AW183">
        <v>2</v>
      </c>
      <c r="AX183">
        <v>51662239</v>
      </c>
      <c r="AY183">
        <v>1</v>
      </c>
      <c r="AZ183">
        <v>0</v>
      </c>
      <c r="BA183">
        <v>205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V183">
        <v>0</v>
      </c>
      <c r="CW183">
        <v>0</v>
      </c>
      <c r="CX183">
        <f>ROUND(Y183*Source!I151,7)</f>
        <v>0.11466</v>
      </c>
      <c r="CY183">
        <f>AD183</f>
        <v>0</v>
      </c>
      <c r="CZ183">
        <f>AH183</f>
        <v>0</v>
      </c>
      <c r="DA183">
        <f>AL183</f>
        <v>1</v>
      </c>
      <c r="DB183">
        <f t="shared" si="153"/>
        <v>0</v>
      </c>
      <c r="DC183">
        <f t="shared" si="154"/>
        <v>0</v>
      </c>
      <c r="DD183" t="s">
        <v>3</v>
      </c>
      <c r="DE183" t="s">
        <v>3</v>
      </c>
      <c r="DF183">
        <f t="shared" si="155"/>
        <v>0</v>
      </c>
      <c r="DG183">
        <f t="shared" si="149"/>
        <v>0</v>
      </c>
      <c r="DH183">
        <f>ROUND(ROUND(AG183*AK183,2)*CX183,2)</f>
        <v>0</v>
      </c>
      <c r="DI183">
        <f t="shared" ref="DI183:DI193" si="156">ROUND(ROUND(AH183,2)*CX183,2)</f>
        <v>0</v>
      </c>
      <c r="DJ183">
        <f>DI183</f>
        <v>0</v>
      </c>
      <c r="DK183">
        <v>0</v>
      </c>
      <c r="DL183" t="s">
        <v>3</v>
      </c>
      <c r="DM183">
        <v>0</v>
      </c>
      <c r="DN183" t="s">
        <v>3</v>
      </c>
      <c r="DO183">
        <v>0</v>
      </c>
    </row>
    <row r="184" spans="1:119" x14ac:dyDescent="0.2">
      <c r="A184">
        <f>ROW(Source!A151)</f>
        <v>151</v>
      </c>
      <c r="B184">
        <v>51661419</v>
      </c>
      <c r="C184">
        <v>51662225</v>
      </c>
      <c r="D184">
        <v>49672573</v>
      </c>
      <c r="E184">
        <v>1</v>
      </c>
      <c r="F184">
        <v>1</v>
      </c>
      <c r="G184">
        <v>1</v>
      </c>
      <c r="H184">
        <v>2</v>
      </c>
      <c r="I184" t="s">
        <v>458</v>
      </c>
      <c r="J184" t="s">
        <v>459</v>
      </c>
      <c r="K184" t="s">
        <v>460</v>
      </c>
      <c r="L184">
        <v>1367</v>
      </c>
      <c r="N184">
        <v>1011</v>
      </c>
      <c r="O184" t="s">
        <v>461</v>
      </c>
      <c r="P184" t="s">
        <v>461</v>
      </c>
      <c r="Q184">
        <v>1</v>
      </c>
      <c r="W184">
        <v>0</v>
      </c>
      <c r="X184">
        <v>-430484415</v>
      </c>
      <c r="Y184">
        <f t="shared" si="152"/>
        <v>0.504</v>
      </c>
      <c r="AA184">
        <v>0</v>
      </c>
      <c r="AB184">
        <v>1530.2</v>
      </c>
      <c r="AC184">
        <v>450.77</v>
      </c>
      <c r="AD184">
        <v>0</v>
      </c>
      <c r="AE184">
        <v>0</v>
      </c>
      <c r="AF184">
        <v>115.4</v>
      </c>
      <c r="AG184">
        <v>13.5</v>
      </c>
      <c r="AH184">
        <v>0</v>
      </c>
      <c r="AI184">
        <v>1</v>
      </c>
      <c r="AJ184">
        <v>13.26</v>
      </c>
      <c r="AK184">
        <v>33.39</v>
      </c>
      <c r="AL184">
        <v>1</v>
      </c>
      <c r="AM184">
        <v>4</v>
      </c>
      <c r="AN184">
        <v>0</v>
      </c>
      <c r="AO184">
        <v>1</v>
      </c>
      <c r="AP184">
        <v>1</v>
      </c>
      <c r="AQ184">
        <v>0</v>
      </c>
      <c r="AR184">
        <v>0</v>
      </c>
      <c r="AS184" t="s">
        <v>3</v>
      </c>
      <c r="AT184">
        <v>0.48</v>
      </c>
      <c r="AU184" t="s">
        <v>20</v>
      </c>
      <c r="AV184">
        <v>0</v>
      </c>
      <c r="AW184">
        <v>2</v>
      </c>
      <c r="AX184">
        <v>51662240</v>
      </c>
      <c r="AY184">
        <v>1</v>
      </c>
      <c r="AZ184">
        <v>0</v>
      </c>
      <c r="BA184">
        <v>206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V184">
        <v>0</v>
      </c>
      <c r="CW184">
        <f>ROUND(Y184*Source!I151,7)</f>
        <v>4.5864000000000002E-2</v>
      </c>
      <c r="CX184">
        <f>ROUND(Y184*Source!I151,7)</f>
        <v>4.5864000000000002E-2</v>
      </c>
      <c r="CY184">
        <f>AB184</f>
        <v>1530.2</v>
      </c>
      <c r="CZ184">
        <f>AF184</f>
        <v>115.4</v>
      </c>
      <c r="DA184">
        <f>AJ184</f>
        <v>13.26</v>
      </c>
      <c r="DB184">
        <f t="shared" si="153"/>
        <v>58.16</v>
      </c>
      <c r="DC184">
        <f t="shared" si="154"/>
        <v>6.8</v>
      </c>
      <c r="DD184" t="s">
        <v>3</v>
      </c>
      <c r="DE184" t="s">
        <v>3</v>
      </c>
      <c r="DF184">
        <f t="shared" si="155"/>
        <v>0</v>
      </c>
      <c r="DG184">
        <f>ROUND(ROUND(AF184*AJ184,2)*CX184,2)</f>
        <v>70.180000000000007</v>
      </c>
      <c r="DH184">
        <f>ROUND(ROUND(AG184*AK184,2)*CX184,2)</f>
        <v>20.67</v>
      </c>
      <c r="DI184">
        <f t="shared" si="156"/>
        <v>0</v>
      </c>
      <c r="DJ184">
        <f>DG184</f>
        <v>70.180000000000007</v>
      </c>
      <c r="DK184">
        <v>0</v>
      </c>
      <c r="DL184" t="s">
        <v>3</v>
      </c>
      <c r="DM184">
        <v>0</v>
      </c>
      <c r="DN184" t="s">
        <v>3</v>
      </c>
      <c r="DO184">
        <v>0</v>
      </c>
    </row>
    <row r="185" spans="1:119" x14ac:dyDescent="0.2">
      <c r="A185">
        <f>ROW(Source!A151)</f>
        <v>151</v>
      </c>
      <c r="B185">
        <v>51661419</v>
      </c>
      <c r="C185">
        <v>51662225</v>
      </c>
      <c r="D185">
        <v>49672703</v>
      </c>
      <c r="E185">
        <v>1</v>
      </c>
      <c r="F185">
        <v>1</v>
      </c>
      <c r="G185">
        <v>1</v>
      </c>
      <c r="H185">
        <v>2</v>
      </c>
      <c r="I185" t="s">
        <v>493</v>
      </c>
      <c r="J185" t="s">
        <v>494</v>
      </c>
      <c r="K185" t="s">
        <v>495</v>
      </c>
      <c r="L185">
        <v>1367</v>
      </c>
      <c r="N185">
        <v>1011</v>
      </c>
      <c r="O185" t="s">
        <v>461</v>
      </c>
      <c r="P185" t="s">
        <v>461</v>
      </c>
      <c r="Q185">
        <v>1</v>
      </c>
      <c r="W185">
        <v>0</v>
      </c>
      <c r="X185">
        <v>-1424865896</v>
      </c>
      <c r="Y185">
        <f t="shared" si="152"/>
        <v>0.35700000000000004</v>
      </c>
      <c r="AA185">
        <v>0</v>
      </c>
      <c r="AB185">
        <v>88.31</v>
      </c>
      <c r="AC185">
        <v>0</v>
      </c>
      <c r="AD185">
        <v>0</v>
      </c>
      <c r="AE185">
        <v>0</v>
      </c>
      <c r="AF185">
        <v>6.66</v>
      </c>
      <c r="AG185">
        <v>0</v>
      </c>
      <c r="AH185">
        <v>0</v>
      </c>
      <c r="AI185">
        <v>1</v>
      </c>
      <c r="AJ185">
        <v>13.26</v>
      </c>
      <c r="AK185">
        <v>33.39</v>
      </c>
      <c r="AL185">
        <v>1</v>
      </c>
      <c r="AM185">
        <v>4</v>
      </c>
      <c r="AN185">
        <v>0</v>
      </c>
      <c r="AO185">
        <v>1</v>
      </c>
      <c r="AP185">
        <v>1</v>
      </c>
      <c r="AQ185">
        <v>0</v>
      </c>
      <c r="AR185">
        <v>0</v>
      </c>
      <c r="AS185" t="s">
        <v>3</v>
      </c>
      <c r="AT185">
        <v>0.34</v>
      </c>
      <c r="AU185" t="s">
        <v>20</v>
      </c>
      <c r="AV185">
        <v>0</v>
      </c>
      <c r="AW185">
        <v>2</v>
      </c>
      <c r="AX185">
        <v>51662241</v>
      </c>
      <c r="AY185">
        <v>1</v>
      </c>
      <c r="AZ185">
        <v>0</v>
      </c>
      <c r="BA185">
        <v>207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V185">
        <v>0</v>
      </c>
      <c r="CW185">
        <f>ROUND(Y185*Source!I151,7)</f>
        <v>3.2487000000000002E-2</v>
      </c>
      <c r="CX185">
        <f>ROUND(Y185*Source!I151,7)</f>
        <v>3.2487000000000002E-2</v>
      </c>
      <c r="CY185">
        <f>AB185</f>
        <v>88.31</v>
      </c>
      <c r="CZ185">
        <f>AF185</f>
        <v>6.66</v>
      </c>
      <c r="DA185">
        <f>AJ185</f>
        <v>13.26</v>
      </c>
      <c r="DB185">
        <f t="shared" si="153"/>
        <v>2.37</v>
      </c>
      <c r="DC185">
        <f t="shared" si="154"/>
        <v>0</v>
      </c>
      <c r="DD185" t="s">
        <v>3</v>
      </c>
      <c r="DE185" t="s">
        <v>3</v>
      </c>
      <c r="DF185">
        <f t="shared" si="155"/>
        <v>0</v>
      </c>
      <c r="DG185">
        <f>ROUND(ROUND(AF185*AJ185,2)*CX185,2)</f>
        <v>2.87</v>
      </c>
      <c r="DH185">
        <f>ROUND(ROUND(AG185*AK185,2)*CX185,2)</f>
        <v>0</v>
      </c>
      <c r="DI185">
        <f t="shared" si="156"/>
        <v>0</v>
      </c>
      <c r="DJ185">
        <f>DG185</f>
        <v>2.87</v>
      </c>
      <c r="DK185">
        <v>0</v>
      </c>
      <c r="DL185" t="s">
        <v>3</v>
      </c>
      <c r="DM185">
        <v>0</v>
      </c>
      <c r="DN185" t="s">
        <v>3</v>
      </c>
      <c r="DO185">
        <v>0</v>
      </c>
    </row>
    <row r="186" spans="1:119" x14ac:dyDescent="0.2">
      <c r="A186">
        <f>ROW(Source!A151)</f>
        <v>151</v>
      </c>
      <c r="B186">
        <v>51661419</v>
      </c>
      <c r="C186">
        <v>51662225</v>
      </c>
      <c r="D186">
        <v>49673503</v>
      </c>
      <c r="E186">
        <v>1</v>
      </c>
      <c r="F186">
        <v>1</v>
      </c>
      <c r="G186">
        <v>1</v>
      </c>
      <c r="H186">
        <v>2</v>
      </c>
      <c r="I186" t="s">
        <v>465</v>
      </c>
      <c r="J186" t="s">
        <v>466</v>
      </c>
      <c r="K186" t="s">
        <v>467</v>
      </c>
      <c r="L186">
        <v>1367</v>
      </c>
      <c r="N186">
        <v>1011</v>
      </c>
      <c r="O186" t="s">
        <v>461</v>
      </c>
      <c r="P186" t="s">
        <v>461</v>
      </c>
      <c r="Q186">
        <v>1</v>
      </c>
      <c r="W186">
        <v>0</v>
      </c>
      <c r="X186">
        <v>509054691</v>
      </c>
      <c r="Y186">
        <f t="shared" si="152"/>
        <v>0.75600000000000001</v>
      </c>
      <c r="AA186">
        <v>0</v>
      </c>
      <c r="AB186">
        <v>871.31</v>
      </c>
      <c r="AC186">
        <v>387.32</v>
      </c>
      <c r="AD186">
        <v>0</v>
      </c>
      <c r="AE186">
        <v>0</v>
      </c>
      <c r="AF186">
        <v>65.709999999999994</v>
      </c>
      <c r="AG186">
        <v>11.6</v>
      </c>
      <c r="AH186">
        <v>0</v>
      </c>
      <c r="AI186">
        <v>1</v>
      </c>
      <c r="AJ186">
        <v>13.26</v>
      </c>
      <c r="AK186">
        <v>33.39</v>
      </c>
      <c r="AL186">
        <v>1</v>
      </c>
      <c r="AM186">
        <v>4</v>
      </c>
      <c r="AN186">
        <v>0</v>
      </c>
      <c r="AO186">
        <v>1</v>
      </c>
      <c r="AP186">
        <v>1</v>
      </c>
      <c r="AQ186">
        <v>0</v>
      </c>
      <c r="AR186">
        <v>0</v>
      </c>
      <c r="AS186" t="s">
        <v>3</v>
      </c>
      <c r="AT186">
        <v>0.72</v>
      </c>
      <c r="AU186" t="s">
        <v>20</v>
      </c>
      <c r="AV186">
        <v>0</v>
      </c>
      <c r="AW186">
        <v>2</v>
      </c>
      <c r="AX186">
        <v>51662242</v>
      </c>
      <c r="AY186">
        <v>1</v>
      </c>
      <c r="AZ186">
        <v>0</v>
      </c>
      <c r="BA186">
        <v>208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V186">
        <v>0</v>
      </c>
      <c r="CW186">
        <f>ROUND(Y186*Source!I151,7)</f>
        <v>6.8795999999999996E-2</v>
      </c>
      <c r="CX186">
        <f>ROUND(Y186*Source!I151,7)</f>
        <v>6.8795999999999996E-2</v>
      </c>
      <c r="CY186">
        <f>AB186</f>
        <v>871.31</v>
      </c>
      <c r="CZ186">
        <f>AF186</f>
        <v>65.709999999999994</v>
      </c>
      <c r="DA186">
        <f>AJ186</f>
        <v>13.26</v>
      </c>
      <c r="DB186">
        <f t="shared" si="153"/>
        <v>49.68</v>
      </c>
      <c r="DC186">
        <f t="shared" si="154"/>
        <v>8.77</v>
      </c>
      <c r="DD186" t="s">
        <v>3</v>
      </c>
      <c r="DE186" t="s">
        <v>3</v>
      </c>
      <c r="DF186">
        <f t="shared" si="155"/>
        <v>0</v>
      </c>
      <c r="DG186">
        <f>ROUND(ROUND(AF186*AJ186,2)*CX186,2)</f>
        <v>59.94</v>
      </c>
      <c r="DH186">
        <f>ROUND(ROUND(AG186*AK186,2)*CX186,2)</f>
        <v>26.65</v>
      </c>
      <c r="DI186">
        <f t="shared" si="156"/>
        <v>0</v>
      </c>
      <c r="DJ186">
        <f>DG186</f>
        <v>59.94</v>
      </c>
      <c r="DK186">
        <v>0</v>
      </c>
      <c r="DL186" t="s">
        <v>3</v>
      </c>
      <c r="DM186">
        <v>0</v>
      </c>
      <c r="DN186" t="s">
        <v>3</v>
      </c>
      <c r="DO186">
        <v>0</v>
      </c>
    </row>
    <row r="187" spans="1:119" x14ac:dyDescent="0.2">
      <c r="A187">
        <f>ROW(Source!A151)</f>
        <v>151</v>
      </c>
      <c r="B187">
        <v>51661419</v>
      </c>
      <c r="C187">
        <v>51662225</v>
      </c>
      <c r="D187">
        <v>49673715</v>
      </c>
      <c r="E187">
        <v>1</v>
      </c>
      <c r="F187">
        <v>1</v>
      </c>
      <c r="G187">
        <v>1</v>
      </c>
      <c r="H187">
        <v>2</v>
      </c>
      <c r="I187" t="s">
        <v>479</v>
      </c>
      <c r="J187" t="s">
        <v>480</v>
      </c>
      <c r="K187" t="s">
        <v>481</v>
      </c>
      <c r="L187">
        <v>1367</v>
      </c>
      <c r="N187">
        <v>1011</v>
      </c>
      <c r="O187" t="s">
        <v>461</v>
      </c>
      <c r="P187" t="s">
        <v>461</v>
      </c>
      <c r="Q187">
        <v>1</v>
      </c>
      <c r="W187">
        <v>0</v>
      </c>
      <c r="X187">
        <v>829370094</v>
      </c>
      <c r="Y187">
        <f t="shared" si="152"/>
        <v>1.6170000000000002</v>
      </c>
      <c r="AA187">
        <v>0</v>
      </c>
      <c r="AB187">
        <v>107.41</v>
      </c>
      <c r="AC187">
        <v>0</v>
      </c>
      <c r="AD187">
        <v>0</v>
      </c>
      <c r="AE187">
        <v>0</v>
      </c>
      <c r="AF187">
        <v>8.1</v>
      </c>
      <c r="AG187">
        <v>0</v>
      </c>
      <c r="AH187">
        <v>0</v>
      </c>
      <c r="AI187">
        <v>1</v>
      </c>
      <c r="AJ187">
        <v>13.26</v>
      </c>
      <c r="AK187">
        <v>33.39</v>
      </c>
      <c r="AL187">
        <v>1</v>
      </c>
      <c r="AM187">
        <v>4</v>
      </c>
      <c r="AN187">
        <v>0</v>
      </c>
      <c r="AO187">
        <v>1</v>
      </c>
      <c r="AP187">
        <v>1</v>
      </c>
      <c r="AQ187">
        <v>0</v>
      </c>
      <c r="AR187">
        <v>0</v>
      </c>
      <c r="AS187" t="s">
        <v>3</v>
      </c>
      <c r="AT187">
        <v>1.54</v>
      </c>
      <c r="AU187" t="s">
        <v>20</v>
      </c>
      <c r="AV187">
        <v>0</v>
      </c>
      <c r="AW187">
        <v>2</v>
      </c>
      <c r="AX187">
        <v>51662243</v>
      </c>
      <c r="AY187">
        <v>1</v>
      </c>
      <c r="AZ187">
        <v>0</v>
      </c>
      <c r="BA187">
        <v>209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V187">
        <v>0</v>
      </c>
      <c r="CW187">
        <f>ROUND(Y187*Source!I151,7)</f>
        <v>0.147147</v>
      </c>
      <c r="CX187">
        <f>ROUND(Y187*Source!I151,7)</f>
        <v>0.147147</v>
      </c>
      <c r="CY187">
        <f>AB187</f>
        <v>107.41</v>
      </c>
      <c r="CZ187">
        <f>AF187</f>
        <v>8.1</v>
      </c>
      <c r="DA187">
        <f>AJ187</f>
        <v>13.26</v>
      </c>
      <c r="DB187">
        <f t="shared" si="153"/>
        <v>13.09</v>
      </c>
      <c r="DC187">
        <f t="shared" si="154"/>
        <v>0</v>
      </c>
      <c r="DD187" t="s">
        <v>3</v>
      </c>
      <c r="DE187" t="s">
        <v>3</v>
      </c>
      <c r="DF187">
        <f t="shared" si="155"/>
        <v>0</v>
      </c>
      <c r="DG187">
        <f>ROUND(ROUND(AF187*AJ187,2)*CX187,2)</f>
        <v>15.81</v>
      </c>
      <c r="DH187">
        <f>ROUND(ROUND(AG187*AK187,2)*CX187,2)</f>
        <v>0</v>
      </c>
      <c r="DI187">
        <f t="shared" si="156"/>
        <v>0</v>
      </c>
      <c r="DJ187">
        <f>DG187</f>
        <v>15.81</v>
      </c>
      <c r="DK187">
        <v>0</v>
      </c>
      <c r="DL187" t="s">
        <v>3</v>
      </c>
      <c r="DM187">
        <v>0</v>
      </c>
      <c r="DN187" t="s">
        <v>3</v>
      </c>
      <c r="DO187">
        <v>0</v>
      </c>
    </row>
    <row r="188" spans="1:119" x14ac:dyDescent="0.2">
      <c r="A188">
        <f>ROW(Source!A151)</f>
        <v>151</v>
      </c>
      <c r="B188">
        <v>51661419</v>
      </c>
      <c r="C188">
        <v>51662225</v>
      </c>
      <c r="D188">
        <v>49521144</v>
      </c>
      <c r="E188">
        <v>1</v>
      </c>
      <c r="F188">
        <v>1</v>
      </c>
      <c r="G188">
        <v>1</v>
      </c>
      <c r="H188">
        <v>3</v>
      </c>
      <c r="I188" t="s">
        <v>496</v>
      </c>
      <c r="J188" t="s">
        <v>497</v>
      </c>
      <c r="K188" t="s">
        <v>498</v>
      </c>
      <c r="L188">
        <v>1348</v>
      </c>
      <c r="N188">
        <v>1009</v>
      </c>
      <c r="O188" t="s">
        <v>196</v>
      </c>
      <c r="P188" t="s">
        <v>196</v>
      </c>
      <c r="Q188">
        <v>1000</v>
      </c>
      <c r="W188">
        <v>0</v>
      </c>
      <c r="X188">
        <v>-847628873</v>
      </c>
      <c r="Y188">
        <f t="shared" ref="Y188:Y193" si="157">AT188</f>
        <v>8.8999999999999995E-4</v>
      </c>
      <c r="AA188">
        <v>241405.89</v>
      </c>
      <c r="AB188">
        <v>0</v>
      </c>
      <c r="AC188">
        <v>0</v>
      </c>
      <c r="AD188">
        <v>0</v>
      </c>
      <c r="AE188">
        <v>26499</v>
      </c>
      <c r="AF188">
        <v>0</v>
      </c>
      <c r="AG188">
        <v>0</v>
      </c>
      <c r="AH188">
        <v>0</v>
      </c>
      <c r="AI188">
        <v>9.11</v>
      </c>
      <c r="AJ188">
        <v>1</v>
      </c>
      <c r="AK188">
        <v>1</v>
      </c>
      <c r="AL188">
        <v>1</v>
      </c>
      <c r="AM188">
        <v>4</v>
      </c>
      <c r="AN188">
        <v>0</v>
      </c>
      <c r="AO188">
        <v>1</v>
      </c>
      <c r="AP188">
        <v>1</v>
      </c>
      <c r="AQ188">
        <v>0</v>
      </c>
      <c r="AR188">
        <v>0</v>
      </c>
      <c r="AS188" t="s">
        <v>3</v>
      </c>
      <c r="AT188">
        <v>8.8999999999999995E-4</v>
      </c>
      <c r="AU188" t="s">
        <v>3</v>
      </c>
      <c r="AV188">
        <v>0</v>
      </c>
      <c r="AW188">
        <v>2</v>
      </c>
      <c r="AX188">
        <v>51662244</v>
      </c>
      <c r="AY188">
        <v>1</v>
      </c>
      <c r="AZ188">
        <v>0</v>
      </c>
      <c r="BA188">
        <v>210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V188">
        <v>0</v>
      </c>
      <c r="CW188">
        <v>0</v>
      </c>
      <c r="CX188">
        <f>ROUND(Y188*Source!I151,7)</f>
        <v>8.1000000000000004E-5</v>
      </c>
      <c r="CY188">
        <f t="shared" ref="CY188:CY193" si="158">AA188</f>
        <v>241405.89</v>
      </c>
      <c r="CZ188">
        <f t="shared" ref="CZ188:CZ193" si="159">AE188</f>
        <v>26499</v>
      </c>
      <c r="DA188">
        <f t="shared" ref="DA188:DA193" si="160">AI188</f>
        <v>9.11</v>
      </c>
      <c r="DB188">
        <f t="shared" ref="DB188:DB193" si="161">ROUND(ROUND(AT188*CZ188,2),2)</f>
        <v>23.58</v>
      </c>
      <c r="DC188">
        <f t="shared" ref="DC188:DC193" si="162">ROUND(ROUND(AT188*AG188,2),2)</f>
        <v>0</v>
      </c>
      <c r="DD188" t="s">
        <v>3</v>
      </c>
      <c r="DE188" t="s">
        <v>3</v>
      </c>
      <c r="DF188">
        <f t="shared" ref="DF188:DF193" si="163">ROUND(ROUND(AE188*AI188,2)*CX188,2)</f>
        <v>19.55</v>
      </c>
      <c r="DG188">
        <f t="shared" ref="DG188:DG195" si="164">ROUND(ROUND(AF188,2)*CX188,2)</f>
        <v>0</v>
      </c>
      <c r="DH188">
        <f t="shared" ref="DH188:DH194" si="165">ROUND(ROUND(AG188,2)*CX188,2)</f>
        <v>0</v>
      </c>
      <c r="DI188">
        <f t="shared" si="156"/>
        <v>0</v>
      </c>
      <c r="DJ188">
        <f t="shared" ref="DJ188:DJ193" si="166">DF188</f>
        <v>19.55</v>
      </c>
      <c r="DK188">
        <v>0</v>
      </c>
      <c r="DL188" t="s">
        <v>3</v>
      </c>
      <c r="DM188">
        <v>0</v>
      </c>
      <c r="DN188" t="s">
        <v>3</v>
      </c>
      <c r="DO188">
        <v>0</v>
      </c>
    </row>
    <row r="189" spans="1:119" x14ac:dyDescent="0.2">
      <c r="A189">
        <f>ROW(Source!A151)</f>
        <v>151</v>
      </c>
      <c r="B189">
        <v>51661419</v>
      </c>
      <c r="C189">
        <v>51662225</v>
      </c>
      <c r="D189">
        <v>49524301</v>
      </c>
      <c r="E189">
        <v>1</v>
      </c>
      <c r="F189">
        <v>1</v>
      </c>
      <c r="G189">
        <v>1</v>
      </c>
      <c r="H189">
        <v>3</v>
      </c>
      <c r="I189" t="s">
        <v>482</v>
      </c>
      <c r="J189" t="s">
        <v>483</v>
      </c>
      <c r="K189" t="s">
        <v>484</v>
      </c>
      <c r="L189">
        <v>1348</v>
      </c>
      <c r="N189">
        <v>1009</v>
      </c>
      <c r="O189" t="s">
        <v>196</v>
      </c>
      <c r="P189" t="s">
        <v>196</v>
      </c>
      <c r="Q189">
        <v>1000</v>
      </c>
      <c r="W189">
        <v>0</v>
      </c>
      <c r="X189">
        <v>1824693337</v>
      </c>
      <c r="Y189">
        <f t="shared" si="157"/>
        <v>4.4999999999999999E-4</v>
      </c>
      <c r="AA189">
        <v>94397.82</v>
      </c>
      <c r="AB189">
        <v>0</v>
      </c>
      <c r="AC189">
        <v>0</v>
      </c>
      <c r="AD189">
        <v>0</v>
      </c>
      <c r="AE189">
        <v>10362</v>
      </c>
      <c r="AF189">
        <v>0</v>
      </c>
      <c r="AG189">
        <v>0</v>
      </c>
      <c r="AH189">
        <v>0</v>
      </c>
      <c r="AI189">
        <v>9.11</v>
      </c>
      <c r="AJ189">
        <v>1</v>
      </c>
      <c r="AK189">
        <v>1</v>
      </c>
      <c r="AL189">
        <v>1</v>
      </c>
      <c r="AM189">
        <v>4</v>
      </c>
      <c r="AN189">
        <v>0</v>
      </c>
      <c r="AO189">
        <v>1</v>
      </c>
      <c r="AP189">
        <v>1</v>
      </c>
      <c r="AQ189">
        <v>0</v>
      </c>
      <c r="AR189">
        <v>0</v>
      </c>
      <c r="AS189" t="s">
        <v>3</v>
      </c>
      <c r="AT189">
        <v>4.4999999999999999E-4</v>
      </c>
      <c r="AU189" t="s">
        <v>3</v>
      </c>
      <c r="AV189">
        <v>0</v>
      </c>
      <c r="AW189">
        <v>2</v>
      </c>
      <c r="AX189">
        <v>51662245</v>
      </c>
      <c r="AY189">
        <v>1</v>
      </c>
      <c r="AZ189">
        <v>0</v>
      </c>
      <c r="BA189">
        <v>211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V189">
        <v>0</v>
      </c>
      <c r="CW189">
        <v>0</v>
      </c>
      <c r="CX189">
        <f>ROUND(Y189*Source!I151,7)</f>
        <v>4.1E-5</v>
      </c>
      <c r="CY189">
        <f t="shared" si="158"/>
        <v>94397.82</v>
      </c>
      <c r="CZ189">
        <f t="shared" si="159"/>
        <v>10362</v>
      </c>
      <c r="DA189">
        <f t="shared" si="160"/>
        <v>9.11</v>
      </c>
      <c r="DB189">
        <f t="shared" si="161"/>
        <v>4.66</v>
      </c>
      <c r="DC189">
        <f t="shared" si="162"/>
        <v>0</v>
      </c>
      <c r="DD189" t="s">
        <v>3</v>
      </c>
      <c r="DE189" t="s">
        <v>3</v>
      </c>
      <c r="DF189">
        <f t="shared" si="163"/>
        <v>3.87</v>
      </c>
      <c r="DG189">
        <f t="shared" si="164"/>
        <v>0</v>
      </c>
      <c r="DH189">
        <f t="shared" si="165"/>
        <v>0</v>
      </c>
      <c r="DI189">
        <f t="shared" si="156"/>
        <v>0</v>
      </c>
      <c r="DJ189">
        <f t="shared" si="166"/>
        <v>3.87</v>
      </c>
      <c r="DK189">
        <v>0</v>
      </c>
      <c r="DL189" t="s">
        <v>3</v>
      </c>
      <c r="DM189">
        <v>0</v>
      </c>
      <c r="DN189" t="s">
        <v>3</v>
      </c>
      <c r="DO189">
        <v>0</v>
      </c>
    </row>
    <row r="190" spans="1:119" x14ac:dyDescent="0.2">
      <c r="A190">
        <f>ROW(Source!A151)</f>
        <v>151</v>
      </c>
      <c r="B190">
        <v>51661419</v>
      </c>
      <c r="C190">
        <v>51662225</v>
      </c>
      <c r="D190">
        <v>49525488</v>
      </c>
      <c r="E190">
        <v>1</v>
      </c>
      <c r="F190">
        <v>1</v>
      </c>
      <c r="G190">
        <v>1</v>
      </c>
      <c r="H190">
        <v>3</v>
      </c>
      <c r="I190" t="s">
        <v>468</v>
      </c>
      <c r="J190" t="s">
        <v>469</v>
      </c>
      <c r="K190" t="s">
        <v>470</v>
      </c>
      <c r="L190">
        <v>1346</v>
      </c>
      <c r="N190">
        <v>1009</v>
      </c>
      <c r="O190" t="s">
        <v>471</v>
      </c>
      <c r="P190" t="s">
        <v>471</v>
      </c>
      <c r="Q190">
        <v>1</v>
      </c>
      <c r="W190">
        <v>0</v>
      </c>
      <c r="X190">
        <v>-1864341761</v>
      </c>
      <c r="Y190">
        <f t="shared" si="157"/>
        <v>15</v>
      </c>
      <c r="AA190">
        <v>82.35</v>
      </c>
      <c r="AB190">
        <v>0</v>
      </c>
      <c r="AC190">
        <v>0</v>
      </c>
      <c r="AD190">
        <v>0</v>
      </c>
      <c r="AE190">
        <v>9.0399999999999991</v>
      </c>
      <c r="AF190">
        <v>0</v>
      </c>
      <c r="AG190">
        <v>0</v>
      </c>
      <c r="AH190">
        <v>0</v>
      </c>
      <c r="AI190">
        <v>9.11</v>
      </c>
      <c r="AJ190">
        <v>1</v>
      </c>
      <c r="AK190">
        <v>1</v>
      </c>
      <c r="AL190">
        <v>1</v>
      </c>
      <c r="AM190">
        <v>4</v>
      </c>
      <c r="AN190">
        <v>0</v>
      </c>
      <c r="AO190">
        <v>1</v>
      </c>
      <c r="AP190">
        <v>1</v>
      </c>
      <c r="AQ190">
        <v>0</v>
      </c>
      <c r="AR190">
        <v>0</v>
      </c>
      <c r="AS190" t="s">
        <v>3</v>
      </c>
      <c r="AT190">
        <v>15</v>
      </c>
      <c r="AU190" t="s">
        <v>3</v>
      </c>
      <c r="AV190">
        <v>0</v>
      </c>
      <c r="AW190">
        <v>2</v>
      </c>
      <c r="AX190">
        <v>51662246</v>
      </c>
      <c r="AY190">
        <v>1</v>
      </c>
      <c r="AZ190">
        <v>0</v>
      </c>
      <c r="BA190">
        <v>212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CV190">
        <v>0</v>
      </c>
      <c r="CW190">
        <v>0</v>
      </c>
      <c r="CX190">
        <f>ROUND(Y190*Source!I151,7)</f>
        <v>1.365</v>
      </c>
      <c r="CY190">
        <f t="shared" si="158"/>
        <v>82.35</v>
      </c>
      <c r="CZ190">
        <f t="shared" si="159"/>
        <v>9.0399999999999991</v>
      </c>
      <c r="DA190">
        <f t="shared" si="160"/>
        <v>9.11</v>
      </c>
      <c r="DB190">
        <f t="shared" si="161"/>
        <v>135.6</v>
      </c>
      <c r="DC190">
        <f t="shared" si="162"/>
        <v>0</v>
      </c>
      <c r="DD190" t="s">
        <v>3</v>
      </c>
      <c r="DE190" t="s">
        <v>3</v>
      </c>
      <c r="DF190">
        <f t="shared" si="163"/>
        <v>112.41</v>
      </c>
      <c r="DG190">
        <f t="shared" si="164"/>
        <v>0</v>
      </c>
      <c r="DH190">
        <f t="shared" si="165"/>
        <v>0</v>
      </c>
      <c r="DI190">
        <f t="shared" si="156"/>
        <v>0</v>
      </c>
      <c r="DJ190">
        <f t="shared" si="166"/>
        <v>112.41</v>
      </c>
      <c r="DK190">
        <v>0</v>
      </c>
      <c r="DL190" t="s">
        <v>3</v>
      </c>
      <c r="DM190">
        <v>0</v>
      </c>
      <c r="DN190" t="s">
        <v>3</v>
      </c>
      <c r="DO190">
        <v>0</v>
      </c>
    </row>
    <row r="191" spans="1:119" x14ac:dyDescent="0.2">
      <c r="A191">
        <f>ROW(Source!A151)</f>
        <v>151</v>
      </c>
      <c r="B191">
        <v>51661419</v>
      </c>
      <c r="C191">
        <v>51662225</v>
      </c>
      <c r="D191">
        <v>49526492</v>
      </c>
      <c r="E191">
        <v>1</v>
      </c>
      <c r="F191">
        <v>1</v>
      </c>
      <c r="G191">
        <v>1</v>
      </c>
      <c r="H191">
        <v>3</v>
      </c>
      <c r="I191" t="s">
        <v>472</v>
      </c>
      <c r="J191" t="s">
        <v>473</v>
      </c>
      <c r="K191" t="s">
        <v>474</v>
      </c>
      <c r="L191">
        <v>1346</v>
      </c>
      <c r="N191">
        <v>1009</v>
      </c>
      <c r="O191" t="s">
        <v>471</v>
      </c>
      <c r="P191" t="s">
        <v>471</v>
      </c>
      <c r="Q191">
        <v>1</v>
      </c>
      <c r="W191">
        <v>0</v>
      </c>
      <c r="X191">
        <v>497341279</v>
      </c>
      <c r="Y191">
        <f t="shared" si="157"/>
        <v>8</v>
      </c>
      <c r="AA191">
        <v>210.35</v>
      </c>
      <c r="AB191">
        <v>0</v>
      </c>
      <c r="AC191">
        <v>0</v>
      </c>
      <c r="AD191">
        <v>0</v>
      </c>
      <c r="AE191">
        <v>23.09</v>
      </c>
      <c r="AF191">
        <v>0</v>
      </c>
      <c r="AG191">
        <v>0</v>
      </c>
      <c r="AH191">
        <v>0</v>
      </c>
      <c r="AI191">
        <v>9.11</v>
      </c>
      <c r="AJ191">
        <v>1</v>
      </c>
      <c r="AK191">
        <v>1</v>
      </c>
      <c r="AL191">
        <v>1</v>
      </c>
      <c r="AM191">
        <v>4</v>
      </c>
      <c r="AN191">
        <v>0</v>
      </c>
      <c r="AO191">
        <v>1</v>
      </c>
      <c r="AP191">
        <v>1</v>
      </c>
      <c r="AQ191">
        <v>0</v>
      </c>
      <c r="AR191">
        <v>0</v>
      </c>
      <c r="AS191" t="s">
        <v>3</v>
      </c>
      <c r="AT191">
        <v>8</v>
      </c>
      <c r="AU191" t="s">
        <v>3</v>
      </c>
      <c r="AV191">
        <v>0</v>
      </c>
      <c r="AW191">
        <v>2</v>
      </c>
      <c r="AX191">
        <v>51662247</v>
      </c>
      <c r="AY191">
        <v>1</v>
      </c>
      <c r="AZ191">
        <v>0</v>
      </c>
      <c r="BA191">
        <v>213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V191">
        <v>0</v>
      </c>
      <c r="CW191">
        <v>0</v>
      </c>
      <c r="CX191">
        <f>ROUND(Y191*Source!I151,7)</f>
        <v>0.72799999999999998</v>
      </c>
      <c r="CY191">
        <f t="shared" si="158"/>
        <v>210.35</v>
      </c>
      <c r="CZ191">
        <f t="shared" si="159"/>
        <v>23.09</v>
      </c>
      <c r="DA191">
        <f t="shared" si="160"/>
        <v>9.11</v>
      </c>
      <c r="DB191">
        <f t="shared" si="161"/>
        <v>184.72</v>
      </c>
      <c r="DC191">
        <f t="shared" si="162"/>
        <v>0</v>
      </c>
      <c r="DD191" t="s">
        <v>3</v>
      </c>
      <c r="DE191" t="s">
        <v>3</v>
      </c>
      <c r="DF191">
        <f t="shared" si="163"/>
        <v>153.13</v>
      </c>
      <c r="DG191">
        <f t="shared" si="164"/>
        <v>0</v>
      </c>
      <c r="DH191">
        <f t="shared" si="165"/>
        <v>0</v>
      </c>
      <c r="DI191">
        <f t="shared" si="156"/>
        <v>0</v>
      </c>
      <c r="DJ191">
        <f t="shared" si="166"/>
        <v>153.13</v>
      </c>
      <c r="DK191">
        <v>0</v>
      </c>
      <c r="DL191" t="s">
        <v>3</v>
      </c>
      <c r="DM191">
        <v>0</v>
      </c>
      <c r="DN191" t="s">
        <v>3</v>
      </c>
      <c r="DO191">
        <v>0</v>
      </c>
    </row>
    <row r="192" spans="1:119" x14ac:dyDescent="0.2">
      <c r="A192">
        <f>ROW(Source!A151)</f>
        <v>151</v>
      </c>
      <c r="B192">
        <v>51661419</v>
      </c>
      <c r="C192">
        <v>51662225</v>
      </c>
      <c r="D192">
        <v>49555131</v>
      </c>
      <c r="E192">
        <v>1</v>
      </c>
      <c r="F192">
        <v>1</v>
      </c>
      <c r="G192">
        <v>1</v>
      </c>
      <c r="H192">
        <v>3</v>
      </c>
      <c r="I192" t="s">
        <v>499</v>
      </c>
      <c r="J192" t="s">
        <v>500</v>
      </c>
      <c r="K192" t="s">
        <v>501</v>
      </c>
      <c r="L192">
        <v>1348</v>
      </c>
      <c r="N192">
        <v>1009</v>
      </c>
      <c r="O192" t="s">
        <v>196</v>
      </c>
      <c r="P192" t="s">
        <v>196</v>
      </c>
      <c r="Q192">
        <v>1000</v>
      </c>
      <c r="W192">
        <v>0</v>
      </c>
      <c r="X192">
        <v>-364749507</v>
      </c>
      <c r="Y192">
        <f t="shared" si="157"/>
        <v>5.0099999999999997E-3</v>
      </c>
      <c r="AA192">
        <v>156537.13</v>
      </c>
      <c r="AB192">
        <v>0</v>
      </c>
      <c r="AC192">
        <v>0</v>
      </c>
      <c r="AD192">
        <v>0</v>
      </c>
      <c r="AE192">
        <v>17183</v>
      </c>
      <c r="AF192">
        <v>0</v>
      </c>
      <c r="AG192">
        <v>0</v>
      </c>
      <c r="AH192">
        <v>0</v>
      </c>
      <c r="AI192">
        <v>9.11</v>
      </c>
      <c r="AJ192">
        <v>1</v>
      </c>
      <c r="AK192">
        <v>1</v>
      </c>
      <c r="AL192">
        <v>1</v>
      </c>
      <c r="AM192">
        <v>4</v>
      </c>
      <c r="AN192">
        <v>0</v>
      </c>
      <c r="AO192">
        <v>1</v>
      </c>
      <c r="AP192">
        <v>1</v>
      </c>
      <c r="AQ192">
        <v>0</v>
      </c>
      <c r="AR192">
        <v>0</v>
      </c>
      <c r="AS192" t="s">
        <v>3</v>
      </c>
      <c r="AT192">
        <v>5.0099999999999997E-3</v>
      </c>
      <c r="AU192" t="s">
        <v>3</v>
      </c>
      <c r="AV192">
        <v>0</v>
      </c>
      <c r="AW192">
        <v>2</v>
      </c>
      <c r="AX192">
        <v>51662249</v>
      </c>
      <c r="AY192">
        <v>1</v>
      </c>
      <c r="AZ192">
        <v>0</v>
      </c>
      <c r="BA192">
        <v>215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V192">
        <v>0</v>
      </c>
      <c r="CW192">
        <v>0</v>
      </c>
      <c r="CX192">
        <f>ROUND(Y192*Source!I151,7)</f>
        <v>4.5590000000000002E-4</v>
      </c>
      <c r="CY192">
        <f t="shared" si="158"/>
        <v>156537.13</v>
      </c>
      <c r="CZ192">
        <f t="shared" si="159"/>
        <v>17183</v>
      </c>
      <c r="DA192">
        <f t="shared" si="160"/>
        <v>9.11</v>
      </c>
      <c r="DB192">
        <f t="shared" si="161"/>
        <v>86.09</v>
      </c>
      <c r="DC192">
        <f t="shared" si="162"/>
        <v>0</v>
      </c>
      <c r="DD192" t="s">
        <v>3</v>
      </c>
      <c r="DE192" t="s">
        <v>3</v>
      </c>
      <c r="DF192">
        <f t="shared" si="163"/>
        <v>71.37</v>
      </c>
      <c r="DG192">
        <f t="shared" si="164"/>
        <v>0</v>
      </c>
      <c r="DH192">
        <f t="shared" si="165"/>
        <v>0</v>
      </c>
      <c r="DI192">
        <f t="shared" si="156"/>
        <v>0</v>
      </c>
      <c r="DJ192">
        <f t="shared" si="166"/>
        <v>71.37</v>
      </c>
      <c r="DK192">
        <v>0</v>
      </c>
      <c r="DL192" t="s">
        <v>3</v>
      </c>
      <c r="DM192">
        <v>0</v>
      </c>
      <c r="DN192" t="s">
        <v>3</v>
      </c>
      <c r="DO192">
        <v>0</v>
      </c>
    </row>
    <row r="193" spans="1:119" x14ac:dyDescent="0.2">
      <c r="A193">
        <f>ROW(Source!A151)</f>
        <v>151</v>
      </c>
      <c r="B193">
        <v>51661419</v>
      </c>
      <c r="C193">
        <v>51662225</v>
      </c>
      <c r="D193">
        <v>49564260</v>
      </c>
      <c r="E193">
        <v>1</v>
      </c>
      <c r="F193">
        <v>1</v>
      </c>
      <c r="G193">
        <v>1</v>
      </c>
      <c r="H193">
        <v>3</v>
      </c>
      <c r="I193" t="s">
        <v>171</v>
      </c>
      <c r="J193" t="s">
        <v>173</v>
      </c>
      <c r="K193" t="s">
        <v>246</v>
      </c>
      <c r="L193">
        <v>1327</v>
      </c>
      <c r="N193">
        <v>1005</v>
      </c>
      <c r="O193" t="s">
        <v>63</v>
      </c>
      <c r="P193" t="s">
        <v>63</v>
      </c>
      <c r="Q193">
        <v>1</v>
      </c>
      <c r="W193">
        <v>0</v>
      </c>
      <c r="X193">
        <v>415678242</v>
      </c>
      <c r="Y193">
        <f t="shared" si="157"/>
        <v>100</v>
      </c>
      <c r="AA193">
        <v>932.96</v>
      </c>
      <c r="AB193">
        <v>0</v>
      </c>
      <c r="AC193">
        <v>0</v>
      </c>
      <c r="AD193">
        <v>0</v>
      </c>
      <c r="AE193">
        <v>102.41</v>
      </c>
      <c r="AF193">
        <v>0</v>
      </c>
      <c r="AG193">
        <v>0</v>
      </c>
      <c r="AH193">
        <v>0</v>
      </c>
      <c r="AI193">
        <v>9.11</v>
      </c>
      <c r="AJ193">
        <v>1</v>
      </c>
      <c r="AK193">
        <v>1</v>
      </c>
      <c r="AL193">
        <v>1</v>
      </c>
      <c r="AM193">
        <v>0</v>
      </c>
      <c r="AN193">
        <v>0</v>
      </c>
      <c r="AO193">
        <v>0</v>
      </c>
      <c r="AP193">
        <v>1</v>
      </c>
      <c r="AQ193">
        <v>0</v>
      </c>
      <c r="AR193">
        <v>0</v>
      </c>
      <c r="AS193" t="s">
        <v>3</v>
      </c>
      <c r="AT193">
        <v>100</v>
      </c>
      <c r="AU193" t="s">
        <v>3</v>
      </c>
      <c r="AV193">
        <v>0</v>
      </c>
      <c r="AW193">
        <v>1</v>
      </c>
      <c r="AX193">
        <v>-1</v>
      </c>
      <c r="AY193">
        <v>0</v>
      </c>
      <c r="AZ193">
        <v>0</v>
      </c>
      <c r="BA193" t="s">
        <v>3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V193">
        <v>0</v>
      </c>
      <c r="CW193">
        <v>0</v>
      </c>
      <c r="CX193">
        <f>ROUND(Y193*Source!I151,7)</f>
        <v>9.1</v>
      </c>
      <c r="CY193">
        <f t="shared" si="158"/>
        <v>932.96</v>
      </c>
      <c r="CZ193">
        <f t="shared" si="159"/>
        <v>102.41</v>
      </c>
      <c r="DA193">
        <f t="shared" si="160"/>
        <v>9.11</v>
      </c>
      <c r="DB193">
        <f t="shared" si="161"/>
        <v>10241</v>
      </c>
      <c r="DC193">
        <f t="shared" si="162"/>
        <v>0</v>
      </c>
      <c r="DD193" t="s">
        <v>3</v>
      </c>
      <c r="DE193" t="s">
        <v>3</v>
      </c>
      <c r="DF193">
        <f t="shared" si="163"/>
        <v>8489.94</v>
      </c>
      <c r="DG193">
        <f t="shared" si="164"/>
        <v>0</v>
      </c>
      <c r="DH193">
        <f t="shared" si="165"/>
        <v>0</v>
      </c>
      <c r="DI193">
        <f t="shared" si="156"/>
        <v>0</v>
      </c>
      <c r="DJ193">
        <f t="shared" si="166"/>
        <v>8489.94</v>
      </c>
      <c r="DK193">
        <v>0</v>
      </c>
      <c r="DL193" t="s">
        <v>3</v>
      </c>
      <c r="DM193">
        <v>0</v>
      </c>
      <c r="DN193" t="s">
        <v>3</v>
      </c>
      <c r="DO193">
        <v>0</v>
      </c>
    </row>
    <row r="194" spans="1:119" x14ac:dyDescent="0.2">
      <c r="A194">
        <f>ROW(Source!A153)</f>
        <v>153</v>
      </c>
      <c r="B194">
        <v>51661419</v>
      </c>
      <c r="C194">
        <v>51662256</v>
      </c>
      <c r="D194">
        <v>49510719</v>
      </c>
      <c r="E194">
        <v>70</v>
      </c>
      <c r="F194">
        <v>1</v>
      </c>
      <c r="G194">
        <v>1</v>
      </c>
      <c r="H194">
        <v>1</v>
      </c>
      <c r="I194" t="s">
        <v>491</v>
      </c>
      <c r="J194" t="s">
        <v>3</v>
      </c>
      <c r="K194" t="s">
        <v>492</v>
      </c>
      <c r="L194">
        <v>1191</v>
      </c>
      <c r="N194">
        <v>1013</v>
      </c>
      <c r="O194" t="s">
        <v>455</v>
      </c>
      <c r="P194" t="s">
        <v>455</v>
      </c>
      <c r="Q194">
        <v>1</v>
      </c>
      <c r="W194">
        <v>0</v>
      </c>
      <c r="X194">
        <v>784619160</v>
      </c>
      <c r="Y194">
        <f t="shared" ref="Y194:Y199" si="167">(AT194*ROUND(1.05,7))</f>
        <v>148.05000000000001</v>
      </c>
      <c r="AA194">
        <v>0</v>
      </c>
      <c r="AB194">
        <v>0</v>
      </c>
      <c r="AC194">
        <v>0</v>
      </c>
      <c r="AD194">
        <v>291.83</v>
      </c>
      <c r="AE194">
        <v>0</v>
      </c>
      <c r="AF194">
        <v>0</v>
      </c>
      <c r="AG194">
        <v>0</v>
      </c>
      <c r="AH194">
        <v>8.74</v>
      </c>
      <c r="AI194">
        <v>1</v>
      </c>
      <c r="AJ194">
        <v>1</v>
      </c>
      <c r="AK194">
        <v>1</v>
      </c>
      <c r="AL194">
        <v>33.39</v>
      </c>
      <c r="AM194">
        <v>4</v>
      </c>
      <c r="AN194">
        <v>0</v>
      </c>
      <c r="AO194">
        <v>1</v>
      </c>
      <c r="AP194">
        <v>1</v>
      </c>
      <c r="AQ194">
        <v>0</v>
      </c>
      <c r="AR194">
        <v>0</v>
      </c>
      <c r="AS194" t="s">
        <v>3</v>
      </c>
      <c r="AT194">
        <v>141</v>
      </c>
      <c r="AU194" t="s">
        <v>20</v>
      </c>
      <c r="AV194">
        <v>1</v>
      </c>
      <c r="AW194">
        <v>2</v>
      </c>
      <c r="AX194">
        <v>51662271</v>
      </c>
      <c r="AY194">
        <v>1</v>
      </c>
      <c r="AZ194">
        <v>0</v>
      </c>
      <c r="BA194">
        <v>221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U194">
        <f>ROUND(AT194*Source!I153*AH194*AL194,2)</f>
        <v>15800.77</v>
      </c>
      <c r="CV194">
        <f>ROUND(Y194*Source!I153,7)</f>
        <v>56.851199999999999</v>
      </c>
      <c r="CW194">
        <v>0</v>
      </c>
      <c r="CX194">
        <f>ROUND(Y194*Source!I153,7)</f>
        <v>56.851199999999999</v>
      </c>
      <c r="CY194">
        <f>AD194</f>
        <v>291.83</v>
      </c>
      <c r="CZ194">
        <f>AH194</f>
        <v>8.74</v>
      </c>
      <c r="DA194">
        <f>AL194</f>
        <v>33.39</v>
      </c>
      <c r="DB194">
        <f t="shared" ref="DB194:DB199" si="168">ROUND((ROUND(AT194*CZ194,2)*ROUND(1.05,7)),2)</f>
        <v>1293.96</v>
      </c>
      <c r="DC194">
        <f t="shared" ref="DC194:DC199" si="169">ROUND((ROUND(AT194*AG194,2)*ROUND(1.05,7)),2)</f>
        <v>0</v>
      </c>
      <c r="DD194" t="s">
        <v>3</v>
      </c>
      <c r="DE194" t="s">
        <v>3</v>
      </c>
      <c r="DF194">
        <f t="shared" ref="DF194:DF199" si="170">ROUND(ROUND(AE194,2)*CX194,2)</f>
        <v>0</v>
      </c>
      <c r="DG194">
        <f t="shared" si="164"/>
        <v>0</v>
      </c>
      <c r="DH194">
        <f t="shared" si="165"/>
        <v>0</v>
      </c>
      <c r="DI194">
        <f>ROUND(ROUND(AH194*AL194,2)*CX194,2)</f>
        <v>16590.89</v>
      </c>
      <c r="DJ194">
        <f>DI194</f>
        <v>16590.89</v>
      </c>
      <c r="DK194">
        <v>0</v>
      </c>
      <c r="DL194" t="s">
        <v>3</v>
      </c>
      <c r="DM194">
        <v>0</v>
      </c>
      <c r="DN194" t="s">
        <v>3</v>
      </c>
      <c r="DO194">
        <v>0</v>
      </c>
    </row>
    <row r="195" spans="1:119" x14ac:dyDescent="0.2">
      <c r="A195">
        <f>ROW(Source!A153)</f>
        <v>153</v>
      </c>
      <c r="B195">
        <v>51661419</v>
      </c>
      <c r="C195">
        <v>51662256</v>
      </c>
      <c r="D195">
        <v>49510905</v>
      </c>
      <c r="E195">
        <v>70</v>
      </c>
      <c r="F195">
        <v>1</v>
      </c>
      <c r="G195">
        <v>1</v>
      </c>
      <c r="H195">
        <v>1</v>
      </c>
      <c r="I195" t="s">
        <v>456</v>
      </c>
      <c r="J195" t="s">
        <v>3</v>
      </c>
      <c r="K195" t="s">
        <v>457</v>
      </c>
      <c r="L195">
        <v>1191</v>
      </c>
      <c r="N195">
        <v>1013</v>
      </c>
      <c r="O195" t="s">
        <v>455</v>
      </c>
      <c r="P195" t="s">
        <v>455</v>
      </c>
      <c r="Q195">
        <v>1</v>
      </c>
      <c r="W195">
        <v>0</v>
      </c>
      <c r="X195">
        <v>-1417349443</v>
      </c>
      <c r="Y195">
        <f t="shared" si="167"/>
        <v>0.98699999999999999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1</v>
      </c>
      <c r="AJ195">
        <v>1</v>
      </c>
      <c r="AK195">
        <v>33.39</v>
      </c>
      <c r="AL195">
        <v>1</v>
      </c>
      <c r="AM195">
        <v>4</v>
      </c>
      <c r="AN195">
        <v>0</v>
      </c>
      <c r="AO195">
        <v>1</v>
      </c>
      <c r="AP195">
        <v>1</v>
      </c>
      <c r="AQ195">
        <v>0</v>
      </c>
      <c r="AR195">
        <v>0</v>
      </c>
      <c r="AS195" t="s">
        <v>3</v>
      </c>
      <c r="AT195">
        <v>0.94</v>
      </c>
      <c r="AU195" t="s">
        <v>20</v>
      </c>
      <c r="AV195">
        <v>2</v>
      </c>
      <c r="AW195">
        <v>2</v>
      </c>
      <c r="AX195">
        <v>51662272</v>
      </c>
      <c r="AY195">
        <v>1</v>
      </c>
      <c r="AZ195">
        <v>0</v>
      </c>
      <c r="BA195">
        <v>222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CV195">
        <v>0</v>
      </c>
      <c r="CW195">
        <v>0</v>
      </c>
      <c r="CX195">
        <f>ROUND(Y195*Source!I153,7)</f>
        <v>0.37900800000000001</v>
      </c>
      <c r="CY195">
        <f>AD195</f>
        <v>0</v>
      </c>
      <c r="CZ195">
        <f>AH195</f>
        <v>0</v>
      </c>
      <c r="DA195">
        <f>AL195</f>
        <v>1</v>
      </c>
      <c r="DB195">
        <f t="shared" si="168"/>
        <v>0</v>
      </c>
      <c r="DC195">
        <f t="shared" si="169"/>
        <v>0</v>
      </c>
      <c r="DD195" t="s">
        <v>3</v>
      </c>
      <c r="DE195" t="s">
        <v>3</v>
      </c>
      <c r="DF195">
        <f t="shared" si="170"/>
        <v>0</v>
      </c>
      <c r="DG195">
        <f t="shared" si="164"/>
        <v>0</v>
      </c>
      <c r="DH195">
        <f>ROUND(ROUND(AG195*AK195,2)*CX195,2)</f>
        <v>0</v>
      </c>
      <c r="DI195">
        <f t="shared" ref="DI195:DI207" si="171">ROUND(ROUND(AH195,2)*CX195,2)</f>
        <v>0</v>
      </c>
      <c r="DJ195">
        <f>DI195</f>
        <v>0</v>
      </c>
      <c r="DK195">
        <v>0</v>
      </c>
      <c r="DL195" t="s">
        <v>3</v>
      </c>
      <c r="DM195">
        <v>0</v>
      </c>
      <c r="DN195" t="s">
        <v>3</v>
      </c>
      <c r="DO195">
        <v>0</v>
      </c>
    </row>
    <row r="196" spans="1:119" x14ac:dyDescent="0.2">
      <c r="A196">
        <f>ROW(Source!A153)</f>
        <v>153</v>
      </c>
      <c r="B196">
        <v>51661419</v>
      </c>
      <c r="C196">
        <v>51662256</v>
      </c>
      <c r="D196">
        <v>49672573</v>
      </c>
      <c r="E196">
        <v>1</v>
      </c>
      <c r="F196">
        <v>1</v>
      </c>
      <c r="G196">
        <v>1</v>
      </c>
      <c r="H196">
        <v>2</v>
      </c>
      <c r="I196" t="s">
        <v>458</v>
      </c>
      <c r="J196" t="s">
        <v>459</v>
      </c>
      <c r="K196" t="s">
        <v>460</v>
      </c>
      <c r="L196">
        <v>1367</v>
      </c>
      <c r="N196">
        <v>1011</v>
      </c>
      <c r="O196" t="s">
        <v>461</v>
      </c>
      <c r="P196" t="s">
        <v>461</v>
      </c>
      <c r="Q196">
        <v>1</v>
      </c>
      <c r="W196">
        <v>0</v>
      </c>
      <c r="X196">
        <v>-430484415</v>
      </c>
      <c r="Y196">
        <f t="shared" si="167"/>
        <v>0.39900000000000002</v>
      </c>
      <c r="AA196">
        <v>0</v>
      </c>
      <c r="AB196">
        <v>1530.2</v>
      </c>
      <c r="AC196">
        <v>450.77</v>
      </c>
      <c r="AD196">
        <v>0</v>
      </c>
      <c r="AE196">
        <v>0</v>
      </c>
      <c r="AF196">
        <v>115.4</v>
      </c>
      <c r="AG196">
        <v>13.5</v>
      </c>
      <c r="AH196">
        <v>0</v>
      </c>
      <c r="AI196">
        <v>1</v>
      </c>
      <c r="AJ196">
        <v>13.26</v>
      </c>
      <c r="AK196">
        <v>33.39</v>
      </c>
      <c r="AL196">
        <v>1</v>
      </c>
      <c r="AM196">
        <v>4</v>
      </c>
      <c r="AN196">
        <v>0</v>
      </c>
      <c r="AO196">
        <v>1</v>
      </c>
      <c r="AP196">
        <v>1</v>
      </c>
      <c r="AQ196">
        <v>0</v>
      </c>
      <c r="AR196">
        <v>0</v>
      </c>
      <c r="AS196" t="s">
        <v>3</v>
      </c>
      <c r="AT196">
        <v>0.38</v>
      </c>
      <c r="AU196" t="s">
        <v>20</v>
      </c>
      <c r="AV196">
        <v>0</v>
      </c>
      <c r="AW196">
        <v>2</v>
      </c>
      <c r="AX196">
        <v>51662273</v>
      </c>
      <c r="AY196">
        <v>1</v>
      </c>
      <c r="AZ196">
        <v>0</v>
      </c>
      <c r="BA196">
        <v>223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V196">
        <v>0</v>
      </c>
      <c r="CW196">
        <f>ROUND(Y196*Source!I153,7)</f>
        <v>0.15321599999999999</v>
      </c>
      <c r="CX196">
        <f>ROUND(Y196*Source!I153,7)</f>
        <v>0.15321599999999999</v>
      </c>
      <c r="CY196">
        <f>AB196</f>
        <v>1530.2</v>
      </c>
      <c r="CZ196">
        <f>AF196</f>
        <v>115.4</v>
      </c>
      <c r="DA196">
        <f>AJ196</f>
        <v>13.26</v>
      </c>
      <c r="DB196">
        <f t="shared" si="168"/>
        <v>46.04</v>
      </c>
      <c r="DC196">
        <f t="shared" si="169"/>
        <v>5.39</v>
      </c>
      <c r="DD196" t="s">
        <v>3</v>
      </c>
      <c r="DE196" t="s">
        <v>3</v>
      </c>
      <c r="DF196">
        <f t="shared" si="170"/>
        <v>0</v>
      </c>
      <c r="DG196">
        <f>ROUND(ROUND(AF196*AJ196,2)*CX196,2)</f>
        <v>234.45</v>
      </c>
      <c r="DH196">
        <f>ROUND(ROUND(AG196*AK196,2)*CX196,2)</f>
        <v>69.069999999999993</v>
      </c>
      <c r="DI196">
        <f t="shared" si="171"/>
        <v>0</v>
      </c>
      <c r="DJ196">
        <f>DG196</f>
        <v>234.45</v>
      </c>
      <c r="DK196">
        <v>0</v>
      </c>
      <c r="DL196" t="s">
        <v>3</v>
      </c>
      <c r="DM196">
        <v>0</v>
      </c>
      <c r="DN196" t="s">
        <v>3</v>
      </c>
      <c r="DO196">
        <v>0</v>
      </c>
    </row>
    <row r="197" spans="1:119" x14ac:dyDescent="0.2">
      <c r="A197">
        <f>ROW(Source!A153)</f>
        <v>153</v>
      </c>
      <c r="B197">
        <v>51661419</v>
      </c>
      <c r="C197">
        <v>51662256</v>
      </c>
      <c r="D197">
        <v>49672703</v>
      </c>
      <c r="E197">
        <v>1</v>
      </c>
      <c r="F197">
        <v>1</v>
      </c>
      <c r="G197">
        <v>1</v>
      </c>
      <c r="H197">
        <v>2</v>
      </c>
      <c r="I197" t="s">
        <v>493</v>
      </c>
      <c r="J197" t="s">
        <v>494</v>
      </c>
      <c r="K197" t="s">
        <v>495</v>
      </c>
      <c r="L197">
        <v>1367</v>
      </c>
      <c r="N197">
        <v>1011</v>
      </c>
      <c r="O197" t="s">
        <v>461</v>
      </c>
      <c r="P197" t="s">
        <v>461</v>
      </c>
      <c r="Q197">
        <v>1</v>
      </c>
      <c r="W197">
        <v>0</v>
      </c>
      <c r="X197">
        <v>-1424865896</v>
      </c>
      <c r="Y197">
        <f t="shared" si="167"/>
        <v>0.35700000000000004</v>
      </c>
      <c r="AA197">
        <v>0</v>
      </c>
      <c r="AB197">
        <v>88.31</v>
      </c>
      <c r="AC197">
        <v>0</v>
      </c>
      <c r="AD197">
        <v>0</v>
      </c>
      <c r="AE197">
        <v>0</v>
      </c>
      <c r="AF197">
        <v>6.66</v>
      </c>
      <c r="AG197">
        <v>0</v>
      </c>
      <c r="AH197">
        <v>0</v>
      </c>
      <c r="AI197">
        <v>1</v>
      </c>
      <c r="AJ197">
        <v>13.26</v>
      </c>
      <c r="AK197">
        <v>33.39</v>
      </c>
      <c r="AL197">
        <v>1</v>
      </c>
      <c r="AM197">
        <v>4</v>
      </c>
      <c r="AN197">
        <v>0</v>
      </c>
      <c r="AO197">
        <v>1</v>
      </c>
      <c r="AP197">
        <v>1</v>
      </c>
      <c r="AQ197">
        <v>0</v>
      </c>
      <c r="AR197">
        <v>0</v>
      </c>
      <c r="AS197" t="s">
        <v>3</v>
      </c>
      <c r="AT197">
        <v>0.34</v>
      </c>
      <c r="AU197" t="s">
        <v>20</v>
      </c>
      <c r="AV197">
        <v>0</v>
      </c>
      <c r="AW197">
        <v>2</v>
      </c>
      <c r="AX197">
        <v>51662274</v>
      </c>
      <c r="AY197">
        <v>1</v>
      </c>
      <c r="AZ197">
        <v>0</v>
      </c>
      <c r="BA197">
        <v>224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V197">
        <v>0</v>
      </c>
      <c r="CW197">
        <f>ROUND(Y197*Source!I153,7)</f>
        <v>0.13708799999999999</v>
      </c>
      <c r="CX197">
        <f>ROUND(Y197*Source!I153,7)</f>
        <v>0.13708799999999999</v>
      </c>
      <c r="CY197">
        <f>AB197</f>
        <v>88.31</v>
      </c>
      <c r="CZ197">
        <f>AF197</f>
        <v>6.66</v>
      </c>
      <c r="DA197">
        <f>AJ197</f>
        <v>13.26</v>
      </c>
      <c r="DB197">
        <f t="shared" si="168"/>
        <v>2.37</v>
      </c>
      <c r="DC197">
        <f t="shared" si="169"/>
        <v>0</v>
      </c>
      <c r="DD197" t="s">
        <v>3</v>
      </c>
      <c r="DE197" t="s">
        <v>3</v>
      </c>
      <c r="DF197">
        <f t="shared" si="170"/>
        <v>0</v>
      </c>
      <c r="DG197">
        <f>ROUND(ROUND(AF197*AJ197,2)*CX197,2)</f>
        <v>12.11</v>
      </c>
      <c r="DH197">
        <f>ROUND(ROUND(AG197*AK197,2)*CX197,2)</f>
        <v>0</v>
      </c>
      <c r="DI197">
        <f t="shared" si="171"/>
        <v>0</v>
      </c>
      <c r="DJ197">
        <f>DG197</f>
        <v>12.11</v>
      </c>
      <c r="DK197">
        <v>0</v>
      </c>
      <c r="DL197" t="s">
        <v>3</v>
      </c>
      <c r="DM197">
        <v>0</v>
      </c>
      <c r="DN197" t="s">
        <v>3</v>
      </c>
      <c r="DO197">
        <v>0</v>
      </c>
    </row>
    <row r="198" spans="1:119" x14ac:dyDescent="0.2">
      <c r="A198">
        <f>ROW(Source!A153)</f>
        <v>153</v>
      </c>
      <c r="B198">
        <v>51661419</v>
      </c>
      <c r="C198">
        <v>51662256</v>
      </c>
      <c r="D198">
        <v>49673503</v>
      </c>
      <c r="E198">
        <v>1</v>
      </c>
      <c r="F198">
        <v>1</v>
      </c>
      <c r="G198">
        <v>1</v>
      </c>
      <c r="H198">
        <v>2</v>
      </c>
      <c r="I198" t="s">
        <v>465</v>
      </c>
      <c r="J198" t="s">
        <v>466</v>
      </c>
      <c r="K198" t="s">
        <v>467</v>
      </c>
      <c r="L198">
        <v>1367</v>
      </c>
      <c r="N198">
        <v>1011</v>
      </c>
      <c r="O198" t="s">
        <v>461</v>
      </c>
      <c r="P198" t="s">
        <v>461</v>
      </c>
      <c r="Q198">
        <v>1</v>
      </c>
      <c r="W198">
        <v>0</v>
      </c>
      <c r="X198">
        <v>509054691</v>
      </c>
      <c r="Y198">
        <f t="shared" si="167"/>
        <v>0.58800000000000008</v>
      </c>
      <c r="AA198">
        <v>0</v>
      </c>
      <c r="AB198">
        <v>871.31</v>
      </c>
      <c r="AC198">
        <v>387.32</v>
      </c>
      <c r="AD198">
        <v>0</v>
      </c>
      <c r="AE198">
        <v>0</v>
      </c>
      <c r="AF198">
        <v>65.709999999999994</v>
      </c>
      <c r="AG198">
        <v>11.6</v>
      </c>
      <c r="AH198">
        <v>0</v>
      </c>
      <c r="AI198">
        <v>1</v>
      </c>
      <c r="AJ198">
        <v>13.26</v>
      </c>
      <c r="AK198">
        <v>33.39</v>
      </c>
      <c r="AL198">
        <v>1</v>
      </c>
      <c r="AM198">
        <v>4</v>
      </c>
      <c r="AN198">
        <v>0</v>
      </c>
      <c r="AO198">
        <v>1</v>
      </c>
      <c r="AP198">
        <v>1</v>
      </c>
      <c r="AQ198">
        <v>0</v>
      </c>
      <c r="AR198">
        <v>0</v>
      </c>
      <c r="AS198" t="s">
        <v>3</v>
      </c>
      <c r="AT198">
        <v>0.56000000000000005</v>
      </c>
      <c r="AU198" t="s">
        <v>20</v>
      </c>
      <c r="AV198">
        <v>0</v>
      </c>
      <c r="AW198">
        <v>2</v>
      </c>
      <c r="AX198">
        <v>51662275</v>
      </c>
      <c r="AY198">
        <v>1</v>
      </c>
      <c r="AZ198">
        <v>0</v>
      </c>
      <c r="BA198">
        <v>225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V198">
        <v>0</v>
      </c>
      <c r="CW198">
        <f>ROUND(Y198*Source!I153,7)</f>
        <v>0.22579199999999999</v>
      </c>
      <c r="CX198">
        <f>ROUND(Y198*Source!I153,7)</f>
        <v>0.22579199999999999</v>
      </c>
      <c r="CY198">
        <f>AB198</f>
        <v>871.31</v>
      </c>
      <c r="CZ198">
        <f>AF198</f>
        <v>65.709999999999994</v>
      </c>
      <c r="DA198">
        <f>AJ198</f>
        <v>13.26</v>
      </c>
      <c r="DB198">
        <f t="shared" si="168"/>
        <v>38.64</v>
      </c>
      <c r="DC198">
        <f t="shared" si="169"/>
        <v>6.83</v>
      </c>
      <c r="DD198" t="s">
        <v>3</v>
      </c>
      <c r="DE198" t="s">
        <v>3</v>
      </c>
      <c r="DF198">
        <f t="shared" si="170"/>
        <v>0</v>
      </c>
      <c r="DG198">
        <f>ROUND(ROUND(AF198*AJ198,2)*CX198,2)</f>
        <v>196.73</v>
      </c>
      <c r="DH198">
        <f>ROUND(ROUND(AG198*AK198,2)*CX198,2)</f>
        <v>87.45</v>
      </c>
      <c r="DI198">
        <f t="shared" si="171"/>
        <v>0</v>
      </c>
      <c r="DJ198">
        <f>DG198</f>
        <v>196.73</v>
      </c>
      <c r="DK198">
        <v>0</v>
      </c>
      <c r="DL198" t="s">
        <v>3</v>
      </c>
      <c r="DM198">
        <v>0</v>
      </c>
      <c r="DN198" t="s">
        <v>3</v>
      </c>
      <c r="DO198">
        <v>0</v>
      </c>
    </row>
    <row r="199" spans="1:119" x14ac:dyDescent="0.2">
      <c r="A199">
        <f>ROW(Source!A153)</f>
        <v>153</v>
      </c>
      <c r="B199">
        <v>51661419</v>
      </c>
      <c r="C199">
        <v>51662256</v>
      </c>
      <c r="D199">
        <v>49673715</v>
      </c>
      <c r="E199">
        <v>1</v>
      </c>
      <c r="F199">
        <v>1</v>
      </c>
      <c r="G199">
        <v>1</v>
      </c>
      <c r="H199">
        <v>2</v>
      </c>
      <c r="I199" t="s">
        <v>479</v>
      </c>
      <c r="J199" t="s">
        <v>480</v>
      </c>
      <c r="K199" t="s">
        <v>481</v>
      </c>
      <c r="L199">
        <v>1367</v>
      </c>
      <c r="N199">
        <v>1011</v>
      </c>
      <c r="O199" t="s">
        <v>461</v>
      </c>
      <c r="P199" t="s">
        <v>461</v>
      </c>
      <c r="Q199">
        <v>1</v>
      </c>
      <c r="W199">
        <v>0</v>
      </c>
      <c r="X199">
        <v>829370094</v>
      </c>
      <c r="Y199">
        <f t="shared" si="167"/>
        <v>1.47</v>
      </c>
      <c r="AA199">
        <v>0</v>
      </c>
      <c r="AB199">
        <v>107.41</v>
      </c>
      <c r="AC199">
        <v>0</v>
      </c>
      <c r="AD199">
        <v>0</v>
      </c>
      <c r="AE199">
        <v>0</v>
      </c>
      <c r="AF199">
        <v>8.1</v>
      </c>
      <c r="AG199">
        <v>0</v>
      </c>
      <c r="AH199">
        <v>0</v>
      </c>
      <c r="AI199">
        <v>1</v>
      </c>
      <c r="AJ199">
        <v>13.26</v>
      </c>
      <c r="AK199">
        <v>33.39</v>
      </c>
      <c r="AL199">
        <v>1</v>
      </c>
      <c r="AM199">
        <v>4</v>
      </c>
      <c r="AN199">
        <v>0</v>
      </c>
      <c r="AO199">
        <v>1</v>
      </c>
      <c r="AP199">
        <v>1</v>
      </c>
      <c r="AQ199">
        <v>0</v>
      </c>
      <c r="AR199">
        <v>0</v>
      </c>
      <c r="AS199" t="s">
        <v>3</v>
      </c>
      <c r="AT199">
        <v>1.4</v>
      </c>
      <c r="AU199" t="s">
        <v>20</v>
      </c>
      <c r="AV199">
        <v>0</v>
      </c>
      <c r="AW199">
        <v>2</v>
      </c>
      <c r="AX199">
        <v>51662276</v>
      </c>
      <c r="AY199">
        <v>1</v>
      </c>
      <c r="AZ199">
        <v>0</v>
      </c>
      <c r="BA199">
        <v>226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V199">
        <v>0</v>
      </c>
      <c r="CW199">
        <f>ROUND(Y199*Source!I153,7)</f>
        <v>0.56447999999999998</v>
      </c>
      <c r="CX199">
        <f>ROUND(Y199*Source!I153,7)</f>
        <v>0.56447999999999998</v>
      </c>
      <c r="CY199">
        <f>AB199</f>
        <v>107.41</v>
      </c>
      <c r="CZ199">
        <f>AF199</f>
        <v>8.1</v>
      </c>
      <c r="DA199">
        <f>AJ199</f>
        <v>13.26</v>
      </c>
      <c r="DB199">
        <f t="shared" si="168"/>
        <v>11.91</v>
      </c>
      <c r="DC199">
        <f t="shared" si="169"/>
        <v>0</v>
      </c>
      <c r="DD199" t="s">
        <v>3</v>
      </c>
      <c r="DE199" t="s">
        <v>3</v>
      </c>
      <c r="DF199">
        <f t="shared" si="170"/>
        <v>0</v>
      </c>
      <c r="DG199">
        <f>ROUND(ROUND(AF199*AJ199,2)*CX199,2)</f>
        <v>60.63</v>
      </c>
      <c r="DH199">
        <f>ROUND(ROUND(AG199*AK199,2)*CX199,2)</f>
        <v>0</v>
      </c>
      <c r="DI199">
        <f t="shared" si="171"/>
        <v>0</v>
      </c>
      <c r="DJ199">
        <f>DG199</f>
        <v>60.63</v>
      </c>
      <c r="DK199">
        <v>0</v>
      </c>
      <c r="DL199" t="s">
        <v>3</v>
      </c>
      <c r="DM199">
        <v>0</v>
      </c>
      <c r="DN199" t="s">
        <v>3</v>
      </c>
      <c r="DO199">
        <v>0</v>
      </c>
    </row>
    <row r="200" spans="1:119" x14ac:dyDescent="0.2">
      <c r="A200">
        <f>ROW(Source!A153)</f>
        <v>153</v>
      </c>
      <c r="B200">
        <v>51661419</v>
      </c>
      <c r="C200">
        <v>51662256</v>
      </c>
      <c r="D200">
        <v>49521144</v>
      </c>
      <c r="E200">
        <v>1</v>
      </c>
      <c r="F200">
        <v>1</v>
      </c>
      <c r="G200">
        <v>1</v>
      </c>
      <c r="H200">
        <v>3</v>
      </c>
      <c r="I200" t="s">
        <v>496</v>
      </c>
      <c r="J200" t="s">
        <v>497</v>
      </c>
      <c r="K200" t="s">
        <v>498</v>
      </c>
      <c r="L200">
        <v>1348</v>
      </c>
      <c r="N200">
        <v>1009</v>
      </c>
      <c r="O200" t="s">
        <v>196</v>
      </c>
      <c r="P200" t="s">
        <v>196</v>
      </c>
      <c r="Q200">
        <v>1000</v>
      </c>
      <c r="W200">
        <v>0</v>
      </c>
      <c r="X200">
        <v>-847628873</v>
      </c>
      <c r="Y200">
        <f t="shared" ref="Y200:Y221" si="172">AT200</f>
        <v>8.8999999999999995E-4</v>
      </c>
      <c r="AA200">
        <v>241405.89</v>
      </c>
      <c r="AB200">
        <v>0</v>
      </c>
      <c r="AC200">
        <v>0</v>
      </c>
      <c r="AD200">
        <v>0</v>
      </c>
      <c r="AE200">
        <v>26499</v>
      </c>
      <c r="AF200">
        <v>0</v>
      </c>
      <c r="AG200">
        <v>0</v>
      </c>
      <c r="AH200">
        <v>0</v>
      </c>
      <c r="AI200">
        <v>9.11</v>
      </c>
      <c r="AJ200">
        <v>1</v>
      </c>
      <c r="AK200">
        <v>1</v>
      </c>
      <c r="AL200">
        <v>1</v>
      </c>
      <c r="AM200">
        <v>4</v>
      </c>
      <c r="AN200">
        <v>0</v>
      </c>
      <c r="AO200">
        <v>1</v>
      </c>
      <c r="AP200">
        <v>1</v>
      </c>
      <c r="AQ200">
        <v>0</v>
      </c>
      <c r="AR200">
        <v>0</v>
      </c>
      <c r="AS200" t="s">
        <v>3</v>
      </c>
      <c r="AT200">
        <v>8.8999999999999995E-4</v>
      </c>
      <c r="AU200" t="s">
        <v>3</v>
      </c>
      <c r="AV200">
        <v>0</v>
      </c>
      <c r="AW200">
        <v>2</v>
      </c>
      <c r="AX200">
        <v>51662277</v>
      </c>
      <c r="AY200">
        <v>1</v>
      </c>
      <c r="AZ200">
        <v>0</v>
      </c>
      <c r="BA200">
        <v>227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V200">
        <v>0</v>
      </c>
      <c r="CW200">
        <v>0</v>
      </c>
      <c r="CX200">
        <f>ROUND(Y200*Source!I153,7)</f>
        <v>3.4180000000000001E-4</v>
      </c>
      <c r="CY200">
        <f t="shared" ref="CY200:CY207" si="173">AA200</f>
        <v>241405.89</v>
      </c>
      <c r="CZ200">
        <f t="shared" ref="CZ200:CZ207" si="174">AE200</f>
        <v>26499</v>
      </c>
      <c r="DA200">
        <f t="shared" ref="DA200:DA207" si="175">AI200</f>
        <v>9.11</v>
      </c>
      <c r="DB200">
        <f t="shared" ref="DB200:DB221" si="176">ROUND(ROUND(AT200*CZ200,2),2)</f>
        <v>23.58</v>
      </c>
      <c r="DC200">
        <f t="shared" ref="DC200:DC221" si="177">ROUND(ROUND(AT200*AG200,2),2)</f>
        <v>0</v>
      </c>
      <c r="DD200" t="s">
        <v>3</v>
      </c>
      <c r="DE200" t="s">
        <v>3</v>
      </c>
      <c r="DF200">
        <f t="shared" ref="DF200:DF207" si="178">ROUND(ROUND(AE200*AI200,2)*CX200,2)</f>
        <v>82.51</v>
      </c>
      <c r="DG200">
        <f t="shared" ref="DG200:DG209" si="179">ROUND(ROUND(AF200,2)*CX200,2)</f>
        <v>0</v>
      </c>
      <c r="DH200">
        <f t="shared" ref="DH200:DH208" si="180">ROUND(ROUND(AG200,2)*CX200,2)</f>
        <v>0</v>
      </c>
      <c r="DI200">
        <f t="shared" si="171"/>
        <v>0</v>
      </c>
      <c r="DJ200">
        <f t="shared" ref="DJ200:DJ207" si="181">DF200</f>
        <v>82.51</v>
      </c>
      <c r="DK200">
        <v>0</v>
      </c>
      <c r="DL200" t="s">
        <v>3</v>
      </c>
      <c r="DM200">
        <v>0</v>
      </c>
      <c r="DN200" t="s">
        <v>3</v>
      </c>
      <c r="DO200">
        <v>0</v>
      </c>
    </row>
    <row r="201" spans="1:119" x14ac:dyDescent="0.2">
      <c r="A201">
        <f>ROW(Source!A153)</f>
        <v>153</v>
      </c>
      <c r="B201">
        <v>51661419</v>
      </c>
      <c r="C201">
        <v>51662256</v>
      </c>
      <c r="D201">
        <v>49524301</v>
      </c>
      <c r="E201">
        <v>1</v>
      </c>
      <c r="F201">
        <v>1</v>
      </c>
      <c r="G201">
        <v>1</v>
      </c>
      <c r="H201">
        <v>3</v>
      </c>
      <c r="I201" t="s">
        <v>482</v>
      </c>
      <c r="J201" t="s">
        <v>483</v>
      </c>
      <c r="K201" t="s">
        <v>484</v>
      </c>
      <c r="L201">
        <v>1348</v>
      </c>
      <c r="N201">
        <v>1009</v>
      </c>
      <c r="O201" t="s">
        <v>196</v>
      </c>
      <c r="P201" t="s">
        <v>196</v>
      </c>
      <c r="Q201">
        <v>1000</v>
      </c>
      <c r="W201">
        <v>0</v>
      </c>
      <c r="X201">
        <v>1824693337</v>
      </c>
      <c r="Y201">
        <f t="shared" si="172"/>
        <v>4.0999999999999999E-4</v>
      </c>
      <c r="AA201">
        <v>94397.82</v>
      </c>
      <c r="AB201">
        <v>0</v>
      </c>
      <c r="AC201">
        <v>0</v>
      </c>
      <c r="AD201">
        <v>0</v>
      </c>
      <c r="AE201">
        <v>10362</v>
      </c>
      <c r="AF201">
        <v>0</v>
      </c>
      <c r="AG201">
        <v>0</v>
      </c>
      <c r="AH201">
        <v>0</v>
      </c>
      <c r="AI201">
        <v>9.11</v>
      </c>
      <c r="AJ201">
        <v>1</v>
      </c>
      <c r="AK201">
        <v>1</v>
      </c>
      <c r="AL201">
        <v>1</v>
      </c>
      <c r="AM201">
        <v>4</v>
      </c>
      <c r="AN201">
        <v>0</v>
      </c>
      <c r="AO201">
        <v>1</v>
      </c>
      <c r="AP201">
        <v>1</v>
      </c>
      <c r="AQ201">
        <v>0</v>
      </c>
      <c r="AR201">
        <v>0</v>
      </c>
      <c r="AS201" t="s">
        <v>3</v>
      </c>
      <c r="AT201">
        <v>4.0999999999999999E-4</v>
      </c>
      <c r="AU201" t="s">
        <v>3</v>
      </c>
      <c r="AV201">
        <v>0</v>
      </c>
      <c r="AW201">
        <v>2</v>
      </c>
      <c r="AX201">
        <v>51662278</v>
      </c>
      <c r="AY201">
        <v>1</v>
      </c>
      <c r="AZ201">
        <v>0</v>
      </c>
      <c r="BA201">
        <v>228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V201">
        <v>0</v>
      </c>
      <c r="CW201">
        <v>0</v>
      </c>
      <c r="CX201">
        <f>ROUND(Y201*Source!I153,7)</f>
        <v>1.574E-4</v>
      </c>
      <c r="CY201">
        <f t="shared" si="173"/>
        <v>94397.82</v>
      </c>
      <c r="CZ201">
        <f t="shared" si="174"/>
        <v>10362</v>
      </c>
      <c r="DA201">
        <f t="shared" si="175"/>
        <v>9.11</v>
      </c>
      <c r="DB201">
        <f t="shared" si="176"/>
        <v>4.25</v>
      </c>
      <c r="DC201">
        <f t="shared" si="177"/>
        <v>0</v>
      </c>
      <c r="DD201" t="s">
        <v>3</v>
      </c>
      <c r="DE201" t="s">
        <v>3</v>
      </c>
      <c r="DF201">
        <f t="shared" si="178"/>
        <v>14.86</v>
      </c>
      <c r="DG201">
        <f t="shared" si="179"/>
        <v>0</v>
      </c>
      <c r="DH201">
        <f t="shared" si="180"/>
        <v>0</v>
      </c>
      <c r="DI201">
        <f t="shared" si="171"/>
        <v>0</v>
      </c>
      <c r="DJ201">
        <f t="shared" si="181"/>
        <v>14.86</v>
      </c>
      <c r="DK201">
        <v>0</v>
      </c>
      <c r="DL201" t="s">
        <v>3</v>
      </c>
      <c r="DM201">
        <v>0</v>
      </c>
      <c r="DN201" t="s">
        <v>3</v>
      </c>
      <c r="DO201">
        <v>0</v>
      </c>
    </row>
    <row r="202" spans="1:119" x14ac:dyDescent="0.2">
      <c r="A202">
        <f>ROW(Source!A153)</f>
        <v>153</v>
      </c>
      <c r="B202">
        <v>51661419</v>
      </c>
      <c r="C202">
        <v>51662256</v>
      </c>
      <c r="D202">
        <v>49525488</v>
      </c>
      <c r="E202">
        <v>1</v>
      </c>
      <c r="F202">
        <v>1</v>
      </c>
      <c r="G202">
        <v>1</v>
      </c>
      <c r="H202">
        <v>3</v>
      </c>
      <c r="I202" t="s">
        <v>468</v>
      </c>
      <c r="J202" t="s">
        <v>469</v>
      </c>
      <c r="K202" t="s">
        <v>470</v>
      </c>
      <c r="L202">
        <v>1346</v>
      </c>
      <c r="N202">
        <v>1009</v>
      </c>
      <c r="O202" t="s">
        <v>471</v>
      </c>
      <c r="P202" t="s">
        <v>471</v>
      </c>
      <c r="Q202">
        <v>1</v>
      </c>
      <c r="W202">
        <v>0</v>
      </c>
      <c r="X202">
        <v>-1864341761</v>
      </c>
      <c r="Y202">
        <f t="shared" si="172"/>
        <v>15</v>
      </c>
      <c r="AA202">
        <v>82.35</v>
      </c>
      <c r="AB202">
        <v>0</v>
      </c>
      <c r="AC202">
        <v>0</v>
      </c>
      <c r="AD202">
        <v>0</v>
      </c>
      <c r="AE202">
        <v>9.0399999999999991</v>
      </c>
      <c r="AF202">
        <v>0</v>
      </c>
      <c r="AG202">
        <v>0</v>
      </c>
      <c r="AH202">
        <v>0</v>
      </c>
      <c r="AI202">
        <v>9.11</v>
      </c>
      <c r="AJ202">
        <v>1</v>
      </c>
      <c r="AK202">
        <v>1</v>
      </c>
      <c r="AL202">
        <v>1</v>
      </c>
      <c r="AM202">
        <v>4</v>
      </c>
      <c r="AN202">
        <v>0</v>
      </c>
      <c r="AO202">
        <v>1</v>
      </c>
      <c r="AP202">
        <v>1</v>
      </c>
      <c r="AQ202">
        <v>0</v>
      </c>
      <c r="AR202">
        <v>0</v>
      </c>
      <c r="AS202" t="s">
        <v>3</v>
      </c>
      <c r="AT202">
        <v>15</v>
      </c>
      <c r="AU202" t="s">
        <v>3</v>
      </c>
      <c r="AV202">
        <v>0</v>
      </c>
      <c r="AW202">
        <v>2</v>
      </c>
      <c r="AX202">
        <v>51662279</v>
      </c>
      <c r="AY202">
        <v>1</v>
      </c>
      <c r="AZ202">
        <v>0</v>
      </c>
      <c r="BA202">
        <v>229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V202">
        <v>0</v>
      </c>
      <c r="CW202">
        <v>0</v>
      </c>
      <c r="CX202">
        <f>ROUND(Y202*Source!I153,7)</f>
        <v>5.76</v>
      </c>
      <c r="CY202">
        <f t="shared" si="173"/>
        <v>82.35</v>
      </c>
      <c r="CZ202">
        <f t="shared" si="174"/>
        <v>9.0399999999999991</v>
      </c>
      <c r="DA202">
        <f t="shared" si="175"/>
        <v>9.11</v>
      </c>
      <c r="DB202">
        <f t="shared" si="176"/>
        <v>135.6</v>
      </c>
      <c r="DC202">
        <f t="shared" si="177"/>
        <v>0</v>
      </c>
      <c r="DD202" t="s">
        <v>3</v>
      </c>
      <c r="DE202" t="s">
        <v>3</v>
      </c>
      <c r="DF202">
        <f t="shared" si="178"/>
        <v>474.34</v>
      </c>
      <c r="DG202">
        <f t="shared" si="179"/>
        <v>0</v>
      </c>
      <c r="DH202">
        <f t="shared" si="180"/>
        <v>0</v>
      </c>
      <c r="DI202">
        <f t="shared" si="171"/>
        <v>0</v>
      </c>
      <c r="DJ202">
        <f t="shared" si="181"/>
        <v>474.34</v>
      </c>
      <c r="DK202">
        <v>0</v>
      </c>
      <c r="DL202" t="s">
        <v>3</v>
      </c>
      <c r="DM202">
        <v>0</v>
      </c>
      <c r="DN202" t="s">
        <v>3</v>
      </c>
      <c r="DO202">
        <v>0</v>
      </c>
    </row>
    <row r="203" spans="1:119" x14ac:dyDescent="0.2">
      <c r="A203">
        <f>ROW(Source!A153)</f>
        <v>153</v>
      </c>
      <c r="B203">
        <v>51661419</v>
      </c>
      <c r="C203">
        <v>51662256</v>
      </c>
      <c r="D203">
        <v>49526492</v>
      </c>
      <c r="E203">
        <v>1</v>
      </c>
      <c r="F203">
        <v>1</v>
      </c>
      <c r="G203">
        <v>1</v>
      </c>
      <c r="H203">
        <v>3</v>
      </c>
      <c r="I203" t="s">
        <v>472</v>
      </c>
      <c r="J203" t="s">
        <v>473</v>
      </c>
      <c r="K203" t="s">
        <v>474</v>
      </c>
      <c r="L203">
        <v>1346</v>
      </c>
      <c r="N203">
        <v>1009</v>
      </c>
      <c r="O203" t="s">
        <v>471</v>
      </c>
      <c r="P203" t="s">
        <v>471</v>
      </c>
      <c r="Q203">
        <v>1</v>
      </c>
      <c r="W203">
        <v>0</v>
      </c>
      <c r="X203">
        <v>497341279</v>
      </c>
      <c r="Y203">
        <f t="shared" si="172"/>
        <v>8</v>
      </c>
      <c r="AA203">
        <v>210.35</v>
      </c>
      <c r="AB203">
        <v>0</v>
      </c>
      <c r="AC203">
        <v>0</v>
      </c>
      <c r="AD203">
        <v>0</v>
      </c>
      <c r="AE203">
        <v>23.09</v>
      </c>
      <c r="AF203">
        <v>0</v>
      </c>
      <c r="AG203">
        <v>0</v>
      </c>
      <c r="AH203">
        <v>0</v>
      </c>
      <c r="AI203">
        <v>9.11</v>
      </c>
      <c r="AJ203">
        <v>1</v>
      </c>
      <c r="AK203">
        <v>1</v>
      </c>
      <c r="AL203">
        <v>1</v>
      </c>
      <c r="AM203">
        <v>4</v>
      </c>
      <c r="AN203">
        <v>0</v>
      </c>
      <c r="AO203">
        <v>1</v>
      </c>
      <c r="AP203">
        <v>1</v>
      </c>
      <c r="AQ203">
        <v>0</v>
      </c>
      <c r="AR203">
        <v>0</v>
      </c>
      <c r="AS203" t="s">
        <v>3</v>
      </c>
      <c r="AT203">
        <v>8</v>
      </c>
      <c r="AU203" t="s">
        <v>3</v>
      </c>
      <c r="AV203">
        <v>0</v>
      </c>
      <c r="AW203">
        <v>2</v>
      </c>
      <c r="AX203">
        <v>51662280</v>
      </c>
      <c r="AY203">
        <v>1</v>
      </c>
      <c r="AZ203">
        <v>0</v>
      </c>
      <c r="BA203">
        <v>230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CV203">
        <v>0</v>
      </c>
      <c r="CW203">
        <v>0</v>
      </c>
      <c r="CX203">
        <f>ROUND(Y203*Source!I153,7)</f>
        <v>3.0720000000000001</v>
      </c>
      <c r="CY203">
        <f t="shared" si="173"/>
        <v>210.35</v>
      </c>
      <c r="CZ203">
        <f t="shared" si="174"/>
        <v>23.09</v>
      </c>
      <c r="DA203">
        <f t="shared" si="175"/>
        <v>9.11</v>
      </c>
      <c r="DB203">
        <f t="shared" si="176"/>
        <v>184.72</v>
      </c>
      <c r="DC203">
        <f t="shared" si="177"/>
        <v>0</v>
      </c>
      <c r="DD203" t="s">
        <v>3</v>
      </c>
      <c r="DE203" t="s">
        <v>3</v>
      </c>
      <c r="DF203">
        <f t="shared" si="178"/>
        <v>646.20000000000005</v>
      </c>
      <c r="DG203">
        <f t="shared" si="179"/>
        <v>0</v>
      </c>
      <c r="DH203">
        <f t="shared" si="180"/>
        <v>0</v>
      </c>
      <c r="DI203">
        <f t="shared" si="171"/>
        <v>0</v>
      </c>
      <c r="DJ203">
        <f t="shared" si="181"/>
        <v>646.20000000000005</v>
      </c>
      <c r="DK203">
        <v>0</v>
      </c>
      <c r="DL203" t="s">
        <v>3</v>
      </c>
      <c r="DM203">
        <v>0</v>
      </c>
      <c r="DN203" t="s">
        <v>3</v>
      </c>
      <c r="DO203">
        <v>0</v>
      </c>
    </row>
    <row r="204" spans="1:119" x14ac:dyDescent="0.2">
      <c r="A204">
        <f>ROW(Source!A153)</f>
        <v>153</v>
      </c>
      <c r="B204">
        <v>51661419</v>
      </c>
      <c r="C204">
        <v>51662256</v>
      </c>
      <c r="D204">
        <v>49555131</v>
      </c>
      <c r="E204">
        <v>1</v>
      </c>
      <c r="F204">
        <v>1</v>
      </c>
      <c r="G204">
        <v>1</v>
      </c>
      <c r="H204">
        <v>3</v>
      </c>
      <c r="I204" t="s">
        <v>499</v>
      </c>
      <c r="J204" t="s">
        <v>500</v>
      </c>
      <c r="K204" t="s">
        <v>501</v>
      </c>
      <c r="L204">
        <v>1348</v>
      </c>
      <c r="N204">
        <v>1009</v>
      </c>
      <c r="O204" t="s">
        <v>196</v>
      </c>
      <c r="P204" t="s">
        <v>196</v>
      </c>
      <c r="Q204">
        <v>1000</v>
      </c>
      <c r="W204">
        <v>0</v>
      </c>
      <c r="X204">
        <v>-364749507</v>
      </c>
      <c r="Y204">
        <f t="shared" si="172"/>
        <v>5.0099999999999997E-3</v>
      </c>
      <c r="AA204">
        <v>156537.13</v>
      </c>
      <c r="AB204">
        <v>0</v>
      </c>
      <c r="AC204">
        <v>0</v>
      </c>
      <c r="AD204">
        <v>0</v>
      </c>
      <c r="AE204">
        <v>17183</v>
      </c>
      <c r="AF204">
        <v>0</v>
      </c>
      <c r="AG204">
        <v>0</v>
      </c>
      <c r="AH204">
        <v>0</v>
      </c>
      <c r="AI204">
        <v>9.11</v>
      </c>
      <c r="AJ204">
        <v>1</v>
      </c>
      <c r="AK204">
        <v>1</v>
      </c>
      <c r="AL204">
        <v>1</v>
      </c>
      <c r="AM204">
        <v>4</v>
      </c>
      <c r="AN204">
        <v>0</v>
      </c>
      <c r="AO204">
        <v>1</v>
      </c>
      <c r="AP204">
        <v>1</v>
      </c>
      <c r="AQ204">
        <v>0</v>
      </c>
      <c r="AR204">
        <v>0</v>
      </c>
      <c r="AS204" t="s">
        <v>3</v>
      </c>
      <c r="AT204">
        <v>5.0099999999999997E-3</v>
      </c>
      <c r="AU204" t="s">
        <v>3</v>
      </c>
      <c r="AV204">
        <v>0</v>
      </c>
      <c r="AW204">
        <v>2</v>
      </c>
      <c r="AX204">
        <v>51662282</v>
      </c>
      <c r="AY204">
        <v>1</v>
      </c>
      <c r="AZ204">
        <v>0</v>
      </c>
      <c r="BA204">
        <v>232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V204">
        <v>0</v>
      </c>
      <c r="CW204">
        <v>0</v>
      </c>
      <c r="CX204">
        <f>ROUND(Y204*Source!I153,7)</f>
        <v>1.9238E-3</v>
      </c>
      <c r="CY204">
        <f t="shared" si="173"/>
        <v>156537.13</v>
      </c>
      <c r="CZ204">
        <f t="shared" si="174"/>
        <v>17183</v>
      </c>
      <c r="DA204">
        <f t="shared" si="175"/>
        <v>9.11</v>
      </c>
      <c r="DB204">
        <f t="shared" si="176"/>
        <v>86.09</v>
      </c>
      <c r="DC204">
        <f t="shared" si="177"/>
        <v>0</v>
      </c>
      <c r="DD204" t="s">
        <v>3</v>
      </c>
      <c r="DE204" t="s">
        <v>3</v>
      </c>
      <c r="DF204">
        <f t="shared" si="178"/>
        <v>301.14999999999998</v>
      </c>
      <c r="DG204">
        <f t="shared" si="179"/>
        <v>0</v>
      </c>
      <c r="DH204">
        <f t="shared" si="180"/>
        <v>0</v>
      </c>
      <c r="DI204">
        <f t="shared" si="171"/>
        <v>0</v>
      </c>
      <c r="DJ204">
        <f t="shared" si="181"/>
        <v>301.14999999999998</v>
      </c>
      <c r="DK204">
        <v>0</v>
      </c>
      <c r="DL204" t="s">
        <v>3</v>
      </c>
      <c r="DM204">
        <v>0</v>
      </c>
      <c r="DN204" t="s">
        <v>3</v>
      </c>
      <c r="DO204">
        <v>0</v>
      </c>
    </row>
    <row r="205" spans="1:119" x14ac:dyDescent="0.2">
      <c r="A205">
        <f>ROW(Source!A153)</f>
        <v>153</v>
      </c>
      <c r="B205">
        <v>51661419</v>
      </c>
      <c r="C205">
        <v>51662256</v>
      </c>
      <c r="D205">
        <v>49564235</v>
      </c>
      <c r="E205">
        <v>1</v>
      </c>
      <c r="F205">
        <v>1</v>
      </c>
      <c r="G205">
        <v>1</v>
      </c>
      <c r="H205">
        <v>3</v>
      </c>
      <c r="I205" t="s">
        <v>249</v>
      </c>
      <c r="J205" t="s">
        <v>251</v>
      </c>
      <c r="K205" t="s">
        <v>250</v>
      </c>
      <c r="L205">
        <v>1327</v>
      </c>
      <c r="N205">
        <v>1005</v>
      </c>
      <c r="O205" t="s">
        <v>63</v>
      </c>
      <c r="P205" t="s">
        <v>63</v>
      </c>
      <c r="Q205">
        <v>1</v>
      </c>
      <c r="W205">
        <v>0</v>
      </c>
      <c r="X205">
        <v>-1977319999</v>
      </c>
      <c r="Y205">
        <f t="shared" si="172"/>
        <v>100</v>
      </c>
      <c r="AA205">
        <v>1387.45</v>
      </c>
      <c r="AB205">
        <v>0</v>
      </c>
      <c r="AC205">
        <v>0</v>
      </c>
      <c r="AD205">
        <v>0</v>
      </c>
      <c r="AE205">
        <v>152.30000000000001</v>
      </c>
      <c r="AF205">
        <v>0</v>
      </c>
      <c r="AG205">
        <v>0</v>
      </c>
      <c r="AH205">
        <v>0</v>
      </c>
      <c r="AI205">
        <v>9.11</v>
      </c>
      <c r="AJ205">
        <v>1</v>
      </c>
      <c r="AK205">
        <v>1</v>
      </c>
      <c r="AL205">
        <v>1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 t="s">
        <v>3</v>
      </c>
      <c r="AT205">
        <v>100</v>
      </c>
      <c r="AU205" t="s">
        <v>3</v>
      </c>
      <c r="AV205">
        <v>0</v>
      </c>
      <c r="AW205">
        <v>1</v>
      </c>
      <c r="AX205">
        <v>-1</v>
      </c>
      <c r="AY205">
        <v>0</v>
      </c>
      <c r="AZ205">
        <v>0</v>
      </c>
      <c r="BA205" t="s">
        <v>3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CV205">
        <v>0</v>
      </c>
      <c r="CW205">
        <v>0</v>
      </c>
      <c r="CX205">
        <f>ROUND(Y205*Source!I153,7)</f>
        <v>38.4</v>
      </c>
      <c r="CY205">
        <f t="shared" si="173"/>
        <v>1387.45</v>
      </c>
      <c r="CZ205">
        <f t="shared" si="174"/>
        <v>152.30000000000001</v>
      </c>
      <c r="DA205">
        <f t="shared" si="175"/>
        <v>9.11</v>
      </c>
      <c r="DB205">
        <f t="shared" si="176"/>
        <v>15230</v>
      </c>
      <c r="DC205">
        <f t="shared" si="177"/>
        <v>0</v>
      </c>
      <c r="DD205" t="s">
        <v>3</v>
      </c>
      <c r="DE205" t="s">
        <v>3</v>
      </c>
      <c r="DF205">
        <f t="shared" si="178"/>
        <v>53278.080000000002</v>
      </c>
      <c r="DG205">
        <f t="shared" si="179"/>
        <v>0</v>
      </c>
      <c r="DH205">
        <f t="shared" si="180"/>
        <v>0</v>
      </c>
      <c r="DI205">
        <f t="shared" si="171"/>
        <v>0</v>
      </c>
      <c r="DJ205">
        <f t="shared" si="181"/>
        <v>53278.080000000002</v>
      </c>
      <c r="DK205">
        <v>0</v>
      </c>
      <c r="DL205" t="s">
        <v>3</v>
      </c>
      <c r="DM205">
        <v>0</v>
      </c>
      <c r="DN205" t="s">
        <v>3</v>
      </c>
      <c r="DO205">
        <v>0</v>
      </c>
    </row>
    <row r="206" spans="1:119" x14ac:dyDescent="0.2">
      <c r="A206">
        <f>ROW(Source!A153)</f>
        <v>153</v>
      </c>
      <c r="B206">
        <v>51661419</v>
      </c>
      <c r="C206">
        <v>51662256</v>
      </c>
      <c r="D206">
        <v>49564577</v>
      </c>
      <c r="E206">
        <v>1</v>
      </c>
      <c r="F206">
        <v>1</v>
      </c>
      <c r="G206">
        <v>1</v>
      </c>
      <c r="H206">
        <v>3</v>
      </c>
      <c r="I206" t="s">
        <v>194</v>
      </c>
      <c r="J206" t="s">
        <v>197</v>
      </c>
      <c r="K206" t="s">
        <v>195</v>
      </c>
      <c r="L206">
        <v>1348</v>
      </c>
      <c r="N206">
        <v>1009</v>
      </c>
      <c r="O206" t="s">
        <v>196</v>
      </c>
      <c r="P206" t="s">
        <v>196</v>
      </c>
      <c r="Q206">
        <v>1000</v>
      </c>
      <c r="W206">
        <v>0</v>
      </c>
      <c r="X206">
        <v>-1486911088</v>
      </c>
      <c r="Y206">
        <f t="shared" si="172"/>
        <v>9.1145799999999999E-2</v>
      </c>
      <c r="AA206">
        <v>276930.88</v>
      </c>
      <c r="AB206">
        <v>0</v>
      </c>
      <c r="AC206">
        <v>0</v>
      </c>
      <c r="AD206">
        <v>0</v>
      </c>
      <c r="AE206">
        <v>30398.560000000001</v>
      </c>
      <c r="AF206">
        <v>0</v>
      </c>
      <c r="AG206">
        <v>0</v>
      </c>
      <c r="AH206">
        <v>0</v>
      </c>
      <c r="AI206">
        <v>9.11</v>
      </c>
      <c r="AJ206">
        <v>1</v>
      </c>
      <c r="AK206">
        <v>1</v>
      </c>
      <c r="AL206">
        <v>1</v>
      </c>
      <c r="AM206">
        <v>0</v>
      </c>
      <c r="AN206">
        <v>0</v>
      </c>
      <c r="AO206">
        <v>0</v>
      </c>
      <c r="AP206">
        <v>1</v>
      </c>
      <c r="AQ206">
        <v>0</v>
      </c>
      <c r="AR206">
        <v>0</v>
      </c>
      <c r="AS206" t="s">
        <v>3</v>
      </c>
      <c r="AT206">
        <v>9.1145799999999999E-2</v>
      </c>
      <c r="AU206" t="s">
        <v>3</v>
      </c>
      <c r="AV206">
        <v>0</v>
      </c>
      <c r="AW206">
        <v>1</v>
      </c>
      <c r="AX206">
        <v>-1</v>
      </c>
      <c r="AY206">
        <v>0</v>
      </c>
      <c r="AZ206">
        <v>0</v>
      </c>
      <c r="BA206" t="s">
        <v>3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V206">
        <v>0</v>
      </c>
      <c r="CW206">
        <v>0</v>
      </c>
      <c r="CX206">
        <f>ROUND(Y206*Source!I153,7)</f>
        <v>3.5000000000000003E-2</v>
      </c>
      <c r="CY206">
        <f t="shared" si="173"/>
        <v>276930.88</v>
      </c>
      <c r="CZ206">
        <f t="shared" si="174"/>
        <v>30398.560000000001</v>
      </c>
      <c r="DA206">
        <f t="shared" si="175"/>
        <v>9.11</v>
      </c>
      <c r="DB206">
        <f t="shared" si="176"/>
        <v>2770.7</v>
      </c>
      <c r="DC206">
        <f t="shared" si="177"/>
        <v>0</v>
      </c>
      <c r="DD206" t="s">
        <v>3</v>
      </c>
      <c r="DE206" t="s">
        <v>3</v>
      </c>
      <c r="DF206">
        <f t="shared" si="178"/>
        <v>9692.58</v>
      </c>
      <c r="DG206">
        <f t="shared" si="179"/>
        <v>0</v>
      </c>
      <c r="DH206">
        <f t="shared" si="180"/>
        <v>0</v>
      </c>
      <c r="DI206">
        <f t="shared" si="171"/>
        <v>0</v>
      </c>
      <c r="DJ206">
        <f t="shared" si="181"/>
        <v>9692.58</v>
      </c>
      <c r="DK206">
        <v>0</v>
      </c>
      <c r="DL206" t="s">
        <v>3</v>
      </c>
      <c r="DM206">
        <v>0</v>
      </c>
      <c r="DN206" t="s">
        <v>3</v>
      </c>
      <c r="DO206">
        <v>0</v>
      </c>
    </row>
    <row r="207" spans="1:119" x14ac:dyDescent="0.2">
      <c r="A207">
        <f>ROW(Source!A153)</f>
        <v>153</v>
      </c>
      <c r="B207">
        <v>51661419</v>
      </c>
      <c r="C207">
        <v>51662256</v>
      </c>
      <c r="D207">
        <v>0</v>
      </c>
      <c r="E207">
        <v>1</v>
      </c>
      <c r="F207">
        <v>1</v>
      </c>
      <c r="G207">
        <v>1</v>
      </c>
      <c r="H207">
        <v>3</v>
      </c>
      <c r="I207" t="s">
        <v>29</v>
      </c>
      <c r="J207" t="s">
        <v>3</v>
      </c>
      <c r="K207" t="s">
        <v>199</v>
      </c>
      <c r="L207">
        <v>1371</v>
      </c>
      <c r="N207">
        <v>1013</v>
      </c>
      <c r="O207" t="s">
        <v>17</v>
      </c>
      <c r="P207" t="s">
        <v>17</v>
      </c>
      <c r="Q207">
        <v>1</v>
      </c>
      <c r="W207">
        <v>0</v>
      </c>
      <c r="X207">
        <v>-2063590172</v>
      </c>
      <c r="Y207">
        <f t="shared" si="172"/>
        <v>5.2083332999999996</v>
      </c>
      <c r="AA207">
        <v>166.67</v>
      </c>
      <c r="AB207">
        <v>0</v>
      </c>
      <c r="AC207">
        <v>0</v>
      </c>
      <c r="AD207">
        <v>0</v>
      </c>
      <c r="AE207">
        <v>175.27999999999997</v>
      </c>
      <c r="AF207">
        <v>0</v>
      </c>
      <c r="AG207">
        <v>0</v>
      </c>
      <c r="AH207">
        <v>0</v>
      </c>
      <c r="AI207">
        <v>9.11</v>
      </c>
      <c r="AJ207">
        <v>1</v>
      </c>
      <c r="AK207">
        <v>1</v>
      </c>
      <c r="AL207">
        <v>1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 t="s">
        <v>3</v>
      </c>
      <c r="AT207">
        <v>5.2083332999999996</v>
      </c>
      <c r="AU207" t="s">
        <v>3</v>
      </c>
      <c r="AV207">
        <v>0</v>
      </c>
      <c r="AW207">
        <v>1</v>
      </c>
      <c r="AX207">
        <v>-1</v>
      </c>
      <c r="AY207">
        <v>0</v>
      </c>
      <c r="AZ207">
        <v>0</v>
      </c>
      <c r="BA207" t="s">
        <v>3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V207">
        <v>0</v>
      </c>
      <c r="CW207">
        <v>0</v>
      </c>
      <c r="CX207">
        <f>ROUND(Y207*Source!I153,7)</f>
        <v>2</v>
      </c>
      <c r="CY207">
        <f t="shared" si="173"/>
        <v>166.67</v>
      </c>
      <c r="CZ207">
        <f t="shared" si="174"/>
        <v>175.27999999999997</v>
      </c>
      <c r="DA207">
        <f t="shared" si="175"/>
        <v>9.11</v>
      </c>
      <c r="DB207">
        <f t="shared" si="176"/>
        <v>912.92</v>
      </c>
      <c r="DC207">
        <f t="shared" si="177"/>
        <v>0</v>
      </c>
      <c r="DD207" t="s">
        <v>3</v>
      </c>
      <c r="DE207" t="s">
        <v>3</v>
      </c>
      <c r="DF207">
        <f t="shared" si="178"/>
        <v>3193.6</v>
      </c>
      <c r="DG207">
        <f t="shared" si="179"/>
        <v>0</v>
      </c>
      <c r="DH207">
        <f t="shared" si="180"/>
        <v>0</v>
      </c>
      <c r="DI207">
        <f t="shared" si="171"/>
        <v>0</v>
      </c>
      <c r="DJ207">
        <f t="shared" si="181"/>
        <v>3193.6</v>
      </c>
      <c r="DK207">
        <v>0</v>
      </c>
      <c r="DL207" t="s">
        <v>3</v>
      </c>
      <c r="DM207">
        <v>0</v>
      </c>
      <c r="DN207" t="s">
        <v>3</v>
      </c>
      <c r="DO207">
        <v>0</v>
      </c>
    </row>
    <row r="208" spans="1:119" x14ac:dyDescent="0.2">
      <c r="A208">
        <f>ROW(Source!A157)</f>
        <v>157</v>
      </c>
      <c r="B208">
        <v>51661419</v>
      </c>
      <c r="C208">
        <v>51662290</v>
      </c>
      <c r="D208">
        <v>49510767</v>
      </c>
      <c r="E208">
        <v>70</v>
      </c>
      <c r="F208">
        <v>1</v>
      </c>
      <c r="G208">
        <v>1</v>
      </c>
      <c r="H208">
        <v>1</v>
      </c>
      <c r="I208" t="s">
        <v>502</v>
      </c>
      <c r="J208" t="s">
        <v>3</v>
      </c>
      <c r="K208" t="s">
        <v>503</v>
      </c>
      <c r="L208">
        <v>1191</v>
      </c>
      <c r="N208">
        <v>1013</v>
      </c>
      <c r="O208" t="s">
        <v>455</v>
      </c>
      <c r="P208" t="s">
        <v>455</v>
      </c>
      <c r="Q208">
        <v>1</v>
      </c>
      <c r="W208">
        <v>0</v>
      </c>
      <c r="X208">
        <v>-1936699058</v>
      </c>
      <c r="Y208">
        <f t="shared" si="172"/>
        <v>5</v>
      </c>
      <c r="AA208">
        <v>0</v>
      </c>
      <c r="AB208">
        <v>0</v>
      </c>
      <c r="AC208">
        <v>0</v>
      </c>
      <c r="AD208">
        <v>331.23</v>
      </c>
      <c r="AE208">
        <v>0</v>
      </c>
      <c r="AF208">
        <v>0</v>
      </c>
      <c r="AG208">
        <v>0</v>
      </c>
      <c r="AH208">
        <v>9.92</v>
      </c>
      <c r="AI208">
        <v>1</v>
      </c>
      <c r="AJ208">
        <v>1</v>
      </c>
      <c r="AK208">
        <v>1</v>
      </c>
      <c r="AL208">
        <v>33.39</v>
      </c>
      <c r="AM208">
        <v>4</v>
      </c>
      <c r="AN208">
        <v>0</v>
      </c>
      <c r="AO208">
        <v>1</v>
      </c>
      <c r="AP208">
        <v>1</v>
      </c>
      <c r="AQ208">
        <v>0</v>
      </c>
      <c r="AR208">
        <v>0</v>
      </c>
      <c r="AS208" t="s">
        <v>3</v>
      </c>
      <c r="AT208">
        <v>5</v>
      </c>
      <c r="AU208" t="s">
        <v>3</v>
      </c>
      <c r="AV208">
        <v>1</v>
      </c>
      <c r="AW208">
        <v>2</v>
      </c>
      <c r="AX208">
        <v>51662298</v>
      </c>
      <c r="AY208">
        <v>1</v>
      </c>
      <c r="AZ208">
        <v>0</v>
      </c>
      <c r="BA208">
        <v>237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CU208">
        <f>ROUND(AT208*Source!I157*AH208*AL208,2)</f>
        <v>6458.96</v>
      </c>
      <c r="CV208">
        <f>ROUND(Y208*Source!I157,7)</f>
        <v>19.5</v>
      </c>
      <c r="CW208">
        <v>0</v>
      </c>
      <c r="CX208">
        <f>ROUND(Y208*Source!I157,7)</f>
        <v>19.5</v>
      </c>
      <c r="CY208">
        <f>AD208</f>
        <v>331.23</v>
      </c>
      <c r="CZ208">
        <f>AH208</f>
        <v>9.92</v>
      </c>
      <c r="DA208">
        <f>AL208</f>
        <v>33.39</v>
      </c>
      <c r="DB208">
        <f t="shared" si="176"/>
        <v>49.6</v>
      </c>
      <c r="DC208">
        <f t="shared" si="177"/>
        <v>0</v>
      </c>
      <c r="DD208" t="s">
        <v>3</v>
      </c>
      <c r="DE208" t="s">
        <v>3</v>
      </c>
      <c r="DF208">
        <f>ROUND(ROUND(AE208,2)*CX208,2)</f>
        <v>0</v>
      </c>
      <c r="DG208">
        <f t="shared" si="179"/>
        <v>0</v>
      </c>
      <c r="DH208">
        <f t="shared" si="180"/>
        <v>0</v>
      </c>
      <c r="DI208">
        <f>ROUND(ROUND(AH208*AL208,2)*CX208,2)</f>
        <v>6458.99</v>
      </c>
      <c r="DJ208">
        <f>DI208</f>
        <v>6458.99</v>
      </c>
      <c r="DK208">
        <v>0</v>
      </c>
      <c r="DL208" t="s">
        <v>3</v>
      </c>
      <c r="DM208">
        <v>0</v>
      </c>
      <c r="DN208" t="s">
        <v>3</v>
      </c>
      <c r="DO208">
        <v>0</v>
      </c>
    </row>
    <row r="209" spans="1:119" x14ac:dyDescent="0.2">
      <c r="A209">
        <f>ROW(Source!A157)</f>
        <v>157</v>
      </c>
      <c r="B209">
        <v>51661419</v>
      </c>
      <c r="C209">
        <v>51662290</v>
      </c>
      <c r="D209">
        <v>49510905</v>
      </c>
      <c r="E209">
        <v>70</v>
      </c>
      <c r="F209">
        <v>1</v>
      </c>
      <c r="G209">
        <v>1</v>
      </c>
      <c r="H209">
        <v>1</v>
      </c>
      <c r="I209" t="s">
        <v>456</v>
      </c>
      <c r="J209" t="s">
        <v>3</v>
      </c>
      <c r="K209" t="s">
        <v>457</v>
      </c>
      <c r="L209">
        <v>1191</v>
      </c>
      <c r="N209">
        <v>1013</v>
      </c>
      <c r="O209" t="s">
        <v>455</v>
      </c>
      <c r="P209" t="s">
        <v>455</v>
      </c>
      <c r="Q209">
        <v>1</v>
      </c>
      <c r="W209">
        <v>0</v>
      </c>
      <c r="X209">
        <v>-1417349443</v>
      </c>
      <c r="Y209">
        <f t="shared" si="172"/>
        <v>0.43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1</v>
      </c>
      <c r="AJ209">
        <v>1</v>
      </c>
      <c r="AK209">
        <v>33.39</v>
      </c>
      <c r="AL209">
        <v>1</v>
      </c>
      <c r="AM209">
        <v>4</v>
      </c>
      <c r="AN209">
        <v>0</v>
      </c>
      <c r="AO209">
        <v>1</v>
      </c>
      <c r="AP209">
        <v>1</v>
      </c>
      <c r="AQ209">
        <v>0</v>
      </c>
      <c r="AR209">
        <v>0</v>
      </c>
      <c r="AS209" t="s">
        <v>3</v>
      </c>
      <c r="AT209">
        <v>0.43</v>
      </c>
      <c r="AU209" t="s">
        <v>3</v>
      </c>
      <c r="AV209">
        <v>2</v>
      </c>
      <c r="AW209">
        <v>2</v>
      </c>
      <c r="AX209">
        <v>51662299</v>
      </c>
      <c r="AY209">
        <v>1</v>
      </c>
      <c r="AZ209">
        <v>0</v>
      </c>
      <c r="BA209">
        <v>238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CV209">
        <v>0</v>
      </c>
      <c r="CW209">
        <v>0</v>
      </c>
      <c r="CX209">
        <f>ROUND(Y209*Source!I157,7)</f>
        <v>1.677</v>
      </c>
      <c r="CY209">
        <f>AD209</f>
        <v>0</v>
      </c>
      <c r="CZ209">
        <f>AH209</f>
        <v>0</v>
      </c>
      <c r="DA209">
        <f>AL209</f>
        <v>1</v>
      </c>
      <c r="DB209">
        <f t="shared" si="176"/>
        <v>0</v>
      </c>
      <c r="DC209">
        <f t="shared" si="177"/>
        <v>0</v>
      </c>
      <c r="DD209" t="s">
        <v>3</v>
      </c>
      <c r="DE209" t="s">
        <v>3</v>
      </c>
      <c r="DF209">
        <f>ROUND(ROUND(AE209,2)*CX209,2)</f>
        <v>0</v>
      </c>
      <c r="DG209">
        <f t="shared" si="179"/>
        <v>0</v>
      </c>
      <c r="DH209">
        <f>ROUND(ROUND(AG209*AK209,2)*CX209,2)</f>
        <v>0</v>
      </c>
      <c r="DI209">
        <f t="shared" ref="DI209:DI214" si="182">ROUND(ROUND(AH209,2)*CX209,2)</f>
        <v>0</v>
      </c>
      <c r="DJ209">
        <f>DI209</f>
        <v>0</v>
      </c>
      <c r="DK209">
        <v>0</v>
      </c>
      <c r="DL209" t="s">
        <v>3</v>
      </c>
      <c r="DM209">
        <v>0</v>
      </c>
      <c r="DN209" t="s">
        <v>3</v>
      </c>
      <c r="DO209">
        <v>0</v>
      </c>
    </row>
    <row r="210" spans="1:119" x14ac:dyDescent="0.2">
      <c r="A210">
        <f>ROW(Source!A157)</f>
        <v>157</v>
      </c>
      <c r="B210">
        <v>51661419</v>
      </c>
      <c r="C210">
        <v>51662290</v>
      </c>
      <c r="D210">
        <v>49673503</v>
      </c>
      <c r="E210">
        <v>1</v>
      </c>
      <c r="F210">
        <v>1</v>
      </c>
      <c r="G210">
        <v>1</v>
      </c>
      <c r="H210">
        <v>2</v>
      </c>
      <c r="I210" t="s">
        <v>465</v>
      </c>
      <c r="J210" t="s">
        <v>466</v>
      </c>
      <c r="K210" t="s">
        <v>467</v>
      </c>
      <c r="L210">
        <v>1367</v>
      </c>
      <c r="N210">
        <v>1011</v>
      </c>
      <c r="O210" t="s">
        <v>461</v>
      </c>
      <c r="P210" t="s">
        <v>461</v>
      </c>
      <c r="Q210">
        <v>1</v>
      </c>
      <c r="W210">
        <v>0</v>
      </c>
      <c r="X210">
        <v>509054691</v>
      </c>
      <c r="Y210">
        <f t="shared" si="172"/>
        <v>0.43</v>
      </c>
      <c r="AA210">
        <v>0</v>
      </c>
      <c r="AB210">
        <v>871.31</v>
      </c>
      <c r="AC210">
        <v>387.32</v>
      </c>
      <c r="AD210">
        <v>0</v>
      </c>
      <c r="AE210">
        <v>0</v>
      </c>
      <c r="AF210">
        <v>65.709999999999994</v>
      </c>
      <c r="AG210">
        <v>11.6</v>
      </c>
      <c r="AH210">
        <v>0</v>
      </c>
      <c r="AI210">
        <v>1</v>
      </c>
      <c r="AJ210">
        <v>13.26</v>
      </c>
      <c r="AK210">
        <v>33.39</v>
      </c>
      <c r="AL210">
        <v>1</v>
      </c>
      <c r="AM210">
        <v>4</v>
      </c>
      <c r="AN210">
        <v>0</v>
      </c>
      <c r="AO210">
        <v>1</v>
      </c>
      <c r="AP210">
        <v>1</v>
      </c>
      <c r="AQ210">
        <v>0</v>
      </c>
      <c r="AR210">
        <v>0</v>
      </c>
      <c r="AS210" t="s">
        <v>3</v>
      </c>
      <c r="AT210">
        <v>0.43</v>
      </c>
      <c r="AU210" t="s">
        <v>3</v>
      </c>
      <c r="AV210">
        <v>0</v>
      </c>
      <c r="AW210">
        <v>2</v>
      </c>
      <c r="AX210">
        <v>51662300</v>
      </c>
      <c r="AY210">
        <v>1</v>
      </c>
      <c r="AZ210">
        <v>0</v>
      </c>
      <c r="BA210">
        <v>239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V210">
        <v>0</v>
      </c>
      <c r="CW210">
        <f>ROUND(Y210*Source!I157,7)</f>
        <v>1.677</v>
      </c>
      <c r="CX210">
        <f>ROUND(Y210*Source!I157,7)</f>
        <v>1.677</v>
      </c>
      <c r="CY210">
        <f>AB210</f>
        <v>871.31</v>
      </c>
      <c r="CZ210">
        <f>AF210</f>
        <v>65.709999999999994</v>
      </c>
      <c r="DA210">
        <f>AJ210</f>
        <v>13.26</v>
      </c>
      <c r="DB210">
        <f t="shared" si="176"/>
        <v>28.26</v>
      </c>
      <c r="DC210">
        <f t="shared" si="177"/>
        <v>4.99</v>
      </c>
      <c r="DD210" t="s">
        <v>3</v>
      </c>
      <c r="DE210" t="s">
        <v>3</v>
      </c>
      <c r="DF210">
        <f>ROUND(ROUND(AE210,2)*CX210,2)</f>
        <v>0</v>
      </c>
      <c r="DG210">
        <f>ROUND(ROUND(AF210*AJ210,2)*CX210,2)</f>
        <v>1461.19</v>
      </c>
      <c r="DH210">
        <f>ROUND(ROUND(AG210*AK210,2)*CX210,2)</f>
        <v>649.54</v>
      </c>
      <c r="DI210">
        <f t="shared" si="182"/>
        <v>0</v>
      </c>
      <c r="DJ210">
        <f>DG210</f>
        <v>1461.19</v>
      </c>
      <c r="DK210">
        <v>0</v>
      </c>
      <c r="DL210" t="s">
        <v>3</v>
      </c>
      <c r="DM210">
        <v>0</v>
      </c>
      <c r="DN210" t="s">
        <v>3</v>
      </c>
      <c r="DO210">
        <v>0</v>
      </c>
    </row>
    <row r="211" spans="1:119" x14ac:dyDescent="0.2">
      <c r="A211">
        <f>ROW(Source!A157)</f>
        <v>157</v>
      </c>
      <c r="B211">
        <v>51661419</v>
      </c>
      <c r="C211">
        <v>51662290</v>
      </c>
      <c r="D211">
        <v>49521440</v>
      </c>
      <c r="E211">
        <v>1</v>
      </c>
      <c r="F211">
        <v>1</v>
      </c>
      <c r="G211">
        <v>1</v>
      </c>
      <c r="H211">
        <v>3</v>
      </c>
      <c r="I211" t="s">
        <v>212</v>
      </c>
      <c r="J211" t="s">
        <v>214</v>
      </c>
      <c r="K211" t="s">
        <v>213</v>
      </c>
      <c r="L211">
        <v>1327</v>
      </c>
      <c r="N211">
        <v>1005</v>
      </c>
      <c r="O211" t="s">
        <v>63</v>
      </c>
      <c r="P211" t="s">
        <v>63</v>
      </c>
      <c r="Q211">
        <v>1</v>
      </c>
      <c r="W211">
        <v>0</v>
      </c>
      <c r="X211">
        <v>-336429810</v>
      </c>
      <c r="Y211">
        <f t="shared" si="172"/>
        <v>11</v>
      </c>
      <c r="AA211">
        <v>204.98</v>
      </c>
      <c r="AB211">
        <v>0</v>
      </c>
      <c r="AC211">
        <v>0</v>
      </c>
      <c r="AD211">
        <v>0</v>
      </c>
      <c r="AE211">
        <v>22.5</v>
      </c>
      <c r="AF211">
        <v>0</v>
      </c>
      <c r="AG211">
        <v>0</v>
      </c>
      <c r="AH211">
        <v>0</v>
      </c>
      <c r="AI211">
        <v>9.11</v>
      </c>
      <c r="AJ211">
        <v>1</v>
      </c>
      <c r="AK211">
        <v>1</v>
      </c>
      <c r="AL211">
        <v>1</v>
      </c>
      <c r="AM211">
        <v>0</v>
      </c>
      <c r="AN211">
        <v>0</v>
      </c>
      <c r="AO211">
        <v>0</v>
      </c>
      <c r="AP211">
        <v>1</v>
      </c>
      <c r="AQ211">
        <v>0</v>
      </c>
      <c r="AR211">
        <v>0</v>
      </c>
      <c r="AS211" t="s">
        <v>3</v>
      </c>
      <c r="AT211">
        <v>11</v>
      </c>
      <c r="AU211" t="s">
        <v>3</v>
      </c>
      <c r="AV211">
        <v>0</v>
      </c>
      <c r="AW211">
        <v>1</v>
      </c>
      <c r="AX211">
        <v>-1</v>
      </c>
      <c r="AY211">
        <v>0</v>
      </c>
      <c r="AZ211">
        <v>0</v>
      </c>
      <c r="BA211" t="s">
        <v>3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V211">
        <v>0</v>
      </c>
      <c r="CW211">
        <v>0</v>
      </c>
      <c r="CX211">
        <f>ROUND(Y211*Source!I157,7)</f>
        <v>42.9</v>
      </c>
      <c r="CY211">
        <f>AA211</f>
        <v>204.98</v>
      </c>
      <c r="CZ211">
        <f>AE211</f>
        <v>22.5</v>
      </c>
      <c r="DA211">
        <f>AI211</f>
        <v>9.11</v>
      </c>
      <c r="DB211">
        <f t="shared" si="176"/>
        <v>247.5</v>
      </c>
      <c r="DC211">
        <f t="shared" si="177"/>
        <v>0</v>
      </c>
      <c r="DD211" t="s">
        <v>3</v>
      </c>
      <c r="DE211" t="s">
        <v>3</v>
      </c>
      <c r="DF211">
        <f>ROUND(ROUND(AE211*AI211,2)*CX211,2)</f>
        <v>8793.64</v>
      </c>
      <c r="DG211">
        <f t="shared" ref="DG211:DG216" si="183">ROUND(ROUND(AF211,2)*CX211,2)</f>
        <v>0</v>
      </c>
      <c r="DH211">
        <f>ROUND(ROUND(AG211,2)*CX211,2)</f>
        <v>0</v>
      </c>
      <c r="DI211">
        <f t="shared" si="182"/>
        <v>0</v>
      </c>
      <c r="DJ211">
        <f>DF211</f>
        <v>8793.64</v>
      </c>
      <c r="DK211">
        <v>0</v>
      </c>
      <c r="DL211" t="s">
        <v>3</v>
      </c>
      <c r="DM211">
        <v>0</v>
      </c>
      <c r="DN211" t="s">
        <v>3</v>
      </c>
      <c r="DO211">
        <v>0</v>
      </c>
    </row>
    <row r="212" spans="1:119" x14ac:dyDescent="0.2">
      <c r="A212">
        <f>ROW(Source!A157)</f>
        <v>157</v>
      </c>
      <c r="B212">
        <v>51661419</v>
      </c>
      <c r="C212">
        <v>51662290</v>
      </c>
      <c r="D212">
        <v>49523581</v>
      </c>
      <c r="E212">
        <v>1</v>
      </c>
      <c r="F212">
        <v>1</v>
      </c>
      <c r="G212">
        <v>1</v>
      </c>
      <c r="H212">
        <v>3</v>
      </c>
      <c r="I212" t="s">
        <v>504</v>
      </c>
      <c r="J212" t="s">
        <v>505</v>
      </c>
      <c r="K212" t="s">
        <v>506</v>
      </c>
      <c r="L212">
        <v>1301</v>
      </c>
      <c r="N212">
        <v>1003</v>
      </c>
      <c r="O212" t="s">
        <v>507</v>
      </c>
      <c r="P212" t="s">
        <v>507</v>
      </c>
      <c r="Q212">
        <v>1</v>
      </c>
      <c r="W212">
        <v>0</v>
      </c>
      <c r="X212">
        <v>-2092502019</v>
      </c>
      <c r="Y212">
        <f t="shared" si="172"/>
        <v>20</v>
      </c>
      <c r="AA212">
        <v>27.33</v>
      </c>
      <c r="AB212">
        <v>0</v>
      </c>
      <c r="AC212">
        <v>0</v>
      </c>
      <c r="AD212">
        <v>0</v>
      </c>
      <c r="AE212">
        <v>3</v>
      </c>
      <c r="AF212">
        <v>0</v>
      </c>
      <c r="AG212">
        <v>0</v>
      </c>
      <c r="AH212">
        <v>0</v>
      </c>
      <c r="AI212">
        <v>9.11</v>
      </c>
      <c r="AJ212">
        <v>1</v>
      </c>
      <c r="AK212">
        <v>1</v>
      </c>
      <c r="AL212">
        <v>1</v>
      </c>
      <c r="AM212">
        <v>4</v>
      </c>
      <c r="AN212">
        <v>0</v>
      </c>
      <c r="AO212">
        <v>1</v>
      </c>
      <c r="AP212">
        <v>1</v>
      </c>
      <c r="AQ212">
        <v>0</v>
      </c>
      <c r="AR212">
        <v>0</v>
      </c>
      <c r="AS212" t="s">
        <v>3</v>
      </c>
      <c r="AT212">
        <v>20</v>
      </c>
      <c r="AU212" t="s">
        <v>3</v>
      </c>
      <c r="AV212">
        <v>0</v>
      </c>
      <c r="AW212">
        <v>2</v>
      </c>
      <c r="AX212">
        <v>51662301</v>
      </c>
      <c r="AY212">
        <v>1</v>
      </c>
      <c r="AZ212">
        <v>0</v>
      </c>
      <c r="BA212">
        <v>240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CV212">
        <v>0</v>
      </c>
      <c r="CW212">
        <v>0</v>
      </c>
      <c r="CX212">
        <f>ROUND(Y212*Source!I157,7)</f>
        <v>78</v>
      </c>
      <c r="CY212">
        <f>AA212</f>
        <v>27.33</v>
      </c>
      <c r="CZ212">
        <f>AE212</f>
        <v>3</v>
      </c>
      <c r="DA212">
        <f>AI212</f>
        <v>9.11</v>
      </c>
      <c r="DB212">
        <f t="shared" si="176"/>
        <v>60</v>
      </c>
      <c r="DC212">
        <f t="shared" si="177"/>
        <v>0</v>
      </c>
      <c r="DD212" t="s">
        <v>3</v>
      </c>
      <c r="DE212" t="s">
        <v>3</v>
      </c>
      <c r="DF212">
        <f>ROUND(ROUND(AE212*AI212,2)*CX212,2)</f>
        <v>2131.7399999999998</v>
      </c>
      <c r="DG212">
        <f t="shared" si="183"/>
        <v>0</v>
      </c>
      <c r="DH212">
        <f>ROUND(ROUND(AG212,2)*CX212,2)</f>
        <v>0</v>
      </c>
      <c r="DI212">
        <f t="shared" si="182"/>
        <v>0</v>
      </c>
      <c r="DJ212">
        <f>DF212</f>
        <v>2131.7399999999998</v>
      </c>
      <c r="DK212">
        <v>0</v>
      </c>
      <c r="DL212" t="s">
        <v>3</v>
      </c>
      <c r="DM212">
        <v>0</v>
      </c>
      <c r="DN212" t="s">
        <v>3</v>
      </c>
      <c r="DO212">
        <v>0</v>
      </c>
    </row>
    <row r="213" spans="1:119" x14ac:dyDescent="0.2">
      <c r="A213">
        <f>ROW(Source!A157)</f>
        <v>157</v>
      </c>
      <c r="B213">
        <v>51661419</v>
      </c>
      <c r="C213">
        <v>51662290</v>
      </c>
      <c r="D213">
        <v>49553409</v>
      </c>
      <c r="E213">
        <v>1</v>
      </c>
      <c r="F213">
        <v>1</v>
      </c>
      <c r="G213">
        <v>1</v>
      </c>
      <c r="H213">
        <v>3</v>
      </c>
      <c r="I213" t="s">
        <v>216</v>
      </c>
      <c r="J213" t="s">
        <v>219</v>
      </c>
      <c r="K213" t="s">
        <v>217</v>
      </c>
      <c r="L213">
        <v>1296</v>
      </c>
      <c r="N213">
        <v>1002</v>
      </c>
      <c r="O213" t="s">
        <v>218</v>
      </c>
      <c r="P213" t="s">
        <v>218</v>
      </c>
      <c r="Q213">
        <v>1</v>
      </c>
      <c r="W213">
        <v>1</v>
      </c>
      <c r="X213">
        <v>-1609399419</v>
      </c>
      <c r="Y213">
        <f t="shared" si="172"/>
        <v>-1.5</v>
      </c>
      <c r="AA213">
        <v>597.42999999999995</v>
      </c>
      <c r="AB213">
        <v>0</v>
      </c>
      <c r="AC213">
        <v>0</v>
      </c>
      <c r="AD213">
        <v>0</v>
      </c>
      <c r="AE213">
        <v>65.58</v>
      </c>
      <c r="AF213">
        <v>0</v>
      </c>
      <c r="AG213">
        <v>0</v>
      </c>
      <c r="AH213">
        <v>0</v>
      </c>
      <c r="AI213">
        <v>9.11</v>
      </c>
      <c r="AJ213">
        <v>1</v>
      </c>
      <c r="AK213">
        <v>1</v>
      </c>
      <c r="AL213">
        <v>1</v>
      </c>
      <c r="AM213">
        <v>4</v>
      </c>
      <c r="AN213">
        <v>0</v>
      </c>
      <c r="AO213">
        <v>1</v>
      </c>
      <c r="AP213">
        <v>1</v>
      </c>
      <c r="AQ213">
        <v>0</v>
      </c>
      <c r="AR213">
        <v>0</v>
      </c>
      <c r="AS213" t="s">
        <v>3</v>
      </c>
      <c r="AT213">
        <v>-1.5</v>
      </c>
      <c r="AU213" t="s">
        <v>3</v>
      </c>
      <c r="AV213">
        <v>0</v>
      </c>
      <c r="AW213">
        <v>2</v>
      </c>
      <c r="AX213">
        <v>51662303</v>
      </c>
      <c r="AY213">
        <v>1</v>
      </c>
      <c r="AZ213">
        <v>6144</v>
      </c>
      <c r="BA213">
        <v>242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V213">
        <v>0</v>
      </c>
      <c r="CW213">
        <v>0</v>
      </c>
      <c r="CX213">
        <f>ROUND(Y213*Source!I157,7)</f>
        <v>-5.85</v>
      </c>
      <c r="CY213">
        <f>AA213</f>
        <v>597.42999999999995</v>
      </c>
      <c r="CZ213">
        <f>AE213</f>
        <v>65.58</v>
      </c>
      <c r="DA213">
        <f>AI213</f>
        <v>9.11</v>
      </c>
      <c r="DB213">
        <f t="shared" si="176"/>
        <v>-98.37</v>
      </c>
      <c r="DC213">
        <f t="shared" si="177"/>
        <v>0</v>
      </c>
      <c r="DD213" t="s">
        <v>3</v>
      </c>
      <c r="DE213" t="s">
        <v>3</v>
      </c>
      <c r="DF213">
        <f>ROUND(ROUND(AE213*AI213,2)*CX213,2)</f>
        <v>-3494.97</v>
      </c>
      <c r="DG213">
        <f t="shared" si="183"/>
        <v>0</v>
      </c>
      <c r="DH213">
        <f>ROUND(ROUND(AG213,2)*CX213,2)</f>
        <v>0</v>
      </c>
      <c r="DI213">
        <f t="shared" si="182"/>
        <v>0</v>
      </c>
      <c r="DJ213">
        <f>DF213</f>
        <v>-3494.97</v>
      </c>
      <c r="DK213">
        <v>0</v>
      </c>
      <c r="DL213" t="s">
        <v>3</v>
      </c>
      <c r="DM213">
        <v>0</v>
      </c>
      <c r="DN213" t="s">
        <v>3</v>
      </c>
      <c r="DO213">
        <v>0</v>
      </c>
    </row>
    <row r="214" spans="1:119" x14ac:dyDescent="0.2">
      <c r="A214">
        <f>ROW(Source!A157)</f>
        <v>157</v>
      </c>
      <c r="B214">
        <v>51661419</v>
      </c>
      <c r="C214">
        <v>51662290</v>
      </c>
      <c r="D214">
        <v>49555331</v>
      </c>
      <c r="E214">
        <v>1</v>
      </c>
      <c r="F214">
        <v>1</v>
      </c>
      <c r="G214">
        <v>1</v>
      </c>
      <c r="H214">
        <v>3</v>
      </c>
      <c r="I214" t="s">
        <v>221</v>
      </c>
      <c r="J214" t="s">
        <v>223</v>
      </c>
      <c r="K214" t="s">
        <v>222</v>
      </c>
      <c r="L214">
        <v>1296</v>
      </c>
      <c r="N214">
        <v>1002</v>
      </c>
      <c r="O214" t="s">
        <v>218</v>
      </c>
      <c r="P214" t="s">
        <v>218</v>
      </c>
      <c r="Q214">
        <v>1</v>
      </c>
      <c r="W214">
        <v>1</v>
      </c>
      <c r="X214">
        <v>1828367933</v>
      </c>
      <c r="Y214">
        <f t="shared" si="172"/>
        <v>-5.7000000000000002E-2</v>
      </c>
      <c r="AA214">
        <v>1827.28</v>
      </c>
      <c r="AB214">
        <v>0</v>
      </c>
      <c r="AC214">
        <v>0</v>
      </c>
      <c r="AD214">
        <v>0</v>
      </c>
      <c r="AE214">
        <v>200.58</v>
      </c>
      <c r="AF214">
        <v>0</v>
      </c>
      <c r="AG214">
        <v>0</v>
      </c>
      <c r="AH214">
        <v>0</v>
      </c>
      <c r="AI214">
        <v>9.11</v>
      </c>
      <c r="AJ214">
        <v>1</v>
      </c>
      <c r="AK214">
        <v>1</v>
      </c>
      <c r="AL214">
        <v>1</v>
      </c>
      <c r="AM214">
        <v>4</v>
      </c>
      <c r="AN214">
        <v>0</v>
      </c>
      <c r="AO214">
        <v>1</v>
      </c>
      <c r="AP214">
        <v>1</v>
      </c>
      <c r="AQ214">
        <v>0</v>
      </c>
      <c r="AR214">
        <v>0</v>
      </c>
      <c r="AS214" t="s">
        <v>3</v>
      </c>
      <c r="AT214">
        <v>-5.7000000000000002E-2</v>
      </c>
      <c r="AU214" t="s">
        <v>3</v>
      </c>
      <c r="AV214">
        <v>0</v>
      </c>
      <c r="AW214">
        <v>2</v>
      </c>
      <c r="AX214">
        <v>51662305</v>
      </c>
      <c r="AY214">
        <v>1</v>
      </c>
      <c r="AZ214">
        <v>6144</v>
      </c>
      <c r="BA214">
        <v>244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V214">
        <v>0</v>
      </c>
      <c r="CW214">
        <v>0</v>
      </c>
      <c r="CX214">
        <f>ROUND(Y214*Source!I157,7)</f>
        <v>-0.2223</v>
      </c>
      <c r="CY214">
        <f>AA214</f>
        <v>1827.28</v>
      </c>
      <c r="CZ214">
        <f>AE214</f>
        <v>200.58</v>
      </c>
      <c r="DA214">
        <f>AI214</f>
        <v>9.11</v>
      </c>
      <c r="DB214">
        <f t="shared" si="176"/>
        <v>-11.43</v>
      </c>
      <c r="DC214">
        <f t="shared" si="177"/>
        <v>0</v>
      </c>
      <c r="DD214" t="s">
        <v>3</v>
      </c>
      <c r="DE214" t="s">
        <v>3</v>
      </c>
      <c r="DF214">
        <f>ROUND(ROUND(AE214*AI214,2)*CX214,2)</f>
        <v>-406.2</v>
      </c>
      <c r="DG214">
        <f t="shared" si="183"/>
        <v>0</v>
      </c>
      <c r="DH214">
        <f>ROUND(ROUND(AG214,2)*CX214,2)</f>
        <v>0</v>
      </c>
      <c r="DI214">
        <f t="shared" si="182"/>
        <v>0</v>
      </c>
      <c r="DJ214">
        <f>DF214</f>
        <v>-406.2</v>
      </c>
      <c r="DK214">
        <v>0</v>
      </c>
      <c r="DL214" t="s">
        <v>3</v>
      </c>
      <c r="DM214">
        <v>0</v>
      </c>
      <c r="DN214" t="s">
        <v>3</v>
      </c>
      <c r="DO214">
        <v>0</v>
      </c>
    </row>
    <row r="215" spans="1:119" x14ac:dyDescent="0.2">
      <c r="A215">
        <f>ROW(Source!A161)</f>
        <v>161</v>
      </c>
      <c r="B215">
        <v>51661419</v>
      </c>
      <c r="C215">
        <v>51662309</v>
      </c>
      <c r="D215">
        <v>49510767</v>
      </c>
      <c r="E215">
        <v>70</v>
      </c>
      <c r="F215">
        <v>1</v>
      </c>
      <c r="G215">
        <v>1</v>
      </c>
      <c r="H215">
        <v>1</v>
      </c>
      <c r="I215" t="s">
        <v>502</v>
      </c>
      <c r="J215" t="s">
        <v>3</v>
      </c>
      <c r="K215" t="s">
        <v>503</v>
      </c>
      <c r="L215">
        <v>1191</v>
      </c>
      <c r="N215">
        <v>1013</v>
      </c>
      <c r="O215" t="s">
        <v>455</v>
      </c>
      <c r="P215" t="s">
        <v>455</v>
      </c>
      <c r="Q215">
        <v>1</v>
      </c>
      <c r="W215">
        <v>0</v>
      </c>
      <c r="X215">
        <v>-1936699058</v>
      </c>
      <c r="Y215">
        <f t="shared" si="172"/>
        <v>5</v>
      </c>
      <c r="AA215">
        <v>0</v>
      </c>
      <c r="AB215">
        <v>0</v>
      </c>
      <c r="AC215">
        <v>0</v>
      </c>
      <c r="AD215">
        <v>331.23</v>
      </c>
      <c r="AE215">
        <v>0</v>
      </c>
      <c r="AF215">
        <v>0</v>
      </c>
      <c r="AG215">
        <v>0</v>
      </c>
      <c r="AH215">
        <v>9.92</v>
      </c>
      <c r="AI215">
        <v>1</v>
      </c>
      <c r="AJ215">
        <v>1</v>
      </c>
      <c r="AK215">
        <v>1</v>
      </c>
      <c r="AL215">
        <v>33.39</v>
      </c>
      <c r="AM215">
        <v>4</v>
      </c>
      <c r="AN215">
        <v>0</v>
      </c>
      <c r="AO215">
        <v>1</v>
      </c>
      <c r="AP215">
        <v>1</v>
      </c>
      <c r="AQ215">
        <v>0</v>
      </c>
      <c r="AR215">
        <v>0</v>
      </c>
      <c r="AS215" t="s">
        <v>3</v>
      </c>
      <c r="AT215">
        <v>5</v>
      </c>
      <c r="AU215" t="s">
        <v>3</v>
      </c>
      <c r="AV215">
        <v>1</v>
      </c>
      <c r="AW215">
        <v>2</v>
      </c>
      <c r="AX215">
        <v>51662317</v>
      </c>
      <c r="AY215">
        <v>1</v>
      </c>
      <c r="AZ215">
        <v>0</v>
      </c>
      <c r="BA215">
        <v>245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CU215">
        <f>ROUND(AT215*Source!I161*AH215*AL215,2)</f>
        <v>99.37</v>
      </c>
      <c r="CV215">
        <f>ROUND(Y215*Source!I161,7)</f>
        <v>0.3</v>
      </c>
      <c r="CW215">
        <v>0</v>
      </c>
      <c r="CX215">
        <f>ROUND(Y215*Source!I161,7)</f>
        <v>0.3</v>
      </c>
      <c r="CY215">
        <f>AD215</f>
        <v>331.23</v>
      </c>
      <c r="CZ215">
        <f>AH215</f>
        <v>9.92</v>
      </c>
      <c r="DA215">
        <f>AL215</f>
        <v>33.39</v>
      </c>
      <c r="DB215">
        <f t="shared" si="176"/>
        <v>49.6</v>
      </c>
      <c r="DC215">
        <f t="shared" si="177"/>
        <v>0</v>
      </c>
      <c r="DD215" t="s">
        <v>3</v>
      </c>
      <c r="DE215" t="s">
        <v>3</v>
      </c>
      <c r="DF215">
        <f>ROUND(ROUND(AE215,2)*CX215,2)</f>
        <v>0</v>
      </c>
      <c r="DG215">
        <f t="shared" si="183"/>
        <v>0</v>
      </c>
      <c r="DH215">
        <f>ROUND(ROUND(AG215,2)*CX215,2)</f>
        <v>0</v>
      </c>
      <c r="DI215">
        <f>ROUND(ROUND(AH215*AL215,2)*CX215,2)</f>
        <v>99.37</v>
      </c>
      <c r="DJ215">
        <f>DI215</f>
        <v>99.37</v>
      </c>
      <c r="DK215">
        <v>0</v>
      </c>
      <c r="DL215" t="s">
        <v>3</v>
      </c>
      <c r="DM215">
        <v>0</v>
      </c>
      <c r="DN215" t="s">
        <v>3</v>
      </c>
      <c r="DO215">
        <v>0</v>
      </c>
    </row>
    <row r="216" spans="1:119" x14ac:dyDescent="0.2">
      <c r="A216">
        <f>ROW(Source!A161)</f>
        <v>161</v>
      </c>
      <c r="B216">
        <v>51661419</v>
      </c>
      <c r="C216">
        <v>51662309</v>
      </c>
      <c r="D216">
        <v>49510905</v>
      </c>
      <c r="E216">
        <v>70</v>
      </c>
      <c r="F216">
        <v>1</v>
      </c>
      <c r="G216">
        <v>1</v>
      </c>
      <c r="H216">
        <v>1</v>
      </c>
      <c r="I216" t="s">
        <v>456</v>
      </c>
      <c r="J216" t="s">
        <v>3</v>
      </c>
      <c r="K216" t="s">
        <v>457</v>
      </c>
      <c r="L216">
        <v>1191</v>
      </c>
      <c r="N216">
        <v>1013</v>
      </c>
      <c r="O216" t="s">
        <v>455</v>
      </c>
      <c r="P216" t="s">
        <v>455</v>
      </c>
      <c r="Q216">
        <v>1</v>
      </c>
      <c r="W216">
        <v>0</v>
      </c>
      <c r="X216">
        <v>-1417349443</v>
      </c>
      <c r="Y216">
        <f t="shared" si="172"/>
        <v>0.43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1</v>
      </c>
      <c r="AJ216">
        <v>1</v>
      </c>
      <c r="AK216">
        <v>33.39</v>
      </c>
      <c r="AL216">
        <v>1</v>
      </c>
      <c r="AM216">
        <v>4</v>
      </c>
      <c r="AN216">
        <v>0</v>
      </c>
      <c r="AO216">
        <v>1</v>
      </c>
      <c r="AP216">
        <v>1</v>
      </c>
      <c r="AQ216">
        <v>0</v>
      </c>
      <c r="AR216">
        <v>0</v>
      </c>
      <c r="AS216" t="s">
        <v>3</v>
      </c>
      <c r="AT216">
        <v>0.43</v>
      </c>
      <c r="AU216" t="s">
        <v>3</v>
      </c>
      <c r="AV216">
        <v>2</v>
      </c>
      <c r="AW216">
        <v>2</v>
      </c>
      <c r="AX216">
        <v>51662318</v>
      </c>
      <c r="AY216">
        <v>1</v>
      </c>
      <c r="AZ216">
        <v>0</v>
      </c>
      <c r="BA216">
        <v>246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V216">
        <v>0</v>
      </c>
      <c r="CW216">
        <v>0</v>
      </c>
      <c r="CX216">
        <f>ROUND(Y216*Source!I161,7)</f>
        <v>2.58E-2</v>
      </c>
      <c r="CY216">
        <f>AD216</f>
        <v>0</v>
      </c>
      <c r="CZ216">
        <f>AH216</f>
        <v>0</v>
      </c>
      <c r="DA216">
        <f>AL216</f>
        <v>1</v>
      </c>
      <c r="DB216">
        <f t="shared" si="176"/>
        <v>0</v>
      </c>
      <c r="DC216">
        <f t="shared" si="177"/>
        <v>0</v>
      </c>
      <c r="DD216" t="s">
        <v>3</v>
      </c>
      <c r="DE216" t="s">
        <v>3</v>
      </c>
      <c r="DF216">
        <f>ROUND(ROUND(AE216,2)*CX216,2)</f>
        <v>0</v>
      </c>
      <c r="DG216">
        <f t="shared" si="183"/>
        <v>0</v>
      </c>
      <c r="DH216">
        <f>ROUND(ROUND(AG216*AK216,2)*CX216,2)</f>
        <v>0</v>
      </c>
      <c r="DI216">
        <f t="shared" ref="DI216:DI221" si="184">ROUND(ROUND(AH216,2)*CX216,2)</f>
        <v>0</v>
      </c>
      <c r="DJ216">
        <f>DI216</f>
        <v>0</v>
      </c>
      <c r="DK216">
        <v>0</v>
      </c>
      <c r="DL216" t="s">
        <v>3</v>
      </c>
      <c r="DM216">
        <v>0</v>
      </c>
      <c r="DN216" t="s">
        <v>3</v>
      </c>
      <c r="DO216">
        <v>0</v>
      </c>
    </row>
    <row r="217" spans="1:119" x14ac:dyDescent="0.2">
      <c r="A217">
        <f>ROW(Source!A161)</f>
        <v>161</v>
      </c>
      <c r="B217">
        <v>51661419</v>
      </c>
      <c r="C217">
        <v>51662309</v>
      </c>
      <c r="D217">
        <v>49673503</v>
      </c>
      <c r="E217">
        <v>1</v>
      </c>
      <c r="F217">
        <v>1</v>
      </c>
      <c r="G217">
        <v>1</v>
      </c>
      <c r="H217">
        <v>2</v>
      </c>
      <c r="I217" t="s">
        <v>465</v>
      </c>
      <c r="J217" t="s">
        <v>466</v>
      </c>
      <c r="K217" t="s">
        <v>467</v>
      </c>
      <c r="L217">
        <v>1367</v>
      </c>
      <c r="N217">
        <v>1011</v>
      </c>
      <c r="O217" t="s">
        <v>461</v>
      </c>
      <c r="P217" t="s">
        <v>461</v>
      </c>
      <c r="Q217">
        <v>1</v>
      </c>
      <c r="W217">
        <v>0</v>
      </c>
      <c r="X217">
        <v>509054691</v>
      </c>
      <c r="Y217">
        <f t="shared" si="172"/>
        <v>0.43</v>
      </c>
      <c r="AA217">
        <v>0</v>
      </c>
      <c r="AB217">
        <v>871.31</v>
      </c>
      <c r="AC217">
        <v>387.32</v>
      </c>
      <c r="AD217">
        <v>0</v>
      </c>
      <c r="AE217">
        <v>0</v>
      </c>
      <c r="AF217">
        <v>65.709999999999994</v>
      </c>
      <c r="AG217">
        <v>11.6</v>
      </c>
      <c r="AH217">
        <v>0</v>
      </c>
      <c r="AI217">
        <v>1</v>
      </c>
      <c r="AJ217">
        <v>13.26</v>
      </c>
      <c r="AK217">
        <v>33.39</v>
      </c>
      <c r="AL217">
        <v>1</v>
      </c>
      <c r="AM217">
        <v>4</v>
      </c>
      <c r="AN217">
        <v>0</v>
      </c>
      <c r="AO217">
        <v>1</v>
      </c>
      <c r="AP217">
        <v>1</v>
      </c>
      <c r="AQ217">
        <v>0</v>
      </c>
      <c r="AR217">
        <v>0</v>
      </c>
      <c r="AS217" t="s">
        <v>3</v>
      </c>
      <c r="AT217">
        <v>0.43</v>
      </c>
      <c r="AU217" t="s">
        <v>3</v>
      </c>
      <c r="AV217">
        <v>0</v>
      </c>
      <c r="AW217">
        <v>2</v>
      </c>
      <c r="AX217">
        <v>51662319</v>
      </c>
      <c r="AY217">
        <v>1</v>
      </c>
      <c r="AZ217">
        <v>0</v>
      </c>
      <c r="BA217">
        <v>247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CV217">
        <v>0</v>
      </c>
      <c r="CW217">
        <f>ROUND(Y217*Source!I161,7)</f>
        <v>2.58E-2</v>
      </c>
      <c r="CX217">
        <f>ROUND(Y217*Source!I161,7)</f>
        <v>2.58E-2</v>
      </c>
      <c r="CY217">
        <f>AB217</f>
        <v>871.31</v>
      </c>
      <c r="CZ217">
        <f>AF217</f>
        <v>65.709999999999994</v>
      </c>
      <c r="DA217">
        <f>AJ217</f>
        <v>13.26</v>
      </c>
      <c r="DB217">
        <f t="shared" si="176"/>
        <v>28.26</v>
      </c>
      <c r="DC217">
        <f t="shared" si="177"/>
        <v>4.99</v>
      </c>
      <c r="DD217" t="s">
        <v>3</v>
      </c>
      <c r="DE217" t="s">
        <v>3</v>
      </c>
      <c r="DF217">
        <f>ROUND(ROUND(AE217,2)*CX217,2)</f>
        <v>0</v>
      </c>
      <c r="DG217">
        <f>ROUND(ROUND(AF217*AJ217,2)*CX217,2)</f>
        <v>22.48</v>
      </c>
      <c r="DH217">
        <f>ROUND(ROUND(AG217*AK217,2)*CX217,2)</f>
        <v>9.99</v>
      </c>
      <c r="DI217">
        <f t="shared" si="184"/>
        <v>0</v>
      </c>
      <c r="DJ217">
        <f>DG217</f>
        <v>22.48</v>
      </c>
      <c r="DK217">
        <v>0</v>
      </c>
      <c r="DL217" t="s">
        <v>3</v>
      </c>
      <c r="DM217">
        <v>0</v>
      </c>
      <c r="DN217" t="s">
        <v>3</v>
      </c>
      <c r="DO217">
        <v>0</v>
      </c>
    </row>
    <row r="218" spans="1:119" x14ac:dyDescent="0.2">
      <c r="A218">
        <f>ROW(Source!A161)</f>
        <v>161</v>
      </c>
      <c r="B218">
        <v>51661419</v>
      </c>
      <c r="C218">
        <v>51662309</v>
      </c>
      <c r="D218">
        <v>49521440</v>
      </c>
      <c r="E218">
        <v>1</v>
      </c>
      <c r="F218">
        <v>1</v>
      </c>
      <c r="G218">
        <v>1</v>
      </c>
      <c r="H218">
        <v>3</v>
      </c>
      <c r="I218" t="s">
        <v>212</v>
      </c>
      <c r="J218" t="s">
        <v>214</v>
      </c>
      <c r="K218" t="s">
        <v>226</v>
      </c>
      <c r="L218">
        <v>1327</v>
      </c>
      <c r="N218">
        <v>1005</v>
      </c>
      <c r="O218" t="s">
        <v>63</v>
      </c>
      <c r="P218" t="s">
        <v>63</v>
      </c>
      <c r="Q218">
        <v>1</v>
      </c>
      <c r="W218">
        <v>0</v>
      </c>
      <c r="X218">
        <v>2022782512</v>
      </c>
      <c r="Y218">
        <f t="shared" si="172"/>
        <v>11</v>
      </c>
      <c r="AA218">
        <v>204.98</v>
      </c>
      <c r="AB218">
        <v>0</v>
      </c>
      <c r="AC218">
        <v>0</v>
      </c>
      <c r="AD218">
        <v>0</v>
      </c>
      <c r="AE218">
        <v>22.5</v>
      </c>
      <c r="AF218">
        <v>0</v>
      </c>
      <c r="AG218">
        <v>0</v>
      </c>
      <c r="AH218">
        <v>0</v>
      </c>
      <c r="AI218">
        <v>9.11</v>
      </c>
      <c r="AJ218">
        <v>1</v>
      </c>
      <c r="AK218">
        <v>1</v>
      </c>
      <c r="AL218">
        <v>1</v>
      </c>
      <c r="AM218">
        <v>0</v>
      </c>
      <c r="AN218">
        <v>0</v>
      </c>
      <c r="AO218">
        <v>0</v>
      </c>
      <c r="AP218">
        <v>1</v>
      </c>
      <c r="AQ218">
        <v>0</v>
      </c>
      <c r="AR218">
        <v>0</v>
      </c>
      <c r="AS218" t="s">
        <v>3</v>
      </c>
      <c r="AT218">
        <v>11</v>
      </c>
      <c r="AU218" t="s">
        <v>3</v>
      </c>
      <c r="AV218">
        <v>0</v>
      </c>
      <c r="AW218">
        <v>1</v>
      </c>
      <c r="AX218">
        <v>-1</v>
      </c>
      <c r="AY218">
        <v>0</v>
      </c>
      <c r="AZ218">
        <v>0</v>
      </c>
      <c r="BA218" t="s">
        <v>3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CV218">
        <v>0</v>
      </c>
      <c r="CW218">
        <v>0</v>
      </c>
      <c r="CX218">
        <f>ROUND(Y218*Source!I161,7)</f>
        <v>0.66</v>
      </c>
      <c r="CY218">
        <f>AA218</f>
        <v>204.98</v>
      </c>
      <c r="CZ218">
        <f>AE218</f>
        <v>22.5</v>
      </c>
      <c r="DA218">
        <f>AI218</f>
        <v>9.11</v>
      </c>
      <c r="DB218">
        <f t="shared" si="176"/>
        <v>247.5</v>
      </c>
      <c r="DC218">
        <f t="shared" si="177"/>
        <v>0</v>
      </c>
      <c r="DD218" t="s">
        <v>3</v>
      </c>
      <c r="DE218" t="s">
        <v>3</v>
      </c>
      <c r="DF218">
        <f>ROUND(ROUND(AE218*AI218,2)*CX218,2)</f>
        <v>135.29</v>
      </c>
      <c r="DG218">
        <f t="shared" ref="DG218:DG223" si="185">ROUND(ROUND(AF218,2)*CX218,2)</f>
        <v>0</v>
      </c>
      <c r="DH218">
        <f>ROUND(ROUND(AG218,2)*CX218,2)</f>
        <v>0</v>
      </c>
      <c r="DI218">
        <f t="shared" si="184"/>
        <v>0</v>
      </c>
      <c r="DJ218">
        <f>DF218</f>
        <v>135.29</v>
      </c>
      <c r="DK218">
        <v>0</v>
      </c>
      <c r="DL218" t="s">
        <v>3</v>
      </c>
      <c r="DM218">
        <v>0</v>
      </c>
      <c r="DN218" t="s">
        <v>3</v>
      </c>
      <c r="DO218">
        <v>0</v>
      </c>
    </row>
    <row r="219" spans="1:119" x14ac:dyDescent="0.2">
      <c r="A219">
        <f>ROW(Source!A161)</f>
        <v>161</v>
      </c>
      <c r="B219">
        <v>51661419</v>
      </c>
      <c r="C219">
        <v>51662309</v>
      </c>
      <c r="D219">
        <v>49523581</v>
      </c>
      <c r="E219">
        <v>1</v>
      </c>
      <c r="F219">
        <v>1</v>
      </c>
      <c r="G219">
        <v>1</v>
      </c>
      <c r="H219">
        <v>3</v>
      </c>
      <c r="I219" t="s">
        <v>504</v>
      </c>
      <c r="J219" t="s">
        <v>505</v>
      </c>
      <c r="K219" t="s">
        <v>506</v>
      </c>
      <c r="L219">
        <v>1301</v>
      </c>
      <c r="N219">
        <v>1003</v>
      </c>
      <c r="O219" t="s">
        <v>507</v>
      </c>
      <c r="P219" t="s">
        <v>507</v>
      </c>
      <c r="Q219">
        <v>1</v>
      </c>
      <c r="W219">
        <v>0</v>
      </c>
      <c r="X219">
        <v>-2092502019</v>
      </c>
      <c r="Y219">
        <f t="shared" si="172"/>
        <v>20</v>
      </c>
      <c r="AA219">
        <v>27.33</v>
      </c>
      <c r="AB219">
        <v>0</v>
      </c>
      <c r="AC219">
        <v>0</v>
      </c>
      <c r="AD219">
        <v>0</v>
      </c>
      <c r="AE219">
        <v>3</v>
      </c>
      <c r="AF219">
        <v>0</v>
      </c>
      <c r="AG219">
        <v>0</v>
      </c>
      <c r="AH219">
        <v>0</v>
      </c>
      <c r="AI219">
        <v>9.11</v>
      </c>
      <c r="AJ219">
        <v>1</v>
      </c>
      <c r="AK219">
        <v>1</v>
      </c>
      <c r="AL219">
        <v>1</v>
      </c>
      <c r="AM219">
        <v>4</v>
      </c>
      <c r="AN219">
        <v>0</v>
      </c>
      <c r="AO219">
        <v>1</v>
      </c>
      <c r="AP219">
        <v>1</v>
      </c>
      <c r="AQ219">
        <v>0</v>
      </c>
      <c r="AR219">
        <v>0</v>
      </c>
      <c r="AS219" t="s">
        <v>3</v>
      </c>
      <c r="AT219">
        <v>20</v>
      </c>
      <c r="AU219" t="s">
        <v>3</v>
      </c>
      <c r="AV219">
        <v>0</v>
      </c>
      <c r="AW219">
        <v>2</v>
      </c>
      <c r="AX219">
        <v>51662320</v>
      </c>
      <c r="AY219">
        <v>1</v>
      </c>
      <c r="AZ219">
        <v>0</v>
      </c>
      <c r="BA219">
        <v>248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CV219">
        <v>0</v>
      </c>
      <c r="CW219">
        <v>0</v>
      </c>
      <c r="CX219">
        <f>ROUND(Y219*Source!I161,7)</f>
        <v>1.2</v>
      </c>
      <c r="CY219">
        <f>AA219</f>
        <v>27.33</v>
      </c>
      <c r="CZ219">
        <f>AE219</f>
        <v>3</v>
      </c>
      <c r="DA219">
        <f>AI219</f>
        <v>9.11</v>
      </c>
      <c r="DB219">
        <f t="shared" si="176"/>
        <v>60</v>
      </c>
      <c r="DC219">
        <f t="shared" si="177"/>
        <v>0</v>
      </c>
      <c r="DD219" t="s">
        <v>3</v>
      </c>
      <c r="DE219" t="s">
        <v>3</v>
      </c>
      <c r="DF219">
        <f>ROUND(ROUND(AE219*AI219,2)*CX219,2)</f>
        <v>32.799999999999997</v>
      </c>
      <c r="DG219">
        <f t="shared" si="185"/>
        <v>0</v>
      </c>
      <c r="DH219">
        <f>ROUND(ROUND(AG219,2)*CX219,2)</f>
        <v>0</v>
      </c>
      <c r="DI219">
        <f t="shared" si="184"/>
        <v>0</v>
      </c>
      <c r="DJ219">
        <f>DF219</f>
        <v>32.799999999999997</v>
      </c>
      <c r="DK219">
        <v>0</v>
      </c>
      <c r="DL219" t="s">
        <v>3</v>
      </c>
      <c r="DM219">
        <v>0</v>
      </c>
      <c r="DN219" t="s">
        <v>3</v>
      </c>
      <c r="DO219">
        <v>0</v>
      </c>
    </row>
    <row r="220" spans="1:119" x14ac:dyDescent="0.2">
      <c r="A220">
        <f>ROW(Source!A161)</f>
        <v>161</v>
      </c>
      <c r="B220">
        <v>51661419</v>
      </c>
      <c r="C220">
        <v>51662309</v>
      </c>
      <c r="D220">
        <v>49553409</v>
      </c>
      <c r="E220">
        <v>1</v>
      </c>
      <c r="F220">
        <v>1</v>
      </c>
      <c r="G220">
        <v>1</v>
      </c>
      <c r="H220">
        <v>3</v>
      </c>
      <c r="I220" t="s">
        <v>216</v>
      </c>
      <c r="J220" t="s">
        <v>219</v>
      </c>
      <c r="K220" t="s">
        <v>217</v>
      </c>
      <c r="L220">
        <v>1296</v>
      </c>
      <c r="N220">
        <v>1002</v>
      </c>
      <c r="O220" t="s">
        <v>218</v>
      </c>
      <c r="P220" t="s">
        <v>218</v>
      </c>
      <c r="Q220">
        <v>1</v>
      </c>
      <c r="W220">
        <v>1</v>
      </c>
      <c r="X220">
        <v>-1609399419</v>
      </c>
      <c r="Y220">
        <f t="shared" si="172"/>
        <v>-1.5</v>
      </c>
      <c r="AA220">
        <v>597.42999999999995</v>
      </c>
      <c r="AB220">
        <v>0</v>
      </c>
      <c r="AC220">
        <v>0</v>
      </c>
      <c r="AD220">
        <v>0</v>
      </c>
      <c r="AE220">
        <v>65.58</v>
      </c>
      <c r="AF220">
        <v>0</v>
      </c>
      <c r="AG220">
        <v>0</v>
      </c>
      <c r="AH220">
        <v>0</v>
      </c>
      <c r="AI220">
        <v>9.11</v>
      </c>
      <c r="AJ220">
        <v>1</v>
      </c>
      <c r="AK220">
        <v>1</v>
      </c>
      <c r="AL220">
        <v>1</v>
      </c>
      <c r="AM220">
        <v>4</v>
      </c>
      <c r="AN220">
        <v>0</v>
      </c>
      <c r="AO220">
        <v>1</v>
      </c>
      <c r="AP220">
        <v>1</v>
      </c>
      <c r="AQ220">
        <v>0</v>
      </c>
      <c r="AR220">
        <v>0</v>
      </c>
      <c r="AS220" t="s">
        <v>3</v>
      </c>
      <c r="AT220">
        <v>-1.5</v>
      </c>
      <c r="AU220" t="s">
        <v>3</v>
      </c>
      <c r="AV220">
        <v>0</v>
      </c>
      <c r="AW220">
        <v>2</v>
      </c>
      <c r="AX220">
        <v>51662322</v>
      </c>
      <c r="AY220">
        <v>1</v>
      </c>
      <c r="AZ220">
        <v>6144</v>
      </c>
      <c r="BA220">
        <v>250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CV220">
        <v>0</v>
      </c>
      <c r="CW220">
        <v>0</v>
      </c>
      <c r="CX220">
        <f>ROUND(Y220*Source!I161,7)</f>
        <v>-0.09</v>
      </c>
      <c r="CY220">
        <f>AA220</f>
        <v>597.42999999999995</v>
      </c>
      <c r="CZ220">
        <f>AE220</f>
        <v>65.58</v>
      </c>
      <c r="DA220">
        <f>AI220</f>
        <v>9.11</v>
      </c>
      <c r="DB220">
        <f t="shared" si="176"/>
        <v>-98.37</v>
      </c>
      <c r="DC220">
        <f t="shared" si="177"/>
        <v>0</v>
      </c>
      <c r="DD220" t="s">
        <v>3</v>
      </c>
      <c r="DE220" t="s">
        <v>3</v>
      </c>
      <c r="DF220">
        <f>ROUND(ROUND(AE220*AI220,2)*CX220,2)</f>
        <v>-53.77</v>
      </c>
      <c r="DG220">
        <f t="shared" si="185"/>
        <v>0</v>
      </c>
      <c r="DH220">
        <f>ROUND(ROUND(AG220,2)*CX220,2)</f>
        <v>0</v>
      </c>
      <c r="DI220">
        <f t="shared" si="184"/>
        <v>0</v>
      </c>
      <c r="DJ220">
        <f>DF220</f>
        <v>-53.77</v>
      </c>
      <c r="DK220">
        <v>0</v>
      </c>
      <c r="DL220" t="s">
        <v>3</v>
      </c>
      <c r="DM220">
        <v>0</v>
      </c>
      <c r="DN220" t="s">
        <v>3</v>
      </c>
      <c r="DO220">
        <v>0</v>
      </c>
    </row>
    <row r="221" spans="1:119" x14ac:dyDescent="0.2">
      <c r="A221">
        <f>ROW(Source!A161)</f>
        <v>161</v>
      </c>
      <c r="B221">
        <v>51661419</v>
      </c>
      <c r="C221">
        <v>51662309</v>
      </c>
      <c r="D221">
        <v>49555331</v>
      </c>
      <c r="E221">
        <v>1</v>
      </c>
      <c r="F221">
        <v>1</v>
      </c>
      <c r="G221">
        <v>1</v>
      </c>
      <c r="H221">
        <v>3</v>
      </c>
      <c r="I221" t="s">
        <v>221</v>
      </c>
      <c r="J221" t="s">
        <v>223</v>
      </c>
      <c r="K221" t="s">
        <v>222</v>
      </c>
      <c r="L221">
        <v>1296</v>
      </c>
      <c r="N221">
        <v>1002</v>
      </c>
      <c r="O221" t="s">
        <v>218</v>
      </c>
      <c r="P221" t="s">
        <v>218</v>
      </c>
      <c r="Q221">
        <v>1</v>
      </c>
      <c r="W221">
        <v>1</v>
      </c>
      <c r="X221">
        <v>1828367933</v>
      </c>
      <c r="Y221">
        <f t="shared" si="172"/>
        <v>-5.7000000000000002E-2</v>
      </c>
      <c r="AA221">
        <v>1827.28</v>
      </c>
      <c r="AB221">
        <v>0</v>
      </c>
      <c r="AC221">
        <v>0</v>
      </c>
      <c r="AD221">
        <v>0</v>
      </c>
      <c r="AE221">
        <v>200.58</v>
      </c>
      <c r="AF221">
        <v>0</v>
      </c>
      <c r="AG221">
        <v>0</v>
      </c>
      <c r="AH221">
        <v>0</v>
      </c>
      <c r="AI221">
        <v>9.11</v>
      </c>
      <c r="AJ221">
        <v>1</v>
      </c>
      <c r="AK221">
        <v>1</v>
      </c>
      <c r="AL221">
        <v>1</v>
      </c>
      <c r="AM221">
        <v>4</v>
      </c>
      <c r="AN221">
        <v>0</v>
      </c>
      <c r="AO221">
        <v>1</v>
      </c>
      <c r="AP221">
        <v>1</v>
      </c>
      <c r="AQ221">
        <v>0</v>
      </c>
      <c r="AR221">
        <v>0</v>
      </c>
      <c r="AS221" t="s">
        <v>3</v>
      </c>
      <c r="AT221">
        <v>-5.7000000000000002E-2</v>
      </c>
      <c r="AU221" t="s">
        <v>3</v>
      </c>
      <c r="AV221">
        <v>0</v>
      </c>
      <c r="AW221">
        <v>2</v>
      </c>
      <c r="AX221">
        <v>51662324</v>
      </c>
      <c r="AY221">
        <v>1</v>
      </c>
      <c r="AZ221">
        <v>6144</v>
      </c>
      <c r="BA221">
        <v>252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CV221">
        <v>0</v>
      </c>
      <c r="CW221">
        <v>0</v>
      </c>
      <c r="CX221">
        <f>ROUND(Y221*Source!I161,7)</f>
        <v>-3.4199999999999999E-3</v>
      </c>
      <c r="CY221">
        <f>AA221</f>
        <v>1827.28</v>
      </c>
      <c r="CZ221">
        <f>AE221</f>
        <v>200.58</v>
      </c>
      <c r="DA221">
        <f>AI221</f>
        <v>9.11</v>
      </c>
      <c r="DB221">
        <f t="shared" si="176"/>
        <v>-11.43</v>
      </c>
      <c r="DC221">
        <f t="shared" si="177"/>
        <v>0</v>
      </c>
      <c r="DD221" t="s">
        <v>3</v>
      </c>
      <c r="DE221" t="s">
        <v>3</v>
      </c>
      <c r="DF221">
        <f>ROUND(ROUND(AE221*AI221,2)*CX221,2)</f>
        <v>-6.25</v>
      </c>
      <c r="DG221">
        <f t="shared" si="185"/>
        <v>0</v>
      </c>
      <c r="DH221">
        <f>ROUND(ROUND(AG221,2)*CX221,2)</f>
        <v>0</v>
      </c>
      <c r="DI221">
        <f t="shared" si="184"/>
        <v>0</v>
      </c>
      <c r="DJ221">
        <f>DF221</f>
        <v>-6.25</v>
      </c>
      <c r="DK221">
        <v>0</v>
      </c>
      <c r="DL221" t="s">
        <v>3</v>
      </c>
      <c r="DM221">
        <v>0</v>
      </c>
      <c r="DN221" t="s">
        <v>3</v>
      </c>
      <c r="DO221">
        <v>0</v>
      </c>
    </row>
    <row r="222" spans="1:119" x14ac:dyDescent="0.2">
      <c r="A222">
        <f>ROW(Source!A200)</f>
        <v>200</v>
      </c>
      <c r="B222">
        <v>51661419</v>
      </c>
      <c r="C222">
        <v>51662328</v>
      </c>
      <c r="D222">
        <v>49510715</v>
      </c>
      <c r="E222">
        <v>70</v>
      </c>
      <c r="F222">
        <v>1</v>
      </c>
      <c r="G222">
        <v>1</v>
      </c>
      <c r="H222">
        <v>1</v>
      </c>
      <c r="I222" t="s">
        <v>508</v>
      </c>
      <c r="J222" t="s">
        <v>3</v>
      </c>
      <c r="K222" t="s">
        <v>509</v>
      </c>
      <c r="L222">
        <v>1191</v>
      </c>
      <c r="N222">
        <v>1013</v>
      </c>
      <c r="O222" t="s">
        <v>455</v>
      </c>
      <c r="P222" t="s">
        <v>455</v>
      </c>
      <c r="Q222">
        <v>1</v>
      </c>
      <c r="W222">
        <v>0</v>
      </c>
      <c r="X222">
        <v>1049124552</v>
      </c>
      <c r="Y222">
        <f>(AT222*ROUND(1.05,7))</f>
        <v>6.3000000000000007</v>
      </c>
      <c r="AA222">
        <v>0</v>
      </c>
      <c r="AB222">
        <v>0</v>
      </c>
      <c r="AC222">
        <v>0</v>
      </c>
      <c r="AD222">
        <v>284.82</v>
      </c>
      <c r="AE222">
        <v>0</v>
      </c>
      <c r="AF222">
        <v>0</v>
      </c>
      <c r="AG222">
        <v>0</v>
      </c>
      <c r="AH222">
        <v>8.5299999999999994</v>
      </c>
      <c r="AI222">
        <v>1</v>
      </c>
      <c r="AJ222">
        <v>1</v>
      </c>
      <c r="AK222">
        <v>1</v>
      </c>
      <c r="AL222">
        <v>33.39</v>
      </c>
      <c r="AM222">
        <v>4</v>
      </c>
      <c r="AN222">
        <v>0</v>
      </c>
      <c r="AO222">
        <v>1</v>
      </c>
      <c r="AP222">
        <v>1</v>
      </c>
      <c r="AQ222">
        <v>0</v>
      </c>
      <c r="AR222">
        <v>0</v>
      </c>
      <c r="AS222" t="s">
        <v>3</v>
      </c>
      <c r="AT222">
        <v>6</v>
      </c>
      <c r="AU222" t="s">
        <v>20</v>
      </c>
      <c r="AV222">
        <v>1</v>
      </c>
      <c r="AW222">
        <v>2</v>
      </c>
      <c r="AX222">
        <v>51662337</v>
      </c>
      <c r="AY222">
        <v>1</v>
      </c>
      <c r="AZ222">
        <v>0</v>
      </c>
      <c r="BA222">
        <v>253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CU222">
        <f>ROUND(AT222*Source!I200*AH222*AL222,2)</f>
        <v>1708.9</v>
      </c>
      <c r="CV222">
        <f>ROUND(Y222*Source!I200,7)</f>
        <v>6.3</v>
      </c>
      <c r="CW222">
        <v>0</v>
      </c>
      <c r="CX222">
        <f>ROUND(Y222*Source!I200,7)</f>
        <v>6.3</v>
      </c>
      <c r="CY222">
        <f>AD222</f>
        <v>284.82</v>
      </c>
      <c r="CZ222">
        <f>AH222</f>
        <v>8.5299999999999994</v>
      </c>
      <c r="DA222">
        <f>AL222</f>
        <v>33.39</v>
      </c>
      <c r="DB222">
        <f>ROUND((ROUND(AT222*CZ222,2)*ROUND(1.05,7)),2)</f>
        <v>53.74</v>
      </c>
      <c r="DC222">
        <f>ROUND((ROUND(AT222*AG222,2)*ROUND(1.05,7)),2)</f>
        <v>0</v>
      </c>
      <c r="DD222" t="s">
        <v>3</v>
      </c>
      <c r="DE222" t="s">
        <v>3</v>
      </c>
      <c r="DF222">
        <f>ROUND(ROUND(AE222,2)*CX222,2)</f>
        <v>0</v>
      </c>
      <c r="DG222">
        <f t="shared" si="185"/>
        <v>0</v>
      </c>
      <c r="DH222">
        <f>ROUND(ROUND(AG222,2)*CX222,2)</f>
        <v>0</v>
      </c>
      <c r="DI222">
        <f>ROUND(ROUND(AH222*AL222,2)*CX222,2)</f>
        <v>1794.37</v>
      </c>
      <c r="DJ222">
        <f>DI222</f>
        <v>1794.37</v>
      </c>
      <c r="DK222">
        <v>0</v>
      </c>
      <c r="DL222" t="s">
        <v>3</v>
      </c>
      <c r="DM222">
        <v>0</v>
      </c>
      <c r="DN222" t="s">
        <v>3</v>
      </c>
      <c r="DO222">
        <v>0</v>
      </c>
    </row>
    <row r="223" spans="1:119" x14ac:dyDescent="0.2">
      <c r="A223">
        <f>ROW(Source!A200)</f>
        <v>200</v>
      </c>
      <c r="B223">
        <v>51661419</v>
      </c>
      <c r="C223">
        <v>51662328</v>
      </c>
      <c r="D223">
        <v>49510905</v>
      </c>
      <c r="E223">
        <v>70</v>
      </c>
      <c r="F223">
        <v>1</v>
      </c>
      <c r="G223">
        <v>1</v>
      </c>
      <c r="H223">
        <v>1</v>
      </c>
      <c r="I223" t="s">
        <v>456</v>
      </c>
      <c r="J223" t="s">
        <v>3</v>
      </c>
      <c r="K223" t="s">
        <v>457</v>
      </c>
      <c r="L223">
        <v>1191</v>
      </c>
      <c r="N223">
        <v>1013</v>
      </c>
      <c r="O223" t="s">
        <v>455</v>
      </c>
      <c r="P223" t="s">
        <v>455</v>
      </c>
      <c r="Q223">
        <v>1</v>
      </c>
      <c r="W223">
        <v>0</v>
      </c>
      <c r="X223">
        <v>-1417349443</v>
      </c>
      <c r="Y223">
        <f>(AT223*ROUND(1.05,7))</f>
        <v>2.1000000000000001E-2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1</v>
      </c>
      <c r="AJ223">
        <v>1</v>
      </c>
      <c r="AK223">
        <v>33.39</v>
      </c>
      <c r="AL223">
        <v>1</v>
      </c>
      <c r="AM223">
        <v>4</v>
      </c>
      <c r="AN223">
        <v>0</v>
      </c>
      <c r="AO223">
        <v>1</v>
      </c>
      <c r="AP223">
        <v>1</v>
      </c>
      <c r="AQ223">
        <v>0</v>
      </c>
      <c r="AR223">
        <v>0</v>
      </c>
      <c r="AS223" t="s">
        <v>3</v>
      </c>
      <c r="AT223">
        <v>0.02</v>
      </c>
      <c r="AU223" t="s">
        <v>20</v>
      </c>
      <c r="AV223">
        <v>2</v>
      </c>
      <c r="AW223">
        <v>2</v>
      </c>
      <c r="AX223">
        <v>51662338</v>
      </c>
      <c r="AY223">
        <v>1</v>
      </c>
      <c r="AZ223">
        <v>0</v>
      </c>
      <c r="BA223">
        <v>254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CV223">
        <v>0</v>
      </c>
      <c r="CW223">
        <v>0</v>
      </c>
      <c r="CX223">
        <f>ROUND(Y223*Source!I200,7)</f>
        <v>2.1000000000000001E-2</v>
      </c>
      <c r="CY223">
        <f>AD223</f>
        <v>0</v>
      </c>
      <c r="CZ223">
        <f>AH223</f>
        <v>0</v>
      </c>
      <c r="DA223">
        <f>AL223</f>
        <v>1</v>
      </c>
      <c r="DB223">
        <f>ROUND((ROUND(AT223*CZ223,2)*ROUND(1.05,7)),2)</f>
        <v>0</v>
      </c>
      <c r="DC223">
        <f>ROUND((ROUND(AT223*AG223,2)*ROUND(1.05,7)),2)</f>
        <v>0</v>
      </c>
      <c r="DD223" t="s">
        <v>3</v>
      </c>
      <c r="DE223" t="s">
        <v>3</v>
      </c>
      <c r="DF223">
        <f>ROUND(ROUND(AE223,2)*CX223,2)</f>
        <v>0</v>
      </c>
      <c r="DG223">
        <f t="shared" si="185"/>
        <v>0</v>
      </c>
      <c r="DH223">
        <f>ROUND(ROUND(AG223*AK223,2)*CX223,2)</f>
        <v>0</v>
      </c>
      <c r="DI223">
        <f t="shared" ref="DI223:DI228" si="186">ROUND(ROUND(AH223,2)*CX223,2)</f>
        <v>0</v>
      </c>
      <c r="DJ223">
        <f>DI223</f>
        <v>0</v>
      </c>
      <c r="DK223">
        <v>0</v>
      </c>
      <c r="DL223" t="s">
        <v>3</v>
      </c>
      <c r="DM223">
        <v>0</v>
      </c>
      <c r="DN223" t="s">
        <v>3</v>
      </c>
      <c r="DO223">
        <v>0</v>
      </c>
    </row>
    <row r="224" spans="1:119" x14ac:dyDescent="0.2">
      <c r="A224">
        <f>ROW(Source!A200)</f>
        <v>200</v>
      </c>
      <c r="B224">
        <v>51661419</v>
      </c>
      <c r="C224">
        <v>51662328</v>
      </c>
      <c r="D224">
        <v>49672573</v>
      </c>
      <c r="E224">
        <v>1</v>
      </c>
      <c r="F224">
        <v>1</v>
      </c>
      <c r="G224">
        <v>1</v>
      </c>
      <c r="H224">
        <v>2</v>
      </c>
      <c r="I224" t="s">
        <v>458</v>
      </c>
      <c r="J224" t="s">
        <v>459</v>
      </c>
      <c r="K224" t="s">
        <v>460</v>
      </c>
      <c r="L224">
        <v>1367</v>
      </c>
      <c r="N224">
        <v>1011</v>
      </c>
      <c r="O224" t="s">
        <v>461</v>
      </c>
      <c r="P224" t="s">
        <v>461</v>
      </c>
      <c r="Q224">
        <v>1</v>
      </c>
      <c r="W224">
        <v>0</v>
      </c>
      <c r="X224">
        <v>-430484415</v>
      </c>
      <c r="Y224">
        <f>(AT224*ROUND(1.05,7))</f>
        <v>1.0500000000000001E-2</v>
      </c>
      <c r="AA224">
        <v>0</v>
      </c>
      <c r="AB224">
        <v>1530.2</v>
      </c>
      <c r="AC224">
        <v>450.77</v>
      </c>
      <c r="AD224">
        <v>0</v>
      </c>
      <c r="AE224">
        <v>0</v>
      </c>
      <c r="AF224">
        <v>115.4</v>
      </c>
      <c r="AG224">
        <v>13.5</v>
      </c>
      <c r="AH224">
        <v>0</v>
      </c>
      <c r="AI224">
        <v>1</v>
      </c>
      <c r="AJ224">
        <v>13.26</v>
      </c>
      <c r="AK224">
        <v>33.39</v>
      </c>
      <c r="AL224">
        <v>1</v>
      </c>
      <c r="AM224">
        <v>4</v>
      </c>
      <c r="AN224">
        <v>0</v>
      </c>
      <c r="AO224">
        <v>1</v>
      </c>
      <c r="AP224">
        <v>1</v>
      </c>
      <c r="AQ224">
        <v>0</v>
      </c>
      <c r="AR224">
        <v>0</v>
      </c>
      <c r="AS224" t="s">
        <v>3</v>
      </c>
      <c r="AT224">
        <v>0.01</v>
      </c>
      <c r="AU224" t="s">
        <v>20</v>
      </c>
      <c r="AV224">
        <v>0</v>
      </c>
      <c r="AW224">
        <v>2</v>
      </c>
      <c r="AX224">
        <v>51662339</v>
      </c>
      <c r="AY224">
        <v>1</v>
      </c>
      <c r="AZ224">
        <v>0</v>
      </c>
      <c r="BA224">
        <v>255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CV224">
        <v>0</v>
      </c>
      <c r="CW224">
        <f>ROUND(Y224*Source!I200,7)</f>
        <v>1.0500000000000001E-2</v>
      </c>
      <c r="CX224">
        <f>ROUND(Y224*Source!I200,7)</f>
        <v>1.0500000000000001E-2</v>
      </c>
      <c r="CY224">
        <f>AB224</f>
        <v>1530.2</v>
      </c>
      <c r="CZ224">
        <f>AF224</f>
        <v>115.4</v>
      </c>
      <c r="DA224">
        <f>AJ224</f>
        <v>13.26</v>
      </c>
      <c r="DB224">
        <f>ROUND((ROUND(AT224*CZ224,2)*ROUND(1.05,7)),2)</f>
        <v>1.21</v>
      </c>
      <c r="DC224">
        <f>ROUND((ROUND(AT224*AG224,2)*ROUND(1.05,7)),2)</f>
        <v>0.15</v>
      </c>
      <c r="DD224" t="s">
        <v>3</v>
      </c>
      <c r="DE224" t="s">
        <v>3</v>
      </c>
      <c r="DF224">
        <f>ROUND(ROUND(AE224,2)*CX224,2)</f>
        <v>0</v>
      </c>
      <c r="DG224">
        <f>ROUND(ROUND(AF224*AJ224,2)*CX224,2)</f>
        <v>16.07</v>
      </c>
      <c r="DH224">
        <f>ROUND(ROUND(AG224*AK224,2)*CX224,2)</f>
        <v>4.7300000000000004</v>
      </c>
      <c r="DI224">
        <f t="shared" si="186"/>
        <v>0</v>
      </c>
      <c r="DJ224">
        <f>DG224</f>
        <v>16.07</v>
      </c>
      <c r="DK224">
        <v>0</v>
      </c>
      <c r="DL224" t="s">
        <v>3</v>
      </c>
      <c r="DM224">
        <v>0</v>
      </c>
      <c r="DN224" t="s">
        <v>3</v>
      </c>
      <c r="DO224">
        <v>0</v>
      </c>
    </row>
    <row r="225" spans="1:119" x14ac:dyDescent="0.2">
      <c r="A225">
        <f>ROW(Source!A200)</f>
        <v>200</v>
      </c>
      <c r="B225">
        <v>51661419</v>
      </c>
      <c r="C225">
        <v>51662328</v>
      </c>
      <c r="D225">
        <v>49672695</v>
      </c>
      <c r="E225">
        <v>1</v>
      </c>
      <c r="F225">
        <v>1</v>
      </c>
      <c r="G225">
        <v>1</v>
      </c>
      <c r="H225">
        <v>2</v>
      </c>
      <c r="I225" t="s">
        <v>462</v>
      </c>
      <c r="J225" t="s">
        <v>463</v>
      </c>
      <c r="K225" t="s">
        <v>464</v>
      </c>
      <c r="L225">
        <v>1367</v>
      </c>
      <c r="N225">
        <v>1011</v>
      </c>
      <c r="O225" t="s">
        <v>461</v>
      </c>
      <c r="P225" t="s">
        <v>461</v>
      </c>
      <c r="Q225">
        <v>1</v>
      </c>
      <c r="W225">
        <v>0</v>
      </c>
      <c r="X225">
        <v>1063590936</v>
      </c>
      <c r="Y225">
        <f>(AT225*ROUND(1.05,7))</f>
        <v>1.5750000000000002</v>
      </c>
      <c r="AA225">
        <v>0</v>
      </c>
      <c r="AB225">
        <v>41.37</v>
      </c>
      <c r="AC225">
        <v>0</v>
      </c>
      <c r="AD225">
        <v>0</v>
      </c>
      <c r="AE225">
        <v>0</v>
      </c>
      <c r="AF225">
        <v>3.12</v>
      </c>
      <c r="AG225">
        <v>0</v>
      </c>
      <c r="AH225">
        <v>0</v>
      </c>
      <c r="AI225">
        <v>1</v>
      </c>
      <c r="AJ225">
        <v>13.26</v>
      </c>
      <c r="AK225">
        <v>33.39</v>
      </c>
      <c r="AL225">
        <v>1</v>
      </c>
      <c r="AM225">
        <v>4</v>
      </c>
      <c r="AN225">
        <v>0</v>
      </c>
      <c r="AO225">
        <v>1</v>
      </c>
      <c r="AP225">
        <v>1</v>
      </c>
      <c r="AQ225">
        <v>0</v>
      </c>
      <c r="AR225">
        <v>0</v>
      </c>
      <c r="AS225" t="s">
        <v>3</v>
      </c>
      <c r="AT225">
        <v>1.5</v>
      </c>
      <c r="AU225" t="s">
        <v>20</v>
      </c>
      <c r="AV225">
        <v>0</v>
      </c>
      <c r="AW225">
        <v>2</v>
      </c>
      <c r="AX225">
        <v>51662340</v>
      </c>
      <c r="AY225">
        <v>1</v>
      </c>
      <c r="AZ225">
        <v>0</v>
      </c>
      <c r="BA225">
        <v>256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CV225">
        <v>0</v>
      </c>
      <c r="CW225">
        <f>ROUND(Y225*Source!I200,7)</f>
        <v>1.575</v>
      </c>
      <c r="CX225">
        <f>ROUND(Y225*Source!I200,7)</f>
        <v>1.575</v>
      </c>
      <c r="CY225">
        <f>AB225</f>
        <v>41.37</v>
      </c>
      <c r="CZ225">
        <f>AF225</f>
        <v>3.12</v>
      </c>
      <c r="DA225">
        <f>AJ225</f>
        <v>13.26</v>
      </c>
      <c r="DB225">
        <f>ROUND((ROUND(AT225*CZ225,2)*ROUND(1.05,7)),2)</f>
        <v>4.91</v>
      </c>
      <c r="DC225">
        <f>ROUND((ROUND(AT225*AG225,2)*ROUND(1.05,7)),2)</f>
        <v>0</v>
      </c>
      <c r="DD225" t="s">
        <v>3</v>
      </c>
      <c r="DE225" t="s">
        <v>3</v>
      </c>
      <c r="DF225">
        <f>ROUND(ROUND(AE225,2)*CX225,2)</f>
        <v>0</v>
      </c>
      <c r="DG225">
        <f>ROUND(ROUND(AF225*AJ225,2)*CX225,2)</f>
        <v>65.16</v>
      </c>
      <c r="DH225">
        <f>ROUND(ROUND(AG225*AK225,2)*CX225,2)</f>
        <v>0</v>
      </c>
      <c r="DI225">
        <f t="shared" si="186"/>
        <v>0</v>
      </c>
      <c r="DJ225">
        <f>DG225</f>
        <v>65.16</v>
      </c>
      <c r="DK225">
        <v>0</v>
      </c>
      <c r="DL225" t="s">
        <v>3</v>
      </c>
      <c r="DM225">
        <v>0</v>
      </c>
      <c r="DN225" t="s">
        <v>3</v>
      </c>
      <c r="DO225">
        <v>0</v>
      </c>
    </row>
    <row r="226" spans="1:119" x14ac:dyDescent="0.2">
      <c r="A226">
        <f>ROW(Source!A200)</f>
        <v>200</v>
      </c>
      <c r="B226">
        <v>51661419</v>
      </c>
      <c r="C226">
        <v>51662328</v>
      </c>
      <c r="D226">
        <v>49673503</v>
      </c>
      <c r="E226">
        <v>1</v>
      </c>
      <c r="F226">
        <v>1</v>
      </c>
      <c r="G226">
        <v>1</v>
      </c>
      <c r="H226">
        <v>2</v>
      </c>
      <c r="I226" t="s">
        <v>465</v>
      </c>
      <c r="J226" t="s">
        <v>466</v>
      </c>
      <c r="K226" t="s">
        <v>467</v>
      </c>
      <c r="L226">
        <v>1367</v>
      </c>
      <c r="N226">
        <v>1011</v>
      </c>
      <c r="O226" t="s">
        <v>461</v>
      </c>
      <c r="P226" t="s">
        <v>461</v>
      </c>
      <c r="Q226">
        <v>1</v>
      </c>
      <c r="W226">
        <v>0</v>
      </c>
      <c r="X226">
        <v>509054691</v>
      </c>
      <c r="Y226">
        <f>(AT226*ROUND(1.05,7))</f>
        <v>1.0500000000000001E-2</v>
      </c>
      <c r="AA226">
        <v>0</v>
      </c>
      <c r="AB226">
        <v>871.31</v>
      </c>
      <c r="AC226">
        <v>387.32</v>
      </c>
      <c r="AD226">
        <v>0</v>
      </c>
      <c r="AE226">
        <v>0</v>
      </c>
      <c r="AF226">
        <v>65.709999999999994</v>
      </c>
      <c r="AG226">
        <v>11.6</v>
      </c>
      <c r="AH226">
        <v>0</v>
      </c>
      <c r="AI226">
        <v>1</v>
      </c>
      <c r="AJ226">
        <v>13.26</v>
      </c>
      <c r="AK226">
        <v>33.39</v>
      </c>
      <c r="AL226">
        <v>1</v>
      </c>
      <c r="AM226">
        <v>4</v>
      </c>
      <c r="AN226">
        <v>0</v>
      </c>
      <c r="AO226">
        <v>1</v>
      </c>
      <c r="AP226">
        <v>1</v>
      </c>
      <c r="AQ226">
        <v>0</v>
      </c>
      <c r="AR226">
        <v>0</v>
      </c>
      <c r="AS226" t="s">
        <v>3</v>
      </c>
      <c r="AT226">
        <v>0.01</v>
      </c>
      <c r="AU226" t="s">
        <v>20</v>
      </c>
      <c r="AV226">
        <v>0</v>
      </c>
      <c r="AW226">
        <v>2</v>
      </c>
      <c r="AX226">
        <v>51662341</v>
      </c>
      <c r="AY226">
        <v>1</v>
      </c>
      <c r="AZ226">
        <v>0</v>
      </c>
      <c r="BA226">
        <v>257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CV226">
        <v>0</v>
      </c>
      <c r="CW226">
        <f>ROUND(Y226*Source!I200,7)</f>
        <v>1.0500000000000001E-2</v>
      </c>
      <c r="CX226">
        <f>ROUND(Y226*Source!I200,7)</f>
        <v>1.0500000000000001E-2</v>
      </c>
      <c r="CY226">
        <f>AB226</f>
        <v>871.31</v>
      </c>
      <c r="CZ226">
        <f>AF226</f>
        <v>65.709999999999994</v>
      </c>
      <c r="DA226">
        <f>AJ226</f>
        <v>13.26</v>
      </c>
      <c r="DB226">
        <f>ROUND((ROUND(AT226*CZ226,2)*ROUND(1.05,7)),2)</f>
        <v>0.69</v>
      </c>
      <c r="DC226">
        <f>ROUND((ROUND(AT226*AG226,2)*ROUND(1.05,7)),2)</f>
        <v>0.13</v>
      </c>
      <c r="DD226" t="s">
        <v>3</v>
      </c>
      <c r="DE226" t="s">
        <v>3</v>
      </c>
      <c r="DF226">
        <f>ROUND(ROUND(AE226,2)*CX226,2)</f>
        <v>0</v>
      </c>
      <c r="DG226">
        <f>ROUND(ROUND(AF226*AJ226,2)*CX226,2)</f>
        <v>9.15</v>
      </c>
      <c r="DH226">
        <f>ROUND(ROUND(AG226*AK226,2)*CX226,2)</f>
        <v>4.07</v>
      </c>
      <c r="DI226">
        <f t="shared" si="186"/>
        <v>0</v>
      </c>
      <c r="DJ226">
        <f>DG226</f>
        <v>9.15</v>
      </c>
      <c r="DK226">
        <v>0</v>
      </c>
      <c r="DL226" t="s">
        <v>3</v>
      </c>
      <c r="DM226">
        <v>0</v>
      </c>
      <c r="DN226" t="s">
        <v>3</v>
      </c>
      <c r="DO226">
        <v>0</v>
      </c>
    </row>
    <row r="227" spans="1:119" x14ac:dyDescent="0.2">
      <c r="A227">
        <f>ROW(Source!A200)</f>
        <v>200</v>
      </c>
      <c r="B227">
        <v>51661419</v>
      </c>
      <c r="C227">
        <v>51662328</v>
      </c>
      <c r="D227">
        <v>49525443</v>
      </c>
      <c r="E227">
        <v>1</v>
      </c>
      <c r="F227">
        <v>1</v>
      </c>
      <c r="G227">
        <v>1</v>
      </c>
      <c r="H227">
        <v>3</v>
      </c>
      <c r="I227" t="s">
        <v>510</v>
      </c>
      <c r="J227" t="s">
        <v>511</v>
      </c>
      <c r="K227" t="s">
        <v>512</v>
      </c>
      <c r="L227">
        <v>1348</v>
      </c>
      <c r="N227">
        <v>1009</v>
      </c>
      <c r="O227" t="s">
        <v>196</v>
      </c>
      <c r="P227" t="s">
        <v>196</v>
      </c>
      <c r="Q227">
        <v>1000</v>
      </c>
      <c r="W227">
        <v>0</v>
      </c>
      <c r="X227">
        <v>-2064010995</v>
      </c>
      <c r="Y227">
        <f>AT227</f>
        <v>1.4E-3</v>
      </c>
      <c r="AA227">
        <v>91719.48</v>
      </c>
      <c r="AB227">
        <v>0</v>
      </c>
      <c r="AC227">
        <v>0</v>
      </c>
      <c r="AD227">
        <v>0</v>
      </c>
      <c r="AE227">
        <v>10068</v>
      </c>
      <c r="AF227">
        <v>0</v>
      </c>
      <c r="AG227">
        <v>0</v>
      </c>
      <c r="AH227">
        <v>0</v>
      </c>
      <c r="AI227">
        <v>9.11</v>
      </c>
      <c r="AJ227">
        <v>1</v>
      </c>
      <c r="AK227">
        <v>1</v>
      </c>
      <c r="AL227">
        <v>1</v>
      </c>
      <c r="AM227">
        <v>4</v>
      </c>
      <c r="AN227">
        <v>0</v>
      </c>
      <c r="AO227">
        <v>1</v>
      </c>
      <c r="AP227">
        <v>1</v>
      </c>
      <c r="AQ227">
        <v>0</v>
      </c>
      <c r="AR227">
        <v>0</v>
      </c>
      <c r="AS227" t="s">
        <v>3</v>
      </c>
      <c r="AT227">
        <v>1.4E-3</v>
      </c>
      <c r="AU227" t="s">
        <v>3</v>
      </c>
      <c r="AV227">
        <v>0</v>
      </c>
      <c r="AW227">
        <v>2</v>
      </c>
      <c r="AX227">
        <v>51662342</v>
      </c>
      <c r="AY227">
        <v>1</v>
      </c>
      <c r="AZ227">
        <v>0</v>
      </c>
      <c r="BA227">
        <v>258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CV227">
        <v>0</v>
      </c>
      <c r="CW227">
        <v>0</v>
      </c>
      <c r="CX227">
        <f>ROUND(Y227*Source!I200,7)</f>
        <v>1.4E-3</v>
      </c>
      <c r="CY227">
        <f>AA227</f>
        <v>91719.48</v>
      </c>
      <c r="CZ227">
        <f>AE227</f>
        <v>10068</v>
      </c>
      <c r="DA227">
        <f>AI227</f>
        <v>9.11</v>
      </c>
      <c r="DB227">
        <f>ROUND(ROUND(AT227*CZ227,2),2)</f>
        <v>14.1</v>
      </c>
      <c r="DC227">
        <f>ROUND(ROUND(AT227*AG227,2),2)</f>
        <v>0</v>
      </c>
      <c r="DD227" t="s">
        <v>3</v>
      </c>
      <c r="DE227" t="s">
        <v>3</v>
      </c>
      <c r="DF227">
        <f>ROUND(ROUND(AE227*AI227,2)*CX227,2)</f>
        <v>128.41</v>
      </c>
      <c r="DG227">
        <f>ROUND(ROUND(AF227,2)*CX227,2)</f>
        <v>0</v>
      </c>
      <c r="DH227">
        <f>ROUND(ROUND(AG227,2)*CX227,2)</f>
        <v>0</v>
      </c>
      <c r="DI227">
        <f t="shared" si="186"/>
        <v>0</v>
      </c>
      <c r="DJ227">
        <f>DF227</f>
        <v>128.41</v>
      </c>
      <c r="DK227">
        <v>0</v>
      </c>
      <c r="DL227" t="s">
        <v>3</v>
      </c>
      <c r="DM227">
        <v>0</v>
      </c>
      <c r="DN227" t="s">
        <v>3</v>
      </c>
      <c r="DO227">
        <v>0</v>
      </c>
    </row>
    <row r="228" spans="1:119" x14ac:dyDescent="0.2">
      <c r="A228">
        <f>ROW(Source!A200)</f>
        <v>200</v>
      </c>
      <c r="B228">
        <v>51661419</v>
      </c>
      <c r="C228">
        <v>51662328</v>
      </c>
      <c r="D228">
        <v>0</v>
      </c>
      <c r="E228">
        <v>0</v>
      </c>
      <c r="F228">
        <v>1</v>
      </c>
      <c r="G228">
        <v>1</v>
      </c>
      <c r="H228">
        <v>3</v>
      </c>
      <c r="I228" t="s">
        <v>29</v>
      </c>
      <c r="J228" t="s">
        <v>3</v>
      </c>
      <c r="K228" t="s">
        <v>268</v>
      </c>
      <c r="L228">
        <v>1377</v>
      </c>
      <c r="N228">
        <v>1013</v>
      </c>
      <c r="O228" t="s">
        <v>31</v>
      </c>
      <c r="P228" t="s">
        <v>31</v>
      </c>
      <c r="Q228">
        <v>1</v>
      </c>
      <c r="W228">
        <v>0</v>
      </c>
      <c r="X228">
        <v>1466667957</v>
      </c>
      <c r="Y228">
        <f>AT228</f>
        <v>1</v>
      </c>
      <c r="AA228">
        <v>31498.5</v>
      </c>
      <c r="AB228">
        <v>0</v>
      </c>
      <c r="AC228">
        <v>0</v>
      </c>
      <c r="AD228">
        <v>0</v>
      </c>
      <c r="AE228">
        <v>32864.65</v>
      </c>
      <c r="AF228">
        <v>0</v>
      </c>
      <c r="AG228">
        <v>0</v>
      </c>
      <c r="AH228">
        <v>0</v>
      </c>
      <c r="AI228">
        <v>6.13</v>
      </c>
      <c r="AJ228">
        <v>1</v>
      </c>
      <c r="AK228">
        <v>1</v>
      </c>
      <c r="AL228">
        <v>1</v>
      </c>
      <c r="AM228">
        <v>0</v>
      </c>
      <c r="AN228">
        <v>0</v>
      </c>
      <c r="AO228">
        <v>0</v>
      </c>
      <c r="AP228">
        <v>1</v>
      </c>
      <c r="AQ228">
        <v>0</v>
      </c>
      <c r="AR228">
        <v>0</v>
      </c>
      <c r="AS228" t="s">
        <v>3</v>
      </c>
      <c r="AT228">
        <v>1</v>
      </c>
      <c r="AU228" t="s">
        <v>3</v>
      </c>
      <c r="AV228">
        <v>0</v>
      </c>
      <c r="AW228">
        <v>1</v>
      </c>
      <c r="AX228">
        <v>-1</v>
      </c>
      <c r="AY228">
        <v>0</v>
      </c>
      <c r="AZ228">
        <v>0</v>
      </c>
      <c r="BA228" t="s">
        <v>3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CV228">
        <v>0</v>
      </c>
      <c r="CW228">
        <v>0</v>
      </c>
      <c r="CX228">
        <f>ROUND(Y228*Source!I200,7)</f>
        <v>1</v>
      </c>
      <c r="CY228">
        <f>AA228</f>
        <v>31498.5</v>
      </c>
      <c r="CZ228">
        <f>AE228</f>
        <v>32864.65</v>
      </c>
      <c r="DA228">
        <f>AI228</f>
        <v>6.13</v>
      </c>
      <c r="DB228">
        <f>ROUND(ROUND(AT228*CZ228,2),2)</f>
        <v>32864.65</v>
      </c>
      <c r="DC228">
        <f>ROUND(ROUND(AT228*AG228,2),2)</f>
        <v>0</v>
      </c>
      <c r="DD228" t="s">
        <v>3</v>
      </c>
      <c r="DE228" t="s">
        <v>3</v>
      </c>
      <c r="DF228">
        <f>ROUND(ROUND(AE228*AI228,2)*CX228,2)</f>
        <v>201460.3</v>
      </c>
      <c r="DG228">
        <f>ROUND(ROUND(AF228,2)*CX228,2)</f>
        <v>0</v>
      </c>
      <c r="DH228">
        <f>ROUND(ROUND(AG228,2)*CX228,2)</f>
        <v>0</v>
      </c>
      <c r="DI228">
        <f t="shared" si="186"/>
        <v>0</v>
      </c>
      <c r="DJ228">
        <f>DF228</f>
        <v>201460.3</v>
      </c>
      <c r="DK228">
        <v>0</v>
      </c>
      <c r="DL228" t="s">
        <v>3</v>
      </c>
      <c r="DM228">
        <v>0</v>
      </c>
      <c r="DN228" t="s">
        <v>3</v>
      </c>
      <c r="DO228">
        <v>0</v>
      </c>
    </row>
    <row r="229" spans="1:119" x14ac:dyDescent="0.2">
      <c r="A229">
        <f>ROW(Source!A202)</f>
        <v>202</v>
      </c>
      <c r="B229">
        <v>51661419</v>
      </c>
      <c r="C229">
        <v>51662344</v>
      </c>
      <c r="D229">
        <v>49510719</v>
      </c>
      <c r="E229">
        <v>70</v>
      </c>
      <c r="F229">
        <v>1</v>
      </c>
      <c r="G229">
        <v>1</v>
      </c>
      <c r="H229">
        <v>1</v>
      </c>
      <c r="I229" t="s">
        <v>491</v>
      </c>
      <c r="J229" t="s">
        <v>3</v>
      </c>
      <c r="K229" t="s">
        <v>492</v>
      </c>
      <c r="L229">
        <v>1191</v>
      </c>
      <c r="N229">
        <v>1013</v>
      </c>
      <c r="O229" t="s">
        <v>455</v>
      </c>
      <c r="P229" t="s">
        <v>455</v>
      </c>
      <c r="Q229">
        <v>1</v>
      </c>
      <c r="W229">
        <v>0</v>
      </c>
      <c r="X229">
        <v>784619160</v>
      </c>
      <c r="Y229">
        <f>(AT229*ROUND(1.05,7))</f>
        <v>6.0375000000000005</v>
      </c>
      <c r="AA229">
        <v>0</v>
      </c>
      <c r="AB229">
        <v>0</v>
      </c>
      <c r="AC229">
        <v>0</v>
      </c>
      <c r="AD229">
        <v>291.83</v>
      </c>
      <c r="AE229">
        <v>0</v>
      </c>
      <c r="AF229">
        <v>0</v>
      </c>
      <c r="AG229">
        <v>0</v>
      </c>
      <c r="AH229">
        <v>8.74</v>
      </c>
      <c r="AI229">
        <v>1</v>
      </c>
      <c r="AJ229">
        <v>1</v>
      </c>
      <c r="AK229">
        <v>1</v>
      </c>
      <c r="AL229">
        <v>33.39</v>
      </c>
      <c r="AM229">
        <v>4</v>
      </c>
      <c r="AN229">
        <v>0</v>
      </c>
      <c r="AO229">
        <v>1</v>
      </c>
      <c r="AP229">
        <v>1</v>
      </c>
      <c r="AQ229">
        <v>0</v>
      </c>
      <c r="AR229">
        <v>0</v>
      </c>
      <c r="AS229" t="s">
        <v>3</v>
      </c>
      <c r="AT229">
        <v>5.75</v>
      </c>
      <c r="AU229" t="s">
        <v>20</v>
      </c>
      <c r="AV229">
        <v>1</v>
      </c>
      <c r="AW229">
        <v>2</v>
      </c>
      <c r="AX229">
        <v>51662352</v>
      </c>
      <c r="AY229">
        <v>1</v>
      </c>
      <c r="AZ229">
        <v>0</v>
      </c>
      <c r="BA229">
        <v>259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CU229">
        <f>ROUND(AT229*Source!I202*AH229*AL229,2)</f>
        <v>268.48</v>
      </c>
      <c r="CV229">
        <f>ROUND(Y229*Source!I202,7)</f>
        <v>0.96599999999999997</v>
      </c>
      <c r="CW229">
        <v>0</v>
      </c>
      <c r="CX229">
        <f>ROUND(Y229*Source!I202,7)</f>
        <v>0.96599999999999997</v>
      </c>
      <c r="CY229">
        <f>AD229</f>
        <v>291.83</v>
      </c>
      <c r="CZ229">
        <f>AH229</f>
        <v>8.74</v>
      </c>
      <c r="DA229">
        <f>AL229</f>
        <v>33.39</v>
      </c>
      <c r="DB229">
        <f>ROUND((ROUND(AT229*CZ229,2)*ROUND(1.05,7)),2)</f>
        <v>52.77</v>
      </c>
      <c r="DC229">
        <f>ROUND((ROUND(AT229*AG229,2)*ROUND(1.05,7)),2)</f>
        <v>0</v>
      </c>
      <c r="DD229" t="s">
        <v>3</v>
      </c>
      <c r="DE229" t="s">
        <v>3</v>
      </c>
      <c r="DF229">
        <f>ROUND(ROUND(AE229,2)*CX229,2)</f>
        <v>0</v>
      </c>
      <c r="DG229">
        <f>ROUND(ROUND(AF229,2)*CX229,2)</f>
        <v>0</v>
      </c>
      <c r="DH229">
        <f>ROUND(ROUND(AG229,2)*CX229,2)</f>
        <v>0</v>
      </c>
      <c r="DI229">
        <f>ROUND(ROUND(AH229*AL229,2)*CX229,2)</f>
        <v>281.91000000000003</v>
      </c>
      <c r="DJ229">
        <f>DI229</f>
        <v>281.91000000000003</v>
      </c>
      <c r="DK229">
        <v>0</v>
      </c>
      <c r="DL229" t="s">
        <v>3</v>
      </c>
      <c r="DM229">
        <v>0</v>
      </c>
      <c r="DN229" t="s">
        <v>3</v>
      </c>
      <c r="DO229">
        <v>0</v>
      </c>
    </row>
    <row r="230" spans="1:119" x14ac:dyDescent="0.2">
      <c r="A230">
        <f>ROW(Source!A202)</f>
        <v>202</v>
      </c>
      <c r="B230">
        <v>51661419</v>
      </c>
      <c r="C230">
        <v>51662344</v>
      </c>
      <c r="D230">
        <v>49510905</v>
      </c>
      <c r="E230">
        <v>70</v>
      </c>
      <c r="F230">
        <v>1</v>
      </c>
      <c r="G230">
        <v>1</v>
      </c>
      <c r="H230">
        <v>1</v>
      </c>
      <c r="I230" t="s">
        <v>456</v>
      </c>
      <c r="J230" t="s">
        <v>3</v>
      </c>
      <c r="K230" t="s">
        <v>457</v>
      </c>
      <c r="L230">
        <v>1191</v>
      </c>
      <c r="N230">
        <v>1013</v>
      </c>
      <c r="O230" t="s">
        <v>455</v>
      </c>
      <c r="P230" t="s">
        <v>455</v>
      </c>
      <c r="Q230">
        <v>1</v>
      </c>
      <c r="W230">
        <v>0</v>
      </c>
      <c r="X230">
        <v>-1417349443</v>
      </c>
      <c r="Y230">
        <f>(AT230*ROUND(1.05,7))</f>
        <v>1.0500000000000001E-2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1</v>
      </c>
      <c r="AJ230">
        <v>1</v>
      </c>
      <c r="AK230">
        <v>33.39</v>
      </c>
      <c r="AL230">
        <v>1</v>
      </c>
      <c r="AM230">
        <v>4</v>
      </c>
      <c r="AN230">
        <v>0</v>
      </c>
      <c r="AO230">
        <v>1</v>
      </c>
      <c r="AP230">
        <v>1</v>
      </c>
      <c r="AQ230">
        <v>0</v>
      </c>
      <c r="AR230">
        <v>0</v>
      </c>
      <c r="AS230" t="s">
        <v>3</v>
      </c>
      <c r="AT230">
        <v>0.01</v>
      </c>
      <c r="AU230" t="s">
        <v>20</v>
      </c>
      <c r="AV230">
        <v>2</v>
      </c>
      <c r="AW230">
        <v>2</v>
      </c>
      <c r="AX230">
        <v>51662353</v>
      </c>
      <c r="AY230">
        <v>1</v>
      </c>
      <c r="AZ230">
        <v>0</v>
      </c>
      <c r="BA230">
        <v>260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CV230">
        <v>0</v>
      </c>
      <c r="CW230">
        <v>0</v>
      </c>
      <c r="CX230">
        <f>ROUND(Y230*Source!I202,7)</f>
        <v>1.6800000000000001E-3</v>
      </c>
      <c r="CY230">
        <f>AD230</f>
        <v>0</v>
      </c>
      <c r="CZ230">
        <f>AH230</f>
        <v>0</v>
      </c>
      <c r="DA230">
        <f>AL230</f>
        <v>1</v>
      </c>
      <c r="DB230">
        <f>ROUND((ROUND(AT230*CZ230,2)*ROUND(1.05,7)),2)</f>
        <v>0</v>
      </c>
      <c r="DC230">
        <f>ROUND((ROUND(AT230*AG230,2)*ROUND(1.05,7)),2)</f>
        <v>0</v>
      </c>
      <c r="DD230" t="s">
        <v>3</v>
      </c>
      <c r="DE230" t="s">
        <v>3</v>
      </c>
      <c r="DF230">
        <f>ROUND(ROUND(AE230,2)*CX230,2)</f>
        <v>0</v>
      </c>
      <c r="DG230">
        <f>ROUND(ROUND(AF230,2)*CX230,2)</f>
        <v>0</v>
      </c>
      <c r="DH230">
        <f>ROUND(ROUND(AG230*AK230,2)*CX230,2)</f>
        <v>0</v>
      </c>
      <c r="DI230">
        <f>ROUND(ROUND(AH230,2)*CX230,2)</f>
        <v>0</v>
      </c>
      <c r="DJ230">
        <f>DI230</f>
        <v>0</v>
      </c>
      <c r="DK230">
        <v>0</v>
      </c>
      <c r="DL230" t="s">
        <v>3</v>
      </c>
      <c r="DM230">
        <v>0</v>
      </c>
      <c r="DN230" t="s">
        <v>3</v>
      </c>
      <c r="DO230">
        <v>0</v>
      </c>
    </row>
    <row r="231" spans="1:119" x14ac:dyDescent="0.2">
      <c r="A231">
        <f>ROW(Source!A202)</f>
        <v>202</v>
      </c>
      <c r="B231">
        <v>51661419</v>
      </c>
      <c r="C231">
        <v>51662344</v>
      </c>
      <c r="D231">
        <v>49673503</v>
      </c>
      <c r="E231">
        <v>1</v>
      </c>
      <c r="F231">
        <v>1</v>
      </c>
      <c r="G231">
        <v>1</v>
      </c>
      <c r="H231">
        <v>2</v>
      </c>
      <c r="I231" t="s">
        <v>465</v>
      </c>
      <c r="J231" t="s">
        <v>466</v>
      </c>
      <c r="K231" t="s">
        <v>467</v>
      </c>
      <c r="L231">
        <v>1367</v>
      </c>
      <c r="N231">
        <v>1011</v>
      </c>
      <c r="O231" t="s">
        <v>461</v>
      </c>
      <c r="P231" t="s">
        <v>461</v>
      </c>
      <c r="Q231">
        <v>1</v>
      </c>
      <c r="W231">
        <v>0</v>
      </c>
      <c r="X231">
        <v>509054691</v>
      </c>
      <c r="Y231">
        <f>(AT231*ROUND(1.05,7))</f>
        <v>1.0500000000000001E-2</v>
      </c>
      <c r="AA231">
        <v>0</v>
      </c>
      <c r="AB231">
        <v>871.31</v>
      </c>
      <c r="AC231">
        <v>387.32</v>
      </c>
      <c r="AD231">
        <v>0</v>
      </c>
      <c r="AE231">
        <v>0</v>
      </c>
      <c r="AF231">
        <v>65.709999999999994</v>
      </c>
      <c r="AG231">
        <v>11.6</v>
      </c>
      <c r="AH231">
        <v>0</v>
      </c>
      <c r="AI231">
        <v>1</v>
      </c>
      <c r="AJ231">
        <v>13.26</v>
      </c>
      <c r="AK231">
        <v>33.39</v>
      </c>
      <c r="AL231">
        <v>1</v>
      </c>
      <c r="AM231">
        <v>4</v>
      </c>
      <c r="AN231">
        <v>0</v>
      </c>
      <c r="AO231">
        <v>1</v>
      </c>
      <c r="AP231">
        <v>1</v>
      </c>
      <c r="AQ231">
        <v>0</v>
      </c>
      <c r="AR231">
        <v>0</v>
      </c>
      <c r="AS231" t="s">
        <v>3</v>
      </c>
      <c r="AT231">
        <v>0.01</v>
      </c>
      <c r="AU231" t="s">
        <v>20</v>
      </c>
      <c r="AV231">
        <v>0</v>
      </c>
      <c r="AW231">
        <v>2</v>
      </c>
      <c r="AX231">
        <v>51662354</v>
      </c>
      <c r="AY231">
        <v>1</v>
      </c>
      <c r="AZ231">
        <v>0</v>
      </c>
      <c r="BA231">
        <v>261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CV231">
        <v>0</v>
      </c>
      <c r="CW231">
        <f>ROUND(Y231*Source!I202,7)</f>
        <v>1.6800000000000001E-3</v>
      </c>
      <c r="CX231">
        <f>ROUND(Y231*Source!I202,7)</f>
        <v>1.6800000000000001E-3</v>
      </c>
      <c r="CY231">
        <f>AB231</f>
        <v>871.31</v>
      </c>
      <c r="CZ231">
        <f>AF231</f>
        <v>65.709999999999994</v>
      </c>
      <c r="DA231">
        <f>AJ231</f>
        <v>13.26</v>
      </c>
      <c r="DB231">
        <f>ROUND((ROUND(AT231*CZ231,2)*ROUND(1.05,7)),2)</f>
        <v>0.69</v>
      </c>
      <c r="DC231">
        <f>ROUND((ROUND(AT231*AG231,2)*ROUND(1.05,7)),2)</f>
        <v>0.13</v>
      </c>
      <c r="DD231" t="s">
        <v>3</v>
      </c>
      <c r="DE231" t="s">
        <v>3</v>
      </c>
      <c r="DF231">
        <f>ROUND(ROUND(AE231,2)*CX231,2)</f>
        <v>0</v>
      </c>
      <c r="DG231">
        <f>ROUND(ROUND(AF231*AJ231,2)*CX231,2)</f>
        <v>1.46</v>
      </c>
      <c r="DH231">
        <f>ROUND(ROUND(AG231*AK231,2)*CX231,2)</f>
        <v>0.65</v>
      </c>
      <c r="DI231">
        <f>ROUND(ROUND(AH231,2)*CX231,2)</f>
        <v>0</v>
      </c>
      <c r="DJ231">
        <f>DG231</f>
        <v>1.46</v>
      </c>
      <c r="DK231">
        <v>0</v>
      </c>
      <c r="DL231" t="s">
        <v>3</v>
      </c>
      <c r="DM231">
        <v>0</v>
      </c>
      <c r="DN231" t="s">
        <v>3</v>
      </c>
      <c r="DO231">
        <v>0</v>
      </c>
    </row>
    <row r="232" spans="1:119" x14ac:dyDescent="0.2">
      <c r="A232">
        <f>ROW(Source!A202)</f>
        <v>202</v>
      </c>
      <c r="B232">
        <v>51661419</v>
      </c>
      <c r="C232">
        <v>51662344</v>
      </c>
      <c r="D232">
        <v>49525488</v>
      </c>
      <c r="E232">
        <v>1</v>
      </c>
      <c r="F232">
        <v>1</v>
      </c>
      <c r="G232">
        <v>1</v>
      </c>
      <c r="H232">
        <v>3</v>
      </c>
      <c r="I232" t="s">
        <v>468</v>
      </c>
      <c r="J232" t="s">
        <v>469</v>
      </c>
      <c r="K232" t="s">
        <v>470</v>
      </c>
      <c r="L232">
        <v>1346</v>
      </c>
      <c r="N232">
        <v>1009</v>
      </c>
      <c r="O232" t="s">
        <v>471</v>
      </c>
      <c r="P232" t="s">
        <v>471</v>
      </c>
      <c r="Q232">
        <v>1</v>
      </c>
      <c r="W232">
        <v>0</v>
      </c>
      <c r="X232">
        <v>-1864341761</v>
      </c>
      <c r="Y232">
        <f>AT232</f>
        <v>0.06</v>
      </c>
      <c r="AA232">
        <v>82.35</v>
      </c>
      <c r="AB232">
        <v>0</v>
      </c>
      <c r="AC232">
        <v>0</v>
      </c>
      <c r="AD232">
        <v>0</v>
      </c>
      <c r="AE232">
        <v>9.0399999999999991</v>
      </c>
      <c r="AF232">
        <v>0</v>
      </c>
      <c r="AG232">
        <v>0</v>
      </c>
      <c r="AH232">
        <v>0</v>
      </c>
      <c r="AI232">
        <v>9.11</v>
      </c>
      <c r="AJ232">
        <v>1</v>
      </c>
      <c r="AK232">
        <v>1</v>
      </c>
      <c r="AL232">
        <v>1</v>
      </c>
      <c r="AM232">
        <v>4</v>
      </c>
      <c r="AN232">
        <v>0</v>
      </c>
      <c r="AO232">
        <v>1</v>
      </c>
      <c r="AP232">
        <v>1</v>
      </c>
      <c r="AQ232">
        <v>0</v>
      </c>
      <c r="AR232">
        <v>0</v>
      </c>
      <c r="AS232" t="s">
        <v>3</v>
      </c>
      <c r="AT232">
        <v>0.06</v>
      </c>
      <c r="AU232" t="s">
        <v>3</v>
      </c>
      <c r="AV232">
        <v>0</v>
      </c>
      <c r="AW232">
        <v>2</v>
      </c>
      <c r="AX232">
        <v>51662355</v>
      </c>
      <c r="AY232">
        <v>1</v>
      </c>
      <c r="AZ232">
        <v>0</v>
      </c>
      <c r="BA232">
        <v>262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CV232">
        <v>0</v>
      </c>
      <c r="CW232">
        <v>0</v>
      </c>
      <c r="CX232">
        <f>ROUND(Y232*Source!I202,7)</f>
        <v>9.5999999999999992E-3</v>
      </c>
      <c r="CY232">
        <f>AA232</f>
        <v>82.35</v>
      </c>
      <c r="CZ232">
        <f>AE232</f>
        <v>9.0399999999999991</v>
      </c>
      <c r="DA232">
        <f>AI232</f>
        <v>9.11</v>
      </c>
      <c r="DB232">
        <f>ROUND(ROUND(AT232*CZ232,2),2)</f>
        <v>0.54</v>
      </c>
      <c r="DC232">
        <f>ROUND(ROUND(AT232*AG232,2),2)</f>
        <v>0</v>
      </c>
      <c r="DD232" t="s">
        <v>3</v>
      </c>
      <c r="DE232" t="s">
        <v>3</v>
      </c>
      <c r="DF232">
        <f>ROUND(ROUND(AE232*AI232,2)*CX232,2)</f>
        <v>0.79</v>
      </c>
      <c r="DG232">
        <f>ROUND(ROUND(AF232,2)*CX232,2)</f>
        <v>0</v>
      </c>
      <c r="DH232">
        <f>ROUND(ROUND(AG232,2)*CX232,2)</f>
        <v>0</v>
      </c>
      <c r="DI232">
        <f>ROUND(ROUND(AH232,2)*CX232,2)</f>
        <v>0</v>
      </c>
      <c r="DJ232">
        <f>DF232</f>
        <v>0.79</v>
      </c>
      <c r="DK232">
        <v>0</v>
      </c>
      <c r="DL232" t="s">
        <v>3</v>
      </c>
      <c r="DM232">
        <v>0</v>
      </c>
      <c r="DN232" t="s">
        <v>3</v>
      </c>
      <c r="DO232">
        <v>0</v>
      </c>
    </row>
    <row r="233" spans="1:119" x14ac:dyDescent="0.2">
      <c r="A233">
        <f>ROW(Source!A202)</f>
        <v>202</v>
      </c>
      <c r="B233">
        <v>51661419</v>
      </c>
      <c r="C233">
        <v>51662344</v>
      </c>
      <c r="D233">
        <v>49526492</v>
      </c>
      <c r="E233">
        <v>1</v>
      </c>
      <c r="F233">
        <v>1</v>
      </c>
      <c r="G233">
        <v>1</v>
      </c>
      <c r="H233">
        <v>3</v>
      </c>
      <c r="I233" t="s">
        <v>472</v>
      </c>
      <c r="J233" t="s">
        <v>473</v>
      </c>
      <c r="K233" t="s">
        <v>474</v>
      </c>
      <c r="L233">
        <v>1346</v>
      </c>
      <c r="N233">
        <v>1009</v>
      </c>
      <c r="O233" t="s">
        <v>471</v>
      </c>
      <c r="P233" t="s">
        <v>471</v>
      </c>
      <c r="Q233">
        <v>1</v>
      </c>
      <c r="W233">
        <v>0</v>
      </c>
      <c r="X233">
        <v>497341279</v>
      </c>
      <c r="Y233">
        <f>AT233</f>
        <v>0.08</v>
      </c>
      <c r="AA233">
        <v>210.35</v>
      </c>
      <c r="AB233">
        <v>0</v>
      </c>
      <c r="AC233">
        <v>0</v>
      </c>
      <c r="AD233">
        <v>0</v>
      </c>
      <c r="AE233">
        <v>23.09</v>
      </c>
      <c r="AF233">
        <v>0</v>
      </c>
      <c r="AG233">
        <v>0</v>
      </c>
      <c r="AH233">
        <v>0</v>
      </c>
      <c r="AI233">
        <v>9.11</v>
      </c>
      <c r="AJ233">
        <v>1</v>
      </c>
      <c r="AK233">
        <v>1</v>
      </c>
      <c r="AL233">
        <v>1</v>
      </c>
      <c r="AM233">
        <v>4</v>
      </c>
      <c r="AN233">
        <v>0</v>
      </c>
      <c r="AO233">
        <v>1</v>
      </c>
      <c r="AP233">
        <v>1</v>
      </c>
      <c r="AQ233">
        <v>0</v>
      </c>
      <c r="AR233">
        <v>0</v>
      </c>
      <c r="AS233" t="s">
        <v>3</v>
      </c>
      <c r="AT233">
        <v>0.08</v>
      </c>
      <c r="AU233" t="s">
        <v>3</v>
      </c>
      <c r="AV233">
        <v>0</v>
      </c>
      <c r="AW233">
        <v>2</v>
      </c>
      <c r="AX233">
        <v>51662356</v>
      </c>
      <c r="AY233">
        <v>1</v>
      </c>
      <c r="AZ233">
        <v>0</v>
      </c>
      <c r="BA233">
        <v>263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CV233">
        <v>0</v>
      </c>
      <c r="CW233">
        <v>0</v>
      </c>
      <c r="CX233">
        <f>ROUND(Y233*Source!I202,7)</f>
        <v>1.2800000000000001E-2</v>
      </c>
      <c r="CY233">
        <f>AA233</f>
        <v>210.35</v>
      </c>
      <c r="CZ233">
        <f>AE233</f>
        <v>23.09</v>
      </c>
      <c r="DA233">
        <f>AI233</f>
        <v>9.11</v>
      </c>
      <c r="DB233">
        <f>ROUND(ROUND(AT233*CZ233,2),2)</f>
        <v>1.85</v>
      </c>
      <c r="DC233">
        <f>ROUND(ROUND(AT233*AG233,2),2)</f>
        <v>0</v>
      </c>
      <c r="DD233" t="s">
        <v>3</v>
      </c>
      <c r="DE233" t="s">
        <v>3</v>
      </c>
      <c r="DF233">
        <f>ROUND(ROUND(AE233*AI233,2)*CX233,2)</f>
        <v>2.69</v>
      </c>
      <c r="DG233">
        <f>ROUND(ROUND(AF233,2)*CX233,2)</f>
        <v>0</v>
      </c>
      <c r="DH233">
        <f>ROUND(ROUND(AG233,2)*CX233,2)</f>
        <v>0</v>
      </c>
      <c r="DI233">
        <f>ROUND(ROUND(AH233,2)*CX233,2)</f>
        <v>0</v>
      </c>
      <c r="DJ233">
        <f>DF233</f>
        <v>2.69</v>
      </c>
      <c r="DK233">
        <v>0</v>
      </c>
      <c r="DL233" t="s">
        <v>3</v>
      </c>
      <c r="DM233">
        <v>0</v>
      </c>
      <c r="DN233" t="s">
        <v>3</v>
      </c>
      <c r="DO233">
        <v>0</v>
      </c>
    </row>
    <row r="234" spans="1:119" x14ac:dyDescent="0.2">
      <c r="A234">
        <f>ROW(Source!A202)</f>
        <v>202</v>
      </c>
      <c r="B234">
        <v>51661419</v>
      </c>
      <c r="C234">
        <v>51662344</v>
      </c>
      <c r="D234">
        <v>0</v>
      </c>
      <c r="E234">
        <v>0</v>
      </c>
      <c r="F234">
        <v>1</v>
      </c>
      <c r="G234">
        <v>1</v>
      </c>
      <c r="H234">
        <v>3</v>
      </c>
      <c r="I234" t="s">
        <v>29</v>
      </c>
      <c r="J234" t="s">
        <v>3</v>
      </c>
      <c r="K234" t="s">
        <v>275</v>
      </c>
      <c r="L234">
        <v>1371</v>
      </c>
      <c r="N234">
        <v>1013</v>
      </c>
      <c r="O234" t="s">
        <v>17</v>
      </c>
      <c r="P234" t="s">
        <v>17</v>
      </c>
      <c r="Q234">
        <v>1</v>
      </c>
      <c r="W234">
        <v>0</v>
      </c>
      <c r="X234">
        <v>-599500238</v>
      </c>
      <c r="Y234">
        <f>AT234</f>
        <v>6.25</v>
      </c>
      <c r="AA234">
        <v>2186.25</v>
      </c>
      <c r="AB234">
        <v>0</v>
      </c>
      <c r="AC234">
        <v>0</v>
      </c>
      <c r="AD234">
        <v>0</v>
      </c>
      <c r="AE234">
        <v>2299.1</v>
      </c>
      <c r="AF234">
        <v>0</v>
      </c>
      <c r="AG234">
        <v>0</v>
      </c>
      <c r="AH234">
        <v>0</v>
      </c>
      <c r="AI234">
        <v>9.11</v>
      </c>
      <c r="AJ234">
        <v>1</v>
      </c>
      <c r="AK234">
        <v>1</v>
      </c>
      <c r="AL234">
        <v>1</v>
      </c>
      <c r="AM234">
        <v>0</v>
      </c>
      <c r="AN234">
        <v>0</v>
      </c>
      <c r="AO234">
        <v>0</v>
      </c>
      <c r="AP234">
        <v>1</v>
      </c>
      <c r="AQ234">
        <v>0</v>
      </c>
      <c r="AR234">
        <v>0</v>
      </c>
      <c r="AS234" t="s">
        <v>3</v>
      </c>
      <c r="AT234">
        <v>6.25</v>
      </c>
      <c r="AU234" t="s">
        <v>3</v>
      </c>
      <c r="AV234">
        <v>0</v>
      </c>
      <c r="AW234">
        <v>1</v>
      </c>
      <c r="AX234">
        <v>-1</v>
      </c>
      <c r="AY234">
        <v>0</v>
      </c>
      <c r="AZ234">
        <v>0</v>
      </c>
      <c r="BA234" t="s">
        <v>3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CV234">
        <v>0</v>
      </c>
      <c r="CW234">
        <v>0</v>
      </c>
      <c r="CX234">
        <f>ROUND(Y234*Source!I202,7)</f>
        <v>1</v>
      </c>
      <c r="CY234">
        <f>AA234</f>
        <v>2186.25</v>
      </c>
      <c r="CZ234">
        <f>AE234</f>
        <v>2299.1</v>
      </c>
      <c r="DA234">
        <f>AI234</f>
        <v>9.11</v>
      </c>
      <c r="DB234">
        <f>ROUND(ROUND(AT234*CZ234,2),2)</f>
        <v>14369.38</v>
      </c>
      <c r="DC234">
        <f>ROUND(ROUND(AT234*AG234,2),2)</f>
        <v>0</v>
      </c>
      <c r="DD234" t="s">
        <v>3</v>
      </c>
      <c r="DE234" t="s">
        <v>3</v>
      </c>
      <c r="DF234">
        <f>ROUND(ROUND(AE234*AI234,2)*CX234,2)</f>
        <v>20944.8</v>
      </c>
      <c r="DG234">
        <f>ROUND(ROUND(AF234,2)*CX234,2)</f>
        <v>0</v>
      </c>
      <c r="DH234">
        <f>ROUND(ROUND(AG234,2)*CX234,2)</f>
        <v>0</v>
      </c>
      <c r="DI234">
        <f>ROUND(ROUND(AH234,2)*CX234,2)</f>
        <v>0</v>
      </c>
      <c r="DJ234">
        <f>DF234</f>
        <v>20944.8</v>
      </c>
      <c r="DK234">
        <v>0</v>
      </c>
      <c r="DL234" t="s">
        <v>3</v>
      </c>
      <c r="DM234">
        <v>0</v>
      </c>
      <c r="DN234" t="s">
        <v>3</v>
      </c>
      <c r="DO234">
        <v>0</v>
      </c>
    </row>
    <row r="235" spans="1:119" x14ac:dyDescent="0.2">
      <c r="A235">
        <f>ROW(Source!A204)</f>
        <v>204</v>
      </c>
      <c r="B235">
        <v>51661419</v>
      </c>
      <c r="C235">
        <v>51662359</v>
      </c>
      <c r="D235">
        <v>49510767</v>
      </c>
      <c r="E235">
        <v>70</v>
      </c>
      <c r="F235">
        <v>1</v>
      </c>
      <c r="G235">
        <v>1</v>
      </c>
      <c r="H235">
        <v>1</v>
      </c>
      <c r="I235" t="s">
        <v>502</v>
      </c>
      <c r="J235" t="s">
        <v>3</v>
      </c>
      <c r="K235" t="s">
        <v>503</v>
      </c>
      <c r="L235">
        <v>1191</v>
      </c>
      <c r="N235">
        <v>1013</v>
      </c>
      <c r="O235" t="s">
        <v>455</v>
      </c>
      <c r="P235" t="s">
        <v>455</v>
      </c>
      <c r="Q235">
        <v>1</v>
      </c>
      <c r="W235">
        <v>0</v>
      </c>
      <c r="X235">
        <v>-1936699058</v>
      </c>
      <c r="Y235">
        <f>(AT235*ROUND(1.05,7))</f>
        <v>5.6700000000000008</v>
      </c>
      <c r="AA235">
        <v>0</v>
      </c>
      <c r="AB235">
        <v>0</v>
      </c>
      <c r="AC235">
        <v>0</v>
      </c>
      <c r="AD235">
        <v>331.23</v>
      </c>
      <c r="AE235">
        <v>0</v>
      </c>
      <c r="AF235">
        <v>0</v>
      </c>
      <c r="AG235">
        <v>0</v>
      </c>
      <c r="AH235">
        <v>9.92</v>
      </c>
      <c r="AI235">
        <v>1</v>
      </c>
      <c r="AJ235">
        <v>1</v>
      </c>
      <c r="AK235">
        <v>1</v>
      </c>
      <c r="AL235">
        <v>33.39</v>
      </c>
      <c r="AM235">
        <v>4</v>
      </c>
      <c r="AN235">
        <v>0</v>
      </c>
      <c r="AO235">
        <v>1</v>
      </c>
      <c r="AP235">
        <v>1</v>
      </c>
      <c r="AQ235">
        <v>0</v>
      </c>
      <c r="AR235">
        <v>0</v>
      </c>
      <c r="AS235" t="s">
        <v>3</v>
      </c>
      <c r="AT235">
        <v>5.4</v>
      </c>
      <c r="AU235" t="s">
        <v>20</v>
      </c>
      <c r="AV235">
        <v>1</v>
      </c>
      <c r="AW235">
        <v>2</v>
      </c>
      <c r="AX235">
        <v>51662367</v>
      </c>
      <c r="AY235">
        <v>1</v>
      </c>
      <c r="AZ235">
        <v>0</v>
      </c>
      <c r="BA235">
        <v>265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CU235">
        <f>ROUND(AT235*Source!I204*AH235*AL235,2)</f>
        <v>715.45</v>
      </c>
      <c r="CV235">
        <f>ROUND(Y235*Source!I204,7)</f>
        <v>2.2679999999999998</v>
      </c>
      <c r="CW235">
        <v>0</v>
      </c>
      <c r="CX235">
        <f>ROUND(Y235*Source!I204,7)</f>
        <v>2.2679999999999998</v>
      </c>
      <c r="CY235">
        <f>AD235</f>
        <v>331.23</v>
      </c>
      <c r="CZ235">
        <f>AH235</f>
        <v>9.92</v>
      </c>
      <c r="DA235">
        <f>AL235</f>
        <v>33.39</v>
      </c>
      <c r="DB235">
        <f>ROUND((ROUND(AT235*CZ235,2)*ROUND(1.05,7)),2)</f>
        <v>56.25</v>
      </c>
      <c r="DC235">
        <f>ROUND((ROUND(AT235*AG235,2)*ROUND(1.05,7)),2)</f>
        <v>0</v>
      </c>
      <c r="DD235" t="s">
        <v>3</v>
      </c>
      <c r="DE235" t="s">
        <v>3</v>
      </c>
      <c r="DF235">
        <f>ROUND(ROUND(AE235,2)*CX235,2)</f>
        <v>0</v>
      </c>
      <c r="DG235">
        <f>ROUND(ROUND(AF235,2)*CX235,2)</f>
        <v>0</v>
      </c>
      <c r="DH235">
        <f>ROUND(ROUND(AG235,2)*CX235,2)</f>
        <v>0</v>
      </c>
      <c r="DI235">
        <f>ROUND(ROUND(AH235*AL235,2)*CX235,2)</f>
        <v>751.23</v>
      </c>
      <c r="DJ235">
        <f>DI235</f>
        <v>751.23</v>
      </c>
      <c r="DK235">
        <v>0</v>
      </c>
      <c r="DL235" t="s">
        <v>3</v>
      </c>
      <c r="DM235">
        <v>0</v>
      </c>
      <c r="DN235" t="s">
        <v>3</v>
      </c>
      <c r="DO235">
        <v>0</v>
      </c>
    </row>
    <row r="236" spans="1:119" x14ac:dyDescent="0.2">
      <c r="A236">
        <f>ROW(Source!A204)</f>
        <v>204</v>
      </c>
      <c r="B236">
        <v>51661419</v>
      </c>
      <c r="C236">
        <v>51662359</v>
      </c>
      <c r="D236">
        <v>49510905</v>
      </c>
      <c r="E236">
        <v>70</v>
      </c>
      <c r="F236">
        <v>1</v>
      </c>
      <c r="G236">
        <v>1</v>
      </c>
      <c r="H236">
        <v>1</v>
      </c>
      <c r="I236" t="s">
        <v>456</v>
      </c>
      <c r="J236" t="s">
        <v>3</v>
      </c>
      <c r="K236" t="s">
        <v>457</v>
      </c>
      <c r="L236">
        <v>1191</v>
      </c>
      <c r="N236">
        <v>1013</v>
      </c>
      <c r="O236" t="s">
        <v>455</v>
      </c>
      <c r="P236" t="s">
        <v>455</v>
      </c>
      <c r="Q236">
        <v>1</v>
      </c>
      <c r="W236">
        <v>0</v>
      </c>
      <c r="X236">
        <v>-1417349443</v>
      </c>
      <c r="Y236">
        <f>(AT236*ROUND(1.05,7))</f>
        <v>2.1000000000000001E-2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1</v>
      </c>
      <c r="AJ236">
        <v>1</v>
      </c>
      <c r="AK236">
        <v>33.39</v>
      </c>
      <c r="AL236">
        <v>1</v>
      </c>
      <c r="AM236">
        <v>4</v>
      </c>
      <c r="AN236">
        <v>0</v>
      </c>
      <c r="AO236">
        <v>1</v>
      </c>
      <c r="AP236">
        <v>1</v>
      </c>
      <c r="AQ236">
        <v>0</v>
      </c>
      <c r="AR236">
        <v>0</v>
      </c>
      <c r="AS236" t="s">
        <v>3</v>
      </c>
      <c r="AT236">
        <v>0.02</v>
      </c>
      <c r="AU236" t="s">
        <v>20</v>
      </c>
      <c r="AV236">
        <v>2</v>
      </c>
      <c r="AW236">
        <v>2</v>
      </c>
      <c r="AX236">
        <v>51662368</v>
      </c>
      <c r="AY236">
        <v>1</v>
      </c>
      <c r="AZ236">
        <v>0</v>
      </c>
      <c r="BA236">
        <v>266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CV236">
        <v>0</v>
      </c>
      <c r="CW236">
        <v>0</v>
      </c>
      <c r="CX236">
        <f>ROUND(Y236*Source!I204,7)</f>
        <v>8.3999999999999995E-3</v>
      </c>
      <c r="CY236">
        <f>AD236</f>
        <v>0</v>
      </c>
      <c r="CZ236">
        <f>AH236</f>
        <v>0</v>
      </c>
      <c r="DA236">
        <f>AL236</f>
        <v>1</v>
      </c>
      <c r="DB236">
        <f>ROUND((ROUND(AT236*CZ236,2)*ROUND(1.05,7)),2)</f>
        <v>0</v>
      </c>
      <c r="DC236">
        <f>ROUND((ROUND(AT236*AG236,2)*ROUND(1.05,7)),2)</f>
        <v>0</v>
      </c>
      <c r="DD236" t="s">
        <v>3</v>
      </c>
      <c r="DE236" t="s">
        <v>3</v>
      </c>
      <c r="DF236">
        <f>ROUND(ROUND(AE236,2)*CX236,2)</f>
        <v>0</v>
      </c>
      <c r="DG236">
        <f>ROUND(ROUND(AF236,2)*CX236,2)</f>
        <v>0</v>
      </c>
      <c r="DH236">
        <f>ROUND(ROUND(AG236*AK236,2)*CX236,2)</f>
        <v>0</v>
      </c>
      <c r="DI236">
        <f>ROUND(ROUND(AH236,2)*CX236,2)</f>
        <v>0</v>
      </c>
      <c r="DJ236">
        <f>DI236</f>
        <v>0</v>
      </c>
      <c r="DK236">
        <v>0</v>
      </c>
      <c r="DL236" t="s">
        <v>3</v>
      </c>
      <c r="DM236">
        <v>0</v>
      </c>
      <c r="DN236" t="s">
        <v>3</v>
      </c>
      <c r="DO236">
        <v>0</v>
      </c>
    </row>
    <row r="237" spans="1:119" x14ac:dyDescent="0.2">
      <c r="A237">
        <f>ROW(Source!A204)</f>
        <v>204</v>
      </c>
      <c r="B237">
        <v>51661419</v>
      </c>
      <c r="C237">
        <v>51662359</v>
      </c>
      <c r="D237">
        <v>49673503</v>
      </c>
      <c r="E237">
        <v>1</v>
      </c>
      <c r="F237">
        <v>1</v>
      </c>
      <c r="G237">
        <v>1</v>
      </c>
      <c r="H237">
        <v>2</v>
      </c>
      <c r="I237" t="s">
        <v>465</v>
      </c>
      <c r="J237" t="s">
        <v>466</v>
      </c>
      <c r="K237" t="s">
        <v>467</v>
      </c>
      <c r="L237">
        <v>1367</v>
      </c>
      <c r="N237">
        <v>1011</v>
      </c>
      <c r="O237" t="s">
        <v>461</v>
      </c>
      <c r="P237" t="s">
        <v>461</v>
      </c>
      <c r="Q237">
        <v>1</v>
      </c>
      <c r="W237">
        <v>0</v>
      </c>
      <c r="X237">
        <v>509054691</v>
      </c>
      <c r="Y237">
        <f>(AT237*ROUND(1.05,7))</f>
        <v>2.1000000000000001E-2</v>
      </c>
      <c r="AA237">
        <v>0</v>
      </c>
      <c r="AB237">
        <v>871.31</v>
      </c>
      <c r="AC237">
        <v>387.32</v>
      </c>
      <c r="AD237">
        <v>0</v>
      </c>
      <c r="AE237">
        <v>0</v>
      </c>
      <c r="AF237">
        <v>65.709999999999994</v>
      </c>
      <c r="AG237">
        <v>11.6</v>
      </c>
      <c r="AH237">
        <v>0</v>
      </c>
      <c r="AI237">
        <v>1</v>
      </c>
      <c r="AJ237">
        <v>13.26</v>
      </c>
      <c r="AK237">
        <v>33.39</v>
      </c>
      <c r="AL237">
        <v>1</v>
      </c>
      <c r="AM237">
        <v>4</v>
      </c>
      <c r="AN237">
        <v>0</v>
      </c>
      <c r="AO237">
        <v>1</v>
      </c>
      <c r="AP237">
        <v>1</v>
      </c>
      <c r="AQ237">
        <v>0</v>
      </c>
      <c r="AR237">
        <v>0</v>
      </c>
      <c r="AS237" t="s">
        <v>3</v>
      </c>
      <c r="AT237">
        <v>0.02</v>
      </c>
      <c r="AU237" t="s">
        <v>20</v>
      </c>
      <c r="AV237">
        <v>0</v>
      </c>
      <c r="AW237">
        <v>2</v>
      </c>
      <c r="AX237">
        <v>51662369</v>
      </c>
      <c r="AY237">
        <v>1</v>
      </c>
      <c r="AZ237">
        <v>0</v>
      </c>
      <c r="BA237">
        <v>267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CV237">
        <v>0</v>
      </c>
      <c r="CW237">
        <f>ROUND(Y237*Source!I204,7)</f>
        <v>8.3999999999999995E-3</v>
      </c>
      <c r="CX237">
        <f>ROUND(Y237*Source!I204,7)</f>
        <v>8.3999999999999995E-3</v>
      </c>
      <c r="CY237">
        <f>AB237</f>
        <v>871.31</v>
      </c>
      <c r="CZ237">
        <f>AF237</f>
        <v>65.709999999999994</v>
      </c>
      <c r="DA237">
        <f>AJ237</f>
        <v>13.26</v>
      </c>
      <c r="DB237">
        <f>ROUND((ROUND(AT237*CZ237,2)*ROUND(1.05,7)),2)</f>
        <v>1.38</v>
      </c>
      <c r="DC237">
        <f>ROUND((ROUND(AT237*AG237,2)*ROUND(1.05,7)),2)</f>
        <v>0.24</v>
      </c>
      <c r="DD237" t="s">
        <v>3</v>
      </c>
      <c r="DE237" t="s">
        <v>3</v>
      </c>
      <c r="DF237">
        <f>ROUND(ROUND(AE237,2)*CX237,2)</f>
        <v>0</v>
      </c>
      <c r="DG237">
        <f>ROUND(ROUND(AF237*AJ237,2)*CX237,2)</f>
        <v>7.32</v>
      </c>
      <c r="DH237">
        <f>ROUND(ROUND(AG237*AK237,2)*CX237,2)</f>
        <v>3.25</v>
      </c>
      <c r="DI237">
        <f>ROUND(ROUND(AH237,2)*CX237,2)</f>
        <v>0</v>
      </c>
      <c r="DJ237">
        <f>DG237</f>
        <v>7.32</v>
      </c>
      <c r="DK237">
        <v>0</v>
      </c>
      <c r="DL237" t="s">
        <v>3</v>
      </c>
      <c r="DM237">
        <v>0</v>
      </c>
      <c r="DN237" t="s">
        <v>3</v>
      </c>
      <c r="DO237">
        <v>0</v>
      </c>
    </row>
    <row r="238" spans="1:119" x14ac:dyDescent="0.2">
      <c r="A238">
        <f>ROW(Source!A204)</f>
        <v>204</v>
      </c>
      <c r="B238">
        <v>51661419</v>
      </c>
      <c r="C238">
        <v>51662359</v>
      </c>
      <c r="D238">
        <v>49525488</v>
      </c>
      <c r="E238">
        <v>1</v>
      </c>
      <c r="F238">
        <v>1</v>
      </c>
      <c r="G238">
        <v>1</v>
      </c>
      <c r="H238">
        <v>3</v>
      </c>
      <c r="I238" t="s">
        <v>468</v>
      </c>
      <c r="J238" t="s">
        <v>469</v>
      </c>
      <c r="K238" t="s">
        <v>470</v>
      </c>
      <c r="L238">
        <v>1346</v>
      </c>
      <c r="N238">
        <v>1009</v>
      </c>
      <c r="O238" t="s">
        <v>471</v>
      </c>
      <c r="P238" t="s">
        <v>471</v>
      </c>
      <c r="Q238">
        <v>1</v>
      </c>
      <c r="W238">
        <v>0</v>
      </c>
      <c r="X238">
        <v>-1864341761</v>
      </c>
      <c r="Y238">
        <f>AT238</f>
        <v>0.8</v>
      </c>
      <c r="AA238">
        <v>82.35</v>
      </c>
      <c r="AB238">
        <v>0</v>
      </c>
      <c r="AC238">
        <v>0</v>
      </c>
      <c r="AD238">
        <v>0</v>
      </c>
      <c r="AE238">
        <v>9.0399999999999991</v>
      </c>
      <c r="AF238">
        <v>0</v>
      </c>
      <c r="AG238">
        <v>0</v>
      </c>
      <c r="AH238">
        <v>0</v>
      </c>
      <c r="AI238">
        <v>9.11</v>
      </c>
      <c r="AJ238">
        <v>1</v>
      </c>
      <c r="AK238">
        <v>1</v>
      </c>
      <c r="AL238">
        <v>1</v>
      </c>
      <c r="AM238">
        <v>4</v>
      </c>
      <c r="AN238">
        <v>0</v>
      </c>
      <c r="AO238">
        <v>1</v>
      </c>
      <c r="AP238">
        <v>1</v>
      </c>
      <c r="AQ238">
        <v>0</v>
      </c>
      <c r="AR238">
        <v>0</v>
      </c>
      <c r="AS238" t="s">
        <v>3</v>
      </c>
      <c r="AT238">
        <v>0.8</v>
      </c>
      <c r="AU238" t="s">
        <v>3</v>
      </c>
      <c r="AV238">
        <v>0</v>
      </c>
      <c r="AW238">
        <v>2</v>
      </c>
      <c r="AX238">
        <v>51662370</v>
      </c>
      <c r="AY238">
        <v>1</v>
      </c>
      <c r="AZ238">
        <v>0</v>
      </c>
      <c r="BA238">
        <v>268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CV238">
        <v>0</v>
      </c>
      <c r="CW238">
        <v>0</v>
      </c>
      <c r="CX238">
        <f>ROUND(Y238*Source!I204,7)</f>
        <v>0.32</v>
      </c>
      <c r="CY238">
        <f>AA238</f>
        <v>82.35</v>
      </c>
      <c r="CZ238">
        <f>AE238</f>
        <v>9.0399999999999991</v>
      </c>
      <c r="DA238">
        <f>AI238</f>
        <v>9.11</v>
      </c>
      <c r="DB238">
        <f>ROUND(ROUND(AT238*CZ238,2),2)</f>
        <v>7.23</v>
      </c>
      <c r="DC238">
        <f>ROUND(ROUND(AT238*AG238,2),2)</f>
        <v>0</v>
      </c>
      <c r="DD238" t="s">
        <v>3</v>
      </c>
      <c r="DE238" t="s">
        <v>3</v>
      </c>
      <c r="DF238">
        <f>ROUND(ROUND(AE238*AI238,2)*CX238,2)</f>
        <v>26.35</v>
      </c>
      <c r="DG238">
        <f>ROUND(ROUND(AF238,2)*CX238,2)</f>
        <v>0</v>
      </c>
      <c r="DH238">
        <f>ROUND(ROUND(AG238,2)*CX238,2)</f>
        <v>0</v>
      </c>
      <c r="DI238">
        <f>ROUND(ROUND(AH238,2)*CX238,2)</f>
        <v>0</v>
      </c>
      <c r="DJ238">
        <f>DF238</f>
        <v>26.35</v>
      </c>
      <c r="DK238">
        <v>0</v>
      </c>
      <c r="DL238" t="s">
        <v>3</v>
      </c>
      <c r="DM238">
        <v>0</v>
      </c>
      <c r="DN238" t="s">
        <v>3</v>
      </c>
      <c r="DO238">
        <v>0</v>
      </c>
    </row>
    <row r="239" spans="1:119" x14ac:dyDescent="0.2">
      <c r="A239">
        <f>ROW(Source!A204)</f>
        <v>204</v>
      </c>
      <c r="B239">
        <v>51661419</v>
      </c>
      <c r="C239">
        <v>51662359</v>
      </c>
      <c r="D239">
        <v>49526492</v>
      </c>
      <c r="E239">
        <v>1</v>
      </c>
      <c r="F239">
        <v>1</v>
      </c>
      <c r="G239">
        <v>1</v>
      </c>
      <c r="H239">
        <v>3</v>
      </c>
      <c r="I239" t="s">
        <v>472</v>
      </c>
      <c r="J239" t="s">
        <v>473</v>
      </c>
      <c r="K239" t="s">
        <v>474</v>
      </c>
      <c r="L239">
        <v>1346</v>
      </c>
      <c r="N239">
        <v>1009</v>
      </c>
      <c r="O239" t="s">
        <v>471</v>
      </c>
      <c r="P239" t="s">
        <v>471</v>
      </c>
      <c r="Q239">
        <v>1</v>
      </c>
      <c r="W239">
        <v>0</v>
      </c>
      <c r="X239">
        <v>497341279</v>
      </c>
      <c r="Y239">
        <f>AT239</f>
        <v>2.4</v>
      </c>
      <c r="AA239">
        <v>210.35</v>
      </c>
      <c r="AB239">
        <v>0</v>
      </c>
      <c r="AC239">
        <v>0</v>
      </c>
      <c r="AD239">
        <v>0</v>
      </c>
      <c r="AE239">
        <v>23.09</v>
      </c>
      <c r="AF239">
        <v>0</v>
      </c>
      <c r="AG239">
        <v>0</v>
      </c>
      <c r="AH239">
        <v>0</v>
      </c>
      <c r="AI239">
        <v>9.11</v>
      </c>
      <c r="AJ239">
        <v>1</v>
      </c>
      <c r="AK239">
        <v>1</v>
      </c>
      <c r="AL239">
        <v>1</v>
      </c>
      <c r="AM239">
        <v>4</v>
      </c>
      <c r="AN239">
        <v>0</v>
      </c>
      <c r="AO239">
        <v>1</v>
      </c>
      <c r="AP239">
        <v>1</v>
      </c>
      <c r="AQ239">
        <v>0</v>
      </c>
      <c r="AR239">
        <v>0</v>
      </c>
      <c r="AS239" t="s">
        <v>3</v>
      </c>
      <c r="AT239">
        <v>2.4</v>
      </c>
      <c r="AU239" t="s">
        <v>3</v>
      </c>
      <c r="AV239">
        <v>0</v>
      </c>
      <c r="AW239">
        <v>2</v>
      </c>
      <c r="AX239">
        <v>51662371</v>
      </c>
      <c r="AY239">
        <v>1</v>
      </c>
      <c r="AZ239">
        <v>0</v>
      </c>
      <c r="BA239">
        <v>269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CV239">
        <v>0</v>
      </c>
      <c r="CW239">
        <v>0</v>
      </c>
      <c r="CX239">
        <f>ROUND(Y239*Source!I204,7)</f>
        <v>0.96</v>
      </c>
      <c r="CY239">
        <f>AA239</f>
        <v>210.35</v>
      </c>
      <c r="CZ239">
        <f>AE239</f>
        <v>23.09</v>
      </c>
      <c r="DA239">
        <f>AI239</f>
        <v>9.11</v>
      </c>
      <c r="DB239">
        <f>ROUND(ROUND(AT239*CZ239,2),2)</f>
        <v>55.42</v>
      </c>
      <c r="DC239">
        <f>ROUND(ROUND(AT239*AG239,2),2)</f>
        <v>0</v>
      </c>
      <c r="DD239" t="s">
        <v>3</v>
      </c>
      <c r="DE239" t="s">
        <v>3</v>
      </c>
      <c r="DF239">
        <f>ROUND(ROUND(AE239*AI239,2)*CX239,2)</f>
        <v>201.94</v>
      </c>
      <c r="DG239">
        <f>ROUND(ROUND(AF239,2)*CX239,2)</f>
        <v>0</v>
      </c>
      <c r="DH239">
        <f>ROUND(ROUND(AG239,2)*CX239,2)</f>
        <v>0</v>
      </c>
      <c r="DI239">
        <f>ROUND(ROUND(AH239,2)*CX239,2)</f>
        <v>0</v>
      </c>
      <c r="DJ239">
        <f>DF239</f>
        <v>201.94</v>
      </c>
      <c r="DK239">
        <v>0</v>
      </c>
      <c r="DL239" t="s">
        <v>3</v>
      </c>
      <c r="DM239">
        <v>0</v>
      </c>
      <c r="DN239" t="s">
        <v>3</v>
      </c>
      <c r="DO239">
        <v>0</v>
      </c>
    </row>
    <row r="240" spans="1:119" x14ac:dyDescent="0.2">
      <c r="A240">
        <f>ROW(Source!A204)</f>
        <v>204</v>
      </c>
      <c r="B240">
        <v>51661419</v>
      </c>
      <c r="C240">
        <v>51662359</v>
      </c>
      <c r="D240">
        <v>0</v>
      </c>
      <c r="E240">
        <v>0</v>
      </c>
      <c r="F240">
        <v>1</v>
      </c>
      <c r="G240">
        <v>1</v>
      </c>
      <c r="H240">
        <v>3</v>
      </c>
      <c r="I240" t="s">
        <v>29</v>
      </c>
      <c r="J240" t="s">
        <v>3</v>
      </c>
      <c r="K240" t="s">
        <v>283</v>
      </c>
      <c r="L240">
        <v>1377</v>
      </c>
      <c r="N240">
        <v>1013</v>
      </c>
      <c r="O240" t="s">
        <v>31</v>
      </c>
      <c r="P240" t="s">
        <v>31</v>
      </c>
      <c r="Q240">
        <v>1</v>
      </c>
      <c r="W240">
        <v>0</v>
      </c>
      <c r="X240">
        <v>-346865361</v>
      </c>
      <c r="Y240">
        <f>AT240</f>
        <v>2.5</v>
      </c>
      <c r="AA240">
        <v>878.63</v>
      </c>
      <c r="AB240">
        <v>0</v>
      </c>
      <c r="AC240">
        <v>0</v>
      </c>
      <c r="AD240">
        <v>0</v>
      </c>
      <c r="AE240">
        <v>923.99</v>
      </c>
      <c r="AF240">
        <v>0</v>
      </c>
      <c r="AG240">
        <v>0</v>
      </c>
      <c r="AH240">
        <v>0</v>
      </c>
      <c r="AI240">
        <v>9.11</v>
      </c>
      <c r="AJ240">
        <v>1</v>
      </c>
      <c r="AK240">
        <v>1</v>
      </c>
      <c r="AL240">
        <v>1</v>
      </c>
      <c r="AM240">
        <v>0</v>
      </c>
      <c r="AN240">
        <v>0</v>
      </c>
      <c r="AO240">
        <v>0</v>
      </c>
      <c r="AP240">
        <v>1</v>
      </c>
      <c r="AQ240">
        <v>0</v>
      </c>
      <c r="AR240">
        <v>0</v>
      </c>
      <c r="AS240" t="s">
        <v>3</v>
      </c>
      <c r="AT240">
        <v>2.5</v>
      </c>
      <c r="AU240" t="s">
        <v>3</v>
      </c>
      <c r="AV240">
        <v>0</v>
      </c>
      <c r="AW240">
        <v>1</v>
      </c>
      <c r="AX240">
        <v>-1</v>
      </c>
      <c r="AY240">
        <v>0</v>
      </c>
      <c r="AZ240">
        <v>0</v>
      </c>
      <c r="BA240" t="s">
        <v>3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CV240">
        <v>0</v>
      </c>
      <c r="CW240">
        <v>0</v>
      </c>
      <c r="CX240">
        <f>ROUND(Y240*Source!I204,7)</f>
        <v>1</v>
      </c>
      <c r="CY240">
        <f>AA240</f>
        <v>878.63</v>
      </c>
      <c r="CZ240">
        <f>AE240</f>
        <v>923.99</v>
      </c>
      <c r="DA240">
        <f>AI240</f>
        <v>9.11</v>
      </c>
      <c r="DB240">
        <f>ROUND(ROUND(AT240*CZ240,2),2)</f>
        <v>2309.98</v>
      </c>
      <c r="DC240">
        <f>ROUND(ROUND(AT240*AG240,2),2)</f>
        <v>0</v>
      </c>
      <c r="DD240" t="s">
        <v>3</v>
      </c>
      <c r="DE240" t="s">
        <v>3</v>
      </c>
      <c r="DF240">
        <f>ROUND(ROUND(AE240*AI240,2)*CX240,2)</f>
        <v>8417.5499999999993</v>
      </c>
      <c r="DG240">
        <f>ROUND(ROUND(AF240,2)*CX240,2)</f>
        <v>0</v>
      </c>
      <c r="DH240">
        <f>ROUND(ROUND(AG240,2)*CX240,2)</f>
        <v>0</v>
      </c>
      <c r="DI240">
        <f>ROUND(ROUND(AH240,2)*CX240,2)</f>
        <v>0</v>
      </c>
      <c r="DJ240">
        <f>DF240</f>
        <v>8417.5499999999993</v>
      </c>
      <c r="DK240">
        <v>0</v>
      </c>
      <c r="DL240" t="s">
        <v>3</v>
      </c>
      <c r="DM240">
        <v>0</v>
      </c>
      <c r="DN240" t="s">
        <v>3</v>
      </c>
      <c r="DO240">
        <v>0</v>
      </c>
    </row>
    <row r="241" spans="1:119" x14ac:dyDescent="0.2">
      <c r="A241">
        <f>ROW(Source!A206)</f>
        <v>206</v>
      </c>
      <c r="B241">
        <v>51661419</v>
      </c>
      <c r="C241">
        <v>51662374</v>
      </c>
      <c r="D241">
        <v>49510737</v>
      </c>
      <c r="E241">
        <v>70</v>
      </c>
      <c r="F241">
        <v>1</v>
      </c>
      <c r="G241">
        <v>1</v>
      </c>
      <c r="H241">
        <v>1</v>
      </c>
      <c r="I241" t="s">
        <v>513</v>
      </c>
      <c r="J241" t="s">
        <v>3</v>
      </c>
      <c r="K241" t="s">
        <v>514</v>
      </c>
      <c r="L241">
        <v>1191</v>
      </c>
      <c r="N241">
        <v>1013</v>
      </c>
      <c r="O241" t="s">
        <v>455</v>
      </c>
      <c r="P241" t="s">
        <v>455</v>
      </c>
      <c r="Q241">
        <v>1</v>
      </c>
      <c r="W241">
        <v>0</v>
      </c>
      <c r="X241">
        <v>-1810713292</v>
      </c>
      <c r="Y241">
        <f>(AT241*ROUND(1.05,7))</f>
        <v>0.378</v>
      </c>
      <c r="AA241">
        <v>0</v>
      </c>
      <c r="AB241">
        <v>0</v>
      </c>
      <c r="AC241">
        <v>0</v>
      </c>
      <c r="AD241">
        <v>306.52</v>
      </c>
      <c r="AE241">
        <v>0</v>
      </c>
      <c r="AF241">
        <v>0</v>
      </c>
      <c r="AG241">
        <v>0</v>
      </c>
      <c r="AH241">
        <v>9.18</v>
      </c>
      <c r="AI241">
        <v>1</v>
      </c>
      <c r="AJ241">
        <v>1</v>
      </c>
      <c r="AK241">
        <v>1</v>
      </c>
      <c r="AL241">
        <v>33.39</v>
      </c>
      <c r="AM241">
        <v>4</v>
      </c>
      <c r="AN241">
        <v>0</v>
      </c>
      <c r="AO241">
        <v>1</v>
      </c>
      <c r="AP241">
        <v>1</v>
      </c>
      <c r="AQ241">
        <v>0</v>
      </c>
      <c r="AR241">
        <v>0</v>
      </c>
      <c r="AS241" t="s">
        <v>3</v>
      </c>
      <c r="AT241">
        <v>0.36</v>
      </c>
      <c r="AU241" t="s">
        <v>20</v>
      </c>
      <c r="AV241">
        <v>1</v>
      </c>
      <c r="AW241">
        <v>2</v>
      </c>
      <c r="AX241">
        <v>51662384</v>
      </c>
      <c r="AY241">
        <v>1</v>
      </c>
      <c r="AZ241">
        <v>0</v>
      </c>
      <c r="BA241">
        <v>271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CU241">
        <f>ROUND(AT241*Source!I206*AH241*AL241,2)</f>
        <v>110.35</v>
      </c>
      <c r="CV241">
        <f>ROUND(Y241*Source!I206,7)</f>
        <v>0.378</v>
      </c>
      <c r="CW241">
        <v>0</v>
      </c>
      <c r="CX241">
        <f>ROUND(Y241*Source!I206,7)</f>
        <v>0.378</v>
      </c>
      <c r="CY241">
        <f>AD241</f>
        <v>306.52</v>
      </c>
      <c r="CZ241">
        <f>AH241</f>
        <v>9.18</v>
      </c>
      <c r="DA241">
        <f>AL241</f>
        <v>33.39</v>
      </c>
      <c r="DB241">
        <f>ROUND((ROUND(AT241*CZ241,2)*ROUND(1.05,7)),2)</f>
        <v>3.47</v>
      </c>
      <c r="DC241">
        <f>ROUND((ROUND(AT241*AG241,2)*ROUND(1.05,7)),2)</f>
        <v>0</v>
      </c>
      <c r="DD241" t="s">
        <v>3</v>
      </c>
      <c r="DE241" t="s">
        <v>3</v>
      </c>
      <c r="DF241">
        <f>ROUND(ROUND(AE241,2)*CX241,2)</f>
        <v>0</v>
      </c>
      <c r="DG241">
        <f>ROUND(ROUND(AF241,2)*CX241,2)</f>
        <v>0</v>
      </c>
      <c r="DH241">
        <f>ROUND(ROUND(AG241,2)*CX241,2)</f>
        <v>0</v>
      </c>
      <c r="DI241">
        <f>ROUND(ROUND(AH241*AL241,2)*CX241,2)</f>
        <v>115.86</v>
      </c>
      <c r="DJ241">
        <f>DI241</f>
        <v>115.86</v>
      </c>
      <c r="DK241">
        <v>0</v>
      </c>
      <c r="DL241" t="s">
        <v>3</v>
      </c>
      <c r="DM241">
        <v>0</v>
      </c>
      <c r="DN241" t="s">
        <v>3</v>
      </c>
      <c r="DO241">
        <v>0</v>
      </c>
    </row>
    <row r="242" spans="1:119" x14ac:dyDescent="0.2">
      <c r="A242">
        <f>ROW(Source!A206)</f>
        <v>206</v>
      </c>
      <c r="B242">
        <v>51661419</v>
      </c>
      <c r="C242">
        <v>51662374</v>
      </c>
      <c r="D242">
        <v>49510905</v>
      </c>
      <c r="E242">
        <v>70</v>
      </c>
      <c r="F242">
        <v>1</v>
      </c>
      <c r="G242">
        <v>1</v>
      </c>
      <c r="H242">
        <v>1</v>
      </c>
      <c r="I242" t="s">
        <v>456</v>
      </c>
      <c r="J242" t="s">
        <v>3</v>
      </c>
      <c r="K242" t="s">
        <v>457</v>
      </c>
      <c r="L242">
        <v>1191</v>
      </c>
      <c r="N242">
        <v>1013</v>
      </c>
      <c r="O242" t="s">
        <v>455</v>
      </c>
      <c r="P242" t="s">
        <v>455</v>
      </c>
      <c r="Q242">
        <v>1</v>
      </c>
      <c r="W242">
        <v>0</v>
      </c>
      <c r="X242">
        <v>-1417349443</v>
      </c>
      <c r="Y242">
        <f>(AT242*ROUND(1.05,7))</f>
        <v>1.0500000000000001E-2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1</v>
      </c>
      <c r="AJ242">
        <v>1</v>
      </c>
      <c r="AK242">
        <v>33.39</v>
      </c>
      <c r="AL242">
        <v>1</v>
      </c>
      <c r="AM242">
        <v>4</v>
      </c>
      <c r="AN242">
        <v>0</v>
      </c>
      <c r="AO242">
        <v>1</v>
      </c>
      <c r="AP242">
        <v>1</v>
      </c>
      <c r="AQ242">
        <v>0</v>
      </c>
      <c r="AR242">
        <v>0</v>
      </c>
      <c r="AS242" t="s">
        <v>3</v>
      </c>
      <c r="AT242">
        <v>0.01</v>
      </c>
      <c r="AU242" t="s">
        <v>20</v>
      </c>
      <c r="AV242">
        <v>2</v>
      </c>
      <c r="AW242">
        <v>2</v>
      </c>
      <c r="AX242">
        <v>51662385</v>
      </c>
      <c r="AY242">
        <v>1</v>
      </c>
      <c r="AZ242">
        <v>0</v>
      </c>
      <c r="BA242">
        <v>272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CV242">
        <v>0</v>
      </c>
      <c r="CW242">
        <v>0</v>
      </c>
      <c r="CX242">
        <f>ROUND(Y242*Source!I206,7)</f>
        <v>1.0500000000000001E-2</v>
      </c>
      <c r="CY242">
        <f>AD242</f>
        <v>0</v>
      </c>
      <c r="CZ242">
        <f>AH242</f>
        <v>0</v>
      </c>
      <c r="DA242">
        <f>AL242</f>
        <v>1</v>
      </c>
      <c r="DB242">
        <f>ROUND((ROUND(AT242*CZ242,2)*ROUND(1.05,7)),2)</f>
        <v>0</v>
      </c>
      <c r="DC242">
        <f>ROUND((ROUND(AT242*AG242,2)*ROUND(1.05,7)),2)</f>
        <v>0</v>
      </c>
      <c r="DD242" t="s">
        <v>3</v>
      </c>
      <c r="DE242" t="s">
        <v>3</v>
      </c>
      <c r="DF242">
        <f>ROUND(ROUND(AE242,2)*CX242,2)</f>
        <v>0</v>
      </c>
      <c r="DG242">
        <f>ROUND(ROUND(AF242,2)*CX242,2)</f>
        <v>0</v>
      </c>
      <c r="DH242">
        <f>ROUND(ROUND(AG242*AK242,2)*CX242,2)</f>
        <v>0</v>
      </c>
      <c r="DI242">
        <f t="shared" ref="DI242:DI248" si="187">ROUND(ROUND(AH242,2)*CX242,2)</f>
        <v>0</v>
      </c>
      <c r="DJ242">
        <f>DI242</f>
        <v>0</v>
      </c>
      <c r="DK242">
        <v>0</v>
      </c>
      <c r="DL242" t="s">
        <v>3</v>
      </c>
      <c r="DM242">
        <v>0</v>
      </c>
      <c r="DN242" t="s">
        <v>3</v>
      </c>
      <c r="DO242">
        <v>0</v>
      </c>
    </row>
    <row r="243" spans="1:119" x14ac:dyDescent="0.2">
      <c r="A243">
        <f>ROW(Source!A206)</f>
        <v>206</v>
      </c>
      <c r="B243">
        <v>51661419</v>
      </c>
      <c r="C243">
        <v>51662374</v>
      </c>
      <c r="D243">
        <v>49672695</v>
      </c>
      <c r="E243">
        <v>1</v>
      </c>
      <c r="F243">
        <v>1</v>
      </c>
      <c r="G243">
        <v>1</v>
      </c>
      <c r="H243">
        <v>2</v>
      </c>
      <c r="I243" t="s">
        <v>462</v>
      </c>
      <c r="J243" t="s">
        <v>463</v>
      </c>
      <c r="K243" t="s">
        <v>464</v>
      </c>
      <c r="L243">
        <v>1367</v>
      </c>
      <c r="N243">
        <v>1011</v>
      </c>
      <c r="O243" t="s">
        <v>461</v>
      </c>
      <c r="P243" t="s">
        <v>461</v>
      </c>
      <c r="Q243">
        <v>1</v>
      </c>
      <c r="W243">
        <v>0</v>
      </c>
      <c r="X243">
        <v>1063590936</v>
      </c>
      <c r="Y243">
        <f>(AT243*ROUND(1.05,7))</f>
        <v>9.4500000000000001E-2</v>
      </c>
      <c r="AA243">
        <v>0</v>
      </c>
      <c r="AB243">
        <v>41.37</v>
      </c>
      <c r="AC243">
        <v>0</v>
      </c>
      <c r="AD243">
        <v>0</v>
      </c>
      <c r="AE243">
        <v>0</v>
      </c>
      <c r="AF243">
        <v>3.12</v>
      </c>
      <c r="AG243">
        <v>0</v>
      </c>
      <c r="AH243">
        <v>0</v>
      </c>
      <c r="AI243">
        <v>1</v>
      </c>
      <c r="AJ243">
        <v>13.26</v>
      </c>
      <c r="AK243">
        <v>33.39</v>
      </c>
      <c r="AL243">
        <v>1</v>
      </c>
      <c r="AM243">
        <v>4</v>
      </c>
      <c r="AN243">
        <v>0</v>
      </c>
      <c r="AO243">
        <v>1</v>
      </c>
      <c r="AP243">
        <v>1</v>
      </c>
      <c r="AQ243">
        <v>0</v>
      </c>
      <c r="AR243">
        <v>0</v>
      </c>
      <c r="AS243" t="s">
        <v>3</v>
      </c>
      <c r="AT243">
        <v>0.09</v>
      </c>
      <c r="AU243" t="s">
        <v>20</v>
      </c>
      <c r="AV243">
        <v>0</v>
      </c>
      <c r="AW243">
        <v>2</v>
      </c>
      <c r="AX243">
        <v>51662386</v>
      </c>
      <c r="AY243">
        <v>1</v>
      </c>
      <c r="AZ243">
        <v>0</v>
      </c>
      <c r="BA243">
        <v>273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CV243">
        <v>0</v>
      </c>
      <c r="CW243">
        <f>ROUND(Y243*Source!I206,7)</f>
        <v>9.4500000000000001E-2</v>
      </c>
      <c r="CX243">
        <f>ROUND(Y243*Source!I206,7)</f>
        <v>9.4500000000000001E-2</v>
      </c>
      <c r="CY243">
        <f>AB243</f>
        <v>41.37</v>
      </c>
      <c r="CZ243">
        <f>AF243</f>
        <v>3.12</v>
      </c>
      <c r="DA243">
        <f>AJ243</f>
        <v>13.26</v>
      </c>
      <c r="DB243">
        <f>ROUND((ROUND(AT243*CZ243,2)*ROUND(1.05,7)),2)</f>
        <v>0.28999999999999998</v>
      </c>
      <c r="DC243">
        <f>ROUND((ROUND(AT243*AG243,2)*ROUND(1.05,7)),2)</f>
        <v>0</v>
      </c>
      <c r="DD243" t="s">
        <v>3</v>
      </c>
      <c r="DE243" t="s">
        <v>3</v>
      </c>
      <c r="DF243">
        <f>ROUND(ROUND(AE243,2)*CX243,2)</f>
        <v>0</v>
      </c>
      <c r="DG243">
        <f>ROUND(ROUND(AF243*AJ243,2)*CX243,2)</f>
        <v>3.91</v>
      </c>
      <c r="DH243">
        <f>ROUND(ROUND(AG243*AK243,2)*CX243,2)</f>
        <v>0</v>
      </c>
      <c r="DI243">
        <f t="shared" si="187"/>
        <v>0</v>
      </c>
      <c r="DJ243">
        <f>DG243</f>
        <v>3.91</v>
      </c>
      <c r="DK243">
        <v>0</v>
      </c>
      <c r="DL243" t="s">
        <v>3</v>
      </c>
      <c r="DM243">
        <v>0</v>
      </c>
      <c r="DN243" t="s">
        <v>3</v>
      </c>
      <c r="DO243">
        <v>0</v>
      </c>
    </row>
    <row r="244" spans="1:119" x14ac:dyDescent="0.2">
      <c r="A244">
        <f>ROW(Source!A206)</f>
        <v>206</v>
      </c>
      <c r="B244">
        <v>51661419</v>
      </c>
      <c r="C244">
        <v>51662374</v>
      </c>
      <c r="D244">
        <v>49673503</v>
      </c>
      <c r="E244">
        <v>1</v>
      </c>
      <c r="F244">
        <v>1</v>
      </c>
      <c r="G244">
        <v>1</v>
      </c>
      <c r="H244">
        <v>2</v>
      </c>
      <c r="I244" t="s">
        <v>465</v>
      </c>
      <c r="J244" t="s">
        <v>466</v>
      </c>
      <c r="K244" t="s">
        <v>467</v>
      </c>
      <c r="L244">
        <v>1367</v>
      </c>
      <c r="N244">
        <v>1011</v>
      </c>
      <c r="O244" t="s">
        <v>461</v>
      </c>
      <c r="P244" t="s">
        <v>461</v>
      </c>
      <c r="Q244">
        <v>1</v>
      </c>
      <c r="W244">
        <v>0</v>
      </c>
      <c r="X244">
        <v>509054691</v>
      </c>
      <c r="Y244">
        <f>(AT244*ROUND(1.05,7))</f>
        <v>1.0500000000000001E-2</v>
      </c>
      <c r="AA244">
        <v>0</v>
      </c>
      <c r="AB244">
        <v>871.31</v>
      </c>
      <c r="AC244">
        <v>387.32</v>
      </c>
      <c r="AD244">
        <v>0</v>
      </c>
      <c r="AE244">
        <v>0</v>
      </c>
      <c r="AF244">
        <v>65.709999999999994</v>
      </c>
      <c r="AG244">
        <v>11.6</v>
      </c>
      <c r="AH244">
        <v>0</v>
      </c>
      <c r="AI244">
        <v>1</v>
      </c>
      <c r="AJ244">
        <v>13.26</v>
      </c>
      <c r="AK244">
        <v>33.39</v>
      </c>
      <c r="AL244">
        <v>1</v>
      </c>
      <c r="AM244">
        <v>4</v>
      </c>
      <c r="AN244">
        <v>0</v>
      </c>
      <c r="AO244">
        <v>1</v>
      </c>
      <c r="AP244">
        <v>1</v>
      </c>
      <c r="AQ244">
        <v>0</v>
      </c>
      <c r="AR244">
        <v>0</v>
      </c>
      <c r="AS244" t="s">
        <v>3</v>
      </c>
      <c r="AT244">
        <v>0.01</v>
      </c>
      <c r="AU244" t="s">
        <v>20</v>
      </c>
      <c r="AV244">
        <v>0</v>
      </c>
      <c r="AW244">
        <v>2</v>
      </c>
      <c r="AX244">
        <v>51662387</v>
      </c>
      <c r="AY244">
        <v>1</v>
      </c>
      <c r="AZ244">
        <v>0</v>
      </c>
      <c r="BA244">
        <v>274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CV244">
        <v>0</v>
      </c>
      <c r="CW244">
        <f>ROUND(Y244*Source!I206,7)</f>
        <v>1.0500000000000001E-2</v>
      </c>
      <c r="CX244">
        <f>ROUND(Y244*Source!I206,7)</f>
        <v>1.0500000000000001E-2</v>
      </c>
      <c r="CY244">
        <f>AB244</f>
        <v>871.31</v>
      </c>
      <c r="CZ244">
        <f>AF244</f>
        <v>65.709999999999994</v>
      </c>
      <c r="DA244">
        <f>AJ244</f>
        <v>13.26</v>
      </c>
      <c r="DB244">
        <f>ROUND((ROUND(AT244*CZ244,2)*ROUND(1.05,7)),2)</f>
        <v>0.69</v>
      </c>
      <c r="DC244">
        <f>ROUND((ROUND(AT244*AG244,2)*ROUND(1.05,7)),2)</f>
        <v>0.13</v>
      </c>
      <c r="DD244" t="s">
        <v>3</v>
      </c>
      <c r="DE244" t="s">
        <v>3</v>
      </c>
      <c r="DF244">
        <f>ROUND(ROUND(AE244,2)*CX244,2)</f>
        <v>0</v>
      </c>
      <c r="DG244">
        <f>ROUND(ROUND(AF244*AJ244,2)*CX244,2)</f>
        <v>9.15</v>
      </c>
      <c r="DH244">
        <f>ROUND(ROUND(AG244*AK244,2)*CX244,2)</f>
        <v>4.07</v>
      </c>
      <c r="DI244">
        <f t="shared" si="187"/>
        <v>0</v>
      </c>
      <c r="DJ244">
        <f>DG244</f>
        <v>9.15</v>
      </c>
      <c r="DK244">
        <v>0</v>
      </c>
      <c r="DL244" t="s">
        <v>3</v>
      </c>
      <c r="DM244">
        <v>0</v>
      </c>
      <c r="DN244" t="s">
        <v>3</v>
      </c>
      <c r="DO244">
        <v>0</v>
      </c>
    </row>
    <row r="245" spans="1:119" x14ac:dyDescent="0.2">
      <c r="A245">
        <f>ROW(Source!A206)</f>
        <v>206</v>
      </c>
      <c r="B245">
        <v>51661419</v>
      </c>
      <c r="C245">
        <v>51662374</v>
      </c>
      <c r="D245">
        <v>49673715</v>
      </c>
      <c r="E245">
        <v>1</v>
      </c>
      <c r="F245">
        <v>1</v>
      </c>
      <c r="G245">
        <v>1</v>
      </c>
      <c r="H245">
        <v>2</v>
      </c>
      <c r="I245" t="s">
        <v>479</v>
      </c>
      <c r="J245" t="s">
        <v>480</v>
      </c>
      <c r="K245" t="s">
        <v>481</v>
      </c>
      <c r="L245">
        <v>1367</v>
      </c>
      <c r="N245">
        <v>1011</v>
      </c>
      <c r="O245" t="s">
        <v>461</v>
      </c>
      <c r="P245" t="s">
        <v>461</v>
      </c>
      <c r="Q245">
        <v>1</v>
      </c>
      <c r="W245">
        <v>0</v>
      </c>
      <c r="X245">
        <v>829370094</v>
      </c>
      <c r="Y245">
        <f>(AT245*ROUND(1.05,7))</f>
        <v>5.2500000000000005E-2</v>
      </c>
      <c r="AA245">
        <v>0</v>
      </c>
      <c r="AB245">
        <v>107.41</v>
      </c>
      <c r="AC245">
        <v>0</v>
      </c>
      <c r="AD245">
        <v>0</v>
      </c>
      <c r="AE245">
        <v>0</v>
      </c>
      <c r="AF245">
        <v>8.1</v>
      </c>
      <c r="AG245">
        <v>0</v>
      </c>
      <c r="AH245">
        <v>0</v>
      </c>
      <c r="AI245">
        <v>1</v>
      </c>
      <c r="AJ245">
        <v>13.26</v>
      </c>
      <c r="AK245">
        <v>33.39</v>
      </c>
      <c r="AL245">
        <v>1</v>
      </c>
      <c r="AM245">
        <v>4</v>
      </c>
      <c r="AN245">
        <v>0</v>
      </c>
      <c r="AO245">
        <v>1</v>
      </c>
      <c r="AP245">
        <v>1</v>
      </c>
      <c r="AQ245">
        <v>0</v>
      </c>
      <c r="AR245">
        <v>0</v>
      </c>
      <c r="AS245" t="s">
        <v>3</v>
      </c>
      <c r="AT245">
        <v>0.05</v>
      </c>
      <c r="AU245" t="s">
        <v>20</v>
      </c>
      <c r="AV245">
        <v>0</v>
      </c>
      <c r="AW245">
        <v>2</v>
      </c>
      <c r="AX245">
        <v>51662388</v>
      </c>
      <c r="AY245">
        <v>1</v>
      </c>
      <c r="AZ245">
        <v>0</v>
      </c>
      <c r="BA245">
        <v>275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CV245">
        <v>0</v>
      </c>
      <c r="CW245">
        <f>ROUND(Y245*Source!I206,7)</f>
        <v>5.2499999999999998E-2</v>
      </c>
      <c r="CX245">
        <f>ROUND(Y245*Source!I206,7)</f>
        <v>5.2499999999999998E-2</v>
      </c>
      <c r="CY245">
        <f>AB245</f>
        <v>107.41</v>
      </c>
      <c r="CZ245">
        <f>AF245</f>
        <v>8.1</v>
      </c>
      <c r="DA245">
        <f>AJ245</f>
        <v>13.26</v>
      </c>
      <c r="DB245">
        <f>ROUND((ROUND(AT245*CZ245,2)*ROUND(1.05,7)),2)</f>
        <v>0.43</v>
      </c>
      <c r="DC245">
        <f>ROUND((ROUND(AT245*AG245,2)*ROUND(1.05,7)),2)</f>
        <v>0</v>
      </c>
      <c r="DD245" t="s">
        <v>3</v>
      </c>
      <c r="DE245" t="s">
        <v>3</v>
      </c>
      <c r="DF245">
        <f>ROUND(ROUND(AE245,2)*CX245,2)</f>
        <v>0</v>
      </c>
      <c r="DG245">
        <f>ROUND(ROUND(AF245*AJ245,2)*CX245,2)</f>
        <v>5.64</v>
      </c>
      <c r="DH245">
        <f>ROUND(ROUND(AG245*AK245,2)*CX245,2)</f>
        <v>0</v>
      </c>
      <c r="DI245">
        <f t="shared" si="187"/>
        <v>0</v>
      </c>
      <c r="DJ245">
        <f>DG245</f>
        <v>5.64</v>
      </c>
      <c r="DK245">
        <v>0</v>
      </c>
      <c r="DL245" t="s">
        <v>3</v>
      </c>
      <c r="DM245">
        <v>0</v>
      </c>
      <c r="DN245" t="s">
        <v>3</v>
      </c>
      <c r="DO245">
        <v>0</v>
      </c>
    </row>
    <row r="246" spans="1:119" x14ac:dyDescent="0.2">
      <c r="A246">
        <f>ROW(Source!A206)</f>
        <v>206</v>
      </c>
      <c r="B246">
        <v>51661419</v>
      </c>
      <c r="C246">
        <v>51662374</v>
      </c>
      <c r="D246">
        <v>49524301</v>
      </c>
      <c r="E246">
        <v>1</v>
      </c>
      <c r="F246">
        <v>1</v>
      </c>
      <c r="G246">
        <v>1</v>
      </c>
      <c r="H246">
        <v>3</v>
      </c>
      <c r="I246" t="s">
        <v>482</v>
      </c>
      <c r="J246" t="s">
        <v>483</v>
      </c>
      <c r="K246" t="s">
        <v>484</v>
      </c>
      <c r="L246">
        <v>1348</v>
      </c>
      <c r="N246">
        <v>1009</v>
      </c>
      <c r="O246" t="s">
        <v>196</v>
      </c>
      <c r="P246" t="s">
        <v>196</v>
      </c>
      <c r="Q246">
        <v>1000</v>
      </c>
      <c r="W246">
        <v>0</v>
      </c>
      <c r="X246">
        <v>1824693337</v>
      </c>
      <c r="Y246">
        <f t="shared" ref="Y246:Y271" si="188">AT246</f>
        <v>4.0000000000000003E-5</v>
      </c>
      <c r="AA246">
        <v>94397.82</v>
      </c>
      <c r="AB246">
        <v>0</v>
      </c>
      <c r="AC246">
        <v>0</v>
      </c>
      <c r="AD246">
        <v>0</v>
      </c>
      <c r="AE246">
        <v>10362</v>
      </c>
      <c r="AF246">
        <v>0</v>
      </c>
      <c r="AG246">
        <v>0</v>
      </c>
      <c r="AH246">
        <v>0</v>
      </c>
      <c r="AI246">
        <v>9.11</v>
      </c>
      <c r="AJ246">
        <v>1</v>
      </c>
      <c r="AK246">
        <v>1</v>
      </c>
      <c r="AL246">
        <v>1</v>
      </c>
      <c r="AM246">
        <v>4</v>
      </c>
      <c r="AN246">
        <v>0</v>
      </c>
      <c r="AO246">
        <v>1</v>
      </c>
      <c r="AP246">
        <v>1</v>
      </c>
      <c r="AQ246">
        <v>0</v>
      </c>
      <c r="AR246">
        <v>0</v>
      </c>
      <c r="AS246" t="s">
        <v>3</v>
      </c>
      <c r="AT246">
        <v>4.0000000000000003E-5</v>
      </c>
      <c r="AU246" t="s">
        <v>3</v>
      </c>
      <c r="AV246">
        <v>0</v>
      </c>
      <c r="AW246">
        <v>2</v>
      </c>
      <c r="AX246">
        <v>51662389</v>
      </c>
      <c r="AY246">
        <v>1</v>
      </c>
      <c r="AZ246">
        <v>0</v>
      </c>
      <c r="BA246">
        <v>276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CV246">
        <v>0</v>
      </c>
      <c r="CW246">
        <v>0</v>
      </c>
      <c r="CX246">
        <f>ROUND(Y246*Source!I206,7)</f>
        <v>4.0000000000000003E-5</v>
      </c>
      <c r="CY246">
        <f>AA246</f>
        <v>94397.82</v>
      </c>
      <c r="CZ246">
        <f>AE246</f>
        <v>10362</v>
      </c>
      <c r="DA246">
        <f>AI246</f>
        <v>9.11</v>
      </c>
      <c r="DB246">
        <f t="shared" ref="DB246:DB271" si="189">ROUND(ROUND(AT246*CZ246,2),2)</f>
        <v>0.41</v>
      </c>
      <c r="DC246">
        <f t="shared" ref="DC246:DC271" si="190">ROUND(ROUND(AT246*AG246,2),2)</f>
        <v>0</v>
      </c>
      <c r="DD246" t="s">
        <v>3</v>
      </c>
      <c r="DE246" t="s">
        <v>3</v>
      </c>
      <c r="DF246">
        <f>ROUND(ROUND(AE246*AI246,2)*CX246,2)</f>
        <v>3.78</v>
      </c>
      <c r="DG246">
        <f>ROUND(ROUND(AF246,2)*CX246,2)</f>
        <v>0</v>
      </c>
      <c r="DH246">
        <f>ROUND(ROUND(AG246,2)*CX246,2)</f>
        <v>0</v>
      </c>
      <c r="DI246">
        <f t="shared" si="187"/>
        <v>0</v>
      </c>
      <c r="DJ246">
        <f>DF246</f>
        <v>3.78</v>
      </c>
      <c r="DK246">
        <v>0</v>
      </c>
      <c r="DL246" t="s">
        <v>3</v>
      </c>
      <c r="DM246">
        <v>0</v>
      </c>
      <c r="DN246" t="s">
        <v>3</v>
      </c>
      <c r="DO246">
        <v>0</v>
      </c>
    </row>
    <row r="247" spans="1:119" x14ac:dyDescent="0.2">
      <c r="A247">
        <f>ROW(Source!A206)</f>
        <v>206</v>
      </c>
      <c r="B247">
        <v>51661419</v>
      </c>
      <c r="C247">
        <v>51662374</v>
      </c>
      <c r="D247">
        <v>49525488</v>
      </c>
      <c r="E247">
        <v>1</v>
      </c>
      <c r="F247">
        <v>1</v>
      </c>
      <c r="G247">
        <v>1</v>
      </c>
      <c r="H247">
        <v>3</v>
      </c>
      <c r="I247" t="s">
        <v>468</v>
      </c>
      <c r="J247" t="s">
        <v>469</v>
      </c>
      <c r="K247" t="s">
        <v>470</v>
      </c>
      <c r="L247">
        <v>1346</v>
      </c>
      <c r="N247">
        <v>1009</v>
      </c>
      <c r="O247" t="s">
        <v>471</v>
      </c>
      <c r="P247" t="s">
        <v>471</v>
      </c>
      <c r="Q247">
        <v>1</v>
      </c>
      <c r="W247">
        <v>0</v>
      </c>
      <c r="X247">
        <v>-1864341761</v>
      </c>
      <c r="Y247">
        <f t="shared" si="188"/>
        <v>0.18</v>
      </c>
      <c r="AA247">
        <v>82.35</v>
      </c>
      <c r="AB247">
        <v>0</v>
      </c>
      <c r="AC247">
        <v>0</v>
      </c>
      <c r="AD247">
        <v>0</v>
      </c>
      <c r="AE247">
        <v>9.0399999999999991</v>
      </c>
      <c r="AF247">
        <v>0</v>
      </c>
      <c r="AG247">
        <v>0</v>
      </c>
      <c r="AH247">
        <v>0</v>
      </c>
      <c r="AI247">
        <v>9.11</v>
      </c>
      <c r="AJ247">
        <v>1</v>
      </c>
      <c r="AK247">
        <v>1</v>
      </c>
      <c r="AL247">
        <v>1</v>
      </c>
      <c r="AM247">
        <v>4</v>
      </c>
      <c r="AN247">
        <v>0</v>
      </c>
      <c r="AO247">
        <v>1</v>
      </c>
      <c r="AP247">
        <v>1</v>
      </c>
      <c r="AQ247">
        <v>0</v>
      </c>
      <c r="AR247">
        <v>0</v>
      </c>
      <c r="AS247" t="s">
        <v>3</v>
      </c>
      <c r="AT247">
        <v>0.18</v>
      </c>
      <c r="AU247" t="s">
        <v>3</v>
      </c>
      <c r="AV247">
        <v>0</v>
      </c>
      <c r="AW247">
        <v>2</v>
      </c>
      <c r="AX247">
        <v>51662390</v>
      </c>
      <c r="AY247">
        <v>1</v>
      </c>
      <c r="AZ247">
        <v>0</v>
      </c>
      <c r="BA247">
        <v>277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CV247">
        <v>0</v>
      </c>
      <c r="CW247">
        <v>0</v>
      </c>
      <c r="CX247">
        <f>ROUND(Y247*Source!I206,7)</f>
        <v>0.18</v>
      </c>
      <c r="CY247">
        <f>AA247</f>
        <v>82.35</v>
      </c>
      <c r="CZ247">
        <f>AE247</f>
        <v>9.0399999999999991</v>
      </c>
      <c r="DA247">
        <f>AI247</f>
        <v>9.11</v>
      </c>
      <c r="DB247">
        <f t="shared" si="189"/>
        <v>1.63</v>
      </c>
      <c r="DC247">
        <f t="shared" si="190"/>
        <v>0</v>
      </c>
      <c r="DD247" t="s">
        <v>3</v>
      </c>
      <c r="DE247" t="s">
        <v>3</v>
      </c>
      <c r="DF247">
        <f>ROUND(ROUND(AE247*AI247,2)*CX247,2)</f>
        <v>14.82</v>
      </c>
      <c r="DG247">
        <f>ROUND(ROUND(AF247,2)*CX247,2)</f>
        <v>0</v>
      </c>
      <c r="DH247">
        <f>ROUND(ROUND(AG247,2)*CX247,2)</f>
        <v>0</v>
      </c>
      <c r="DI247">
        <f t="shared" si="187"/>
        <v>0</v>
      </c>
      <c r="DJ247">
        <f>DF247</f>
        <v>14.82</v>
      </c>
      <c r="DK247">
        <v>0</v>
      </c>
      <c r="DL247" t="s">
        <v>3</v>
      </c>
      <c r="DM247">
        <v>0</v>
      </c>
      <c r="DN247" t="s">
        <v>3</v>
      </c>
      <c r="DO247">
        <v>0</v>
      </c>
    </row>
    <row r="248" spans="1:119" x14ac:dyDescent="0.2">
      <c r="A248">
        <f>ROW(Source!A206)</f>
        <v>206</v>
      </c>
      <c r="B248">
        <v>51661419</v>
      </c>
      <c r="C248">
        <v>51662374</v>
      </c>
      <c r="D248">
        <v>0</v>
      </c>
      <c r="E248">
        <v>0</v>
      </c>
      <c r="F248">
        <v>1</v>
      </c>
      <c r="G248">
        <v>1</v>
      </c>
      <c r="H248">
        <v>3</v>
      </c>
      <c r="I248" t="s">
        <v>29</v>
      </c>
      <c r="J248" t="s">
        <v>3</v>
      </c>
      <c r="K248" t="s">
        <v>290</v>
      </c>
      <c r="L248">
        <v>1371</v>
      </c>
      <c r="N248">
        <v>1013</v>
      </c>
      <c r="O248" t="s">
        <v>17</v>
      </c>
      <c r="P248" t="s">
        <v>17</v>
      </c>
      <c r="Q248">
        <v>1</v>
      </c>
      <c r="W248">
        <v>0</v>
      </c>
      <c r="X248">
        <v>-1513390769</v>
      </c>
      <c r="Y248">
        <f t="shared" si="188"/>
        <v>1</v>
      </c>
      <c r="AA248">
        <v>4599.38</v>
      </c>
      <c r="AB248">
        <v>0</v>
      </c>
      <c r="AC248">
        <v>0</v>
      </c>
      <c r="AD248">
        <v>0</v>
      </c>
      <c r="AE248">
        <v>4836.8</v>
      </c>
      <c r="AF248">
        <v>0</v>
      </c>
      <c r="AG248">
        <v>0</v>
      </c>
      <c r="AH248">
        <v>0</v>
      </c>
      <c r="AI248">
        <v>9.11</v>
      </c>
      <c r="AJ248">
        <v>1</v>
      </c>
      <c r="AK248">
        <v>1</v>
      </c>
      <c r="AL248">
        <v>1</v>
      </c>
      <c r="AM248">
        <v>0</v>
      </c>
      <c r="AN248">
        <v>0</v>
      </c>
      <c r="AO248">
        <v>0</v>
      </c>
      <c r="AP248">
        <v>1</v>
      </c>
      <c r="AQ248">
        <v>0</v>
      </c>
      <c r="AR248">
        <v>0</v>
      </c>
      <c r="AS248" t="s">
        <v>3</v>
      </c>
      <c r="AT248">
        <v>1</v>
      </c>
      <c r="AU248" t="s">
        <v>3</v>
      </c>
      <c r="AV248">
        <v>0</v>
      </c>
      <c r="AW248">
        <v>1</v>
      </c>
      <c r="AX248">
        <v>-1</v>
      </c>
      <c r="AY248">
        <v>0</v>
      </c>
      <c r="AZ248">
        <v>0</v>
      </c>
      <c r="BA248" t="s">
        <v>3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CV248">
        <v>0</v>
      </c>
      <c r="CW248">
        <v>0</v>
      </c>
      <c r="CX248">
        <f>ROUND(Y248*Source!I206,7)</f>
        <v>1</v>
      </c>
      <c r="CY248">
        <f>AA248</f>
        <v>4599.38</v>
      </c>
      <c r="CZ248">
        <f>AE248</f>
        <v>4836.8</v>
      </c>
      <c r="DA248">
        <f>AI248</f>
        <v>9.11</v>
      </c>
      <c r="DB248">
        <f t="shared" si="189"/>
        <v>4836.8</v>
      </c>
      <c r="DC248">
        <f t="shared" si="190"/>
        <v>0</v>
      </c>
      <c r="DD248" t="s">
        <v>3</v>
      </c>
      <c r="DE248" t="s">
        <v>3</v>
      </c>
      <c r="DF248">
        <f>ROUND(ROUND(AE248*AI248,2)*CX248,2)</f>
        <v>44063.25</v>
      </c>
      <c r="DG248">
        <f>ROUND(ROUND(AF248,2)*CX248,2)</f>
        <v>0</v>
      </c>
      <c r="DH248">
        <f>ROUND(ROUND(AG248,2)*CX248,2)</f>
        <v>0</v>
      </c>
      <c r="DI248">
        <f t="shared" si="187"/>
        <v>0</v>
      </c>
      <c r="DJ248">
        <f>DF248</f>
        <v>44063.25</v>
      </c>
      <c r="DK248">
        <v>0</v>
      </c>
      <c r="DL248" t="s">
        <v>3</v>
      </c>
      <c r="DM248">
        <v>0</v>
      </c>
      <c r="DN248" t="s">
        <v>3</v>
      </c>
      <c r="DO248">
        <v>0</v>
      </c>
    </row>
    <row r="249" spans="1:119" x14ac:dyDescent="0.2">
      <c r="A249">
        <f>ROW(Source!A208)</f>
        <v>208</v>
      </c>
      <c r="B249">
        <v>51661419</v>
      </c>
      <c r="C249">
        <v>51662394</v>
      </c>
      <c r="D249">
        <v>49510757</v>
      </c>
      <c r="E249">
        <v>70</v>
      </c>
      <c r="F249">
        <v>1</v>
      </c>
      <c r="G249">
        <v>1</v>
      </c>
      <c r="H249">
        <v>1</v>
      </c>
      <c r="I249" t="s">
        <v>453</v>
      </c>
      <c r="J249" t="s">
        <v>3</v>
      </c>
      <c r="K249" t="s">
        <v>454</v>
      </c>
      <c r="L249">
        <v>1191</v>
      </c>
      <c r="N249">
        <v>1013</v>
      </c>
      <c r="O249" t="s">
        <v>455</v>
      </c>
      <c r="P249" t="s">
        <v>455</v>
      </c>
      <c r="Q249">
        <v>1</v>
      </c>
      <c r="W249">
        <v>0</v>
      </c>
      <c r="X249">
        <v>-1111239348</v>
      </c>
      <c r="Y249">
        <f t="shared" si="188"/>
        <v>7.21</v>
      </c>
      <c r="AA249">
        <v>0</v>
      </c>
      <c r="AB249">
        <v>0</v>
      </c>
      <c r="AC249">
        <v>0</v>
      </c>
      <c r="AD249">
        <v>321.20999999999998</v>
      </c>
      <c r="AE249">
        <v>0</v>
      </c>
      <c r="AF249">
        <v>0</v>
      </c>
      <c r="AG249">
        <v>0</v>
      </c>
      <c r="AH249">
        <v>9.6199999999999992</v>
      </c>
      <c r="AI249">
        <v>1</v>
      </c>
      <c r="AJ249">
        <v>1</v>
      </c>
      <c r="AK249">
        <v>1</v>
      </c>
      <c r="AL249">
        <v>33.39</v>
      </c>
      <c r="AM249">
        <v>4</v>
      </c>
      <c r="AN249">
        <v>0</v>
      </c>
      <c r="AO249">
        <v>1</v>
      </c>
      <c r="AP249">
        <v>1</v>
      </c>
      <c r="AQ249">
        <v>0</v>
      </c>
      <c r="AR249">
        <v>0</v>
      </c>
      <c r="AS249" t="s">
        <v>3</v>
      </c>
      <c r="AT249">
        <v>7.21</v>
      </c>
      <c r="AU249" t="s">
        <v>3</v>
      </c>
      <c r="AV249">
        <v>1</v>
      </c>
      <c r="AW249">
        <v>2</v>
      </c>
      <c r="AX249">
        <v>51662407</v>
      </c>
      <c r="AY249">
        <v>1</v>
      </c>
      <c r="AZ249">
        <v>0</v>
      </c>
      <c r="BA249">
        <v>280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CU249">
        <f>ROUND(AT249*Source!I208*AH249*AL249,2)</f>
        <v>2315.94</v>
      </c>
      <c r="CV249">
        <f>ROUND(Y249*Source!I208,7)</f>
        <v>7.21</v>
      </c>
      <c r="CW249">
        <v>0</v>
      </c>
      <c r="CX249">
        <f>ROUND(Y249*Source!I208,7)</f>
        <v>7.21</v>
      </c>
      <c r="CY249">
        <f>AD249</f>
        <v>321.20999999999998</v>
      </c>
      <c r="CZ249">
        <f>AH249</f>
        <v>9.6199999999999992</v>
      </c>
      <c r="DA249">
        <f>AL249</f>
        <v>33.39</v>
      </c>
      <c r="DB249">
        <f t="shared" si="189"/>
        <v>69.36</v>
      </c>
      <c r="DC249">
        <f t="shared" si="190"/>
        <v>0</v>
      </c>
      <c r="DD249" t="s">
        <v>3</v>
      </c>
      <c r="DE249" t="s">
        <v>3</v>
      </c>
      <c r="DF249">
        <f>ROUND(ROUND(AE249,2)*CX249,2)</f>
        <v>0</v>
      </c>
      <c r="DG249">
        <f>ROUND(ROUND(AF249,2)*CX249,2)</f>
        <v>0</v>
      </c>
      <c r="DH249">
        <f>ROUND(ROUND(AG249,2)*CX249,2)</f>
        <v>0</v>
      </c>
      <c r="DI249">
        <f>ROUND(ROUND(AH249*AL249,2)*CX249,2)</f>
        <v>2315.92</v>
      </c>
      <c r="DJ249">
        <f>DI249</f>
        <v>2315.92</v>
      </c>
      <c r="DK249">
        <v>0</v>
      </c>
      <c r="DL249" t="s">
        <v>3</v>
      </c>
      <c r="DM249">
        <v>0</v>
      </c>
      <c r="DN249" t="s">
        <v>3</v>
      </c>
      <c r="DO249">
        <v>0</v>
      </c>
    </row>
    <row r="250" spans="1:119" x14ac:dyDescent="0.2">
      <c r="A250">
        <f>ROW(Source!A208)</f>
        <v>208</v>
      </c>
      <c r="B250">
        <v>51661419</v>
      </c>
      <c r="C250">
        <v>51662394</v>
      </c>
      <c r="D250">
        <v>49510905</v>
      </c>
      <c r="E250">
        <v>70</v>
      </c>
      <c r="F250">
        <v>1</v>
      </c>
      <c r="G250">
        <v>1</v>
      </c>
      <c r="H250">
        <v>1</v>
      </c>
      <c r="I250" t="s">
        <v>456</v>
      </c>
      <c r="J250" t="s">
        <v>3</v>
      </c>
      <c r="K250" t="s">
        <v>457</v>
      </c>
      <c r="L250">
        <v>1191</v>
      </c>
      <c r="N250">
        <v>1013</v>
      </c>
      <c r="O250" t="s">
        <v>455</v>
      </c>
      <c r="P250" t="s">
        <v>455</v>
      </c>
      <c r="Q250">
        <v>1</v>
      </c>
      <c r="W250">
        <v>0</v>
      </c>
      <c r="X250">
        <v>-1417349443</v>
      </c>
      <c r="Y250">
        <f t="shared" si="188"/>
        <v>0.34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1</v>
      </c>
      <c r="AJ250">
        <v>1</v>
      </c>
      <c r="AK250">
        <v>33.39</v>
      </c>
      <c r="AL250">
        <v>1</v>
      </c>
      <c r="AM250">
        <v>4</v>
      </c>
      <c r="AN250">
        <v>0</v>
      </c>
      <c r="AO250">
        <v>1</v>
      </c>
      <c r="AP250">
        <v>1</v>
      </c>
      <c r="AQ250">
        <v>0</v>
      </c>
      <c r="AR250">
        <v>0</v>
      </c>
      <c r="AS250" t="s">
        <v>3</v>
      </c>
      <c r="AT250">
        <v>0.34</v>
      </c>
      <c r="AU250" t="s">
        <v>3</v>
      </c>
      <c r="AV250">
        <v>2</v>
      </c>
      <c r="AW250">
        <v>2</v>
      </c>
      <c r="AX250">
        <v>51662408</v>
      </c>
      <c r="AY250">
        <v>1</v>
      </c>
      <c r="AZ250">
        <v>0</v>
      </c>
      <c r="BA250">
        <v>281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CV250">
        <v>0</v>
      </c>
      <c r="CW250">
        <v>0</v>
      </c>
      <c r="CX250">
        <f>ROUND(Y250*Source!I208,7)</f>
        <v>0.34</v>
      </c>
      <c r="CY250">
        <f>AD250</f>
        <v>0</v>
      </c>
      <c r="CZ250">
        <f>AH250</f>
        <v>0</v>
      </c>
      <c r="DA250">
        <f>AL250</f>
        <v>1</v>
      </c>
      <c r="DB250">
        <f t="shared" si="189"/>
        <v>0</v>
      </c>
      <c r="DC250">
        <f t="shared" si="190"/>
        <v>0</v>
      </c>
      <c r="DD250" t="s">
        <v>3</v>
      </c>
      <c r="DE250" t="s">
        <v>3</v>
      </c>
      <c r="DF250">
        <f>ROUND(ROUND(AE250,2)*CX250,2)</f>
        <v>0</v>
      </c>
      <c r="DG250">
        <f>ROUND(ROUND(AF250,2)*CX250,2)</f>
        <v>0</v>
      </c>
      <c r="DH250">
        <f>ROUND(ROUND(AG250*AK250,2)*CX250,2)</f>
        <v>0</v>
      </c>
      <c r="DI250">
        <f t="shared" ref="DI250:DI259" si="191">ROUND(ROUND(AH250,2)*CX250,2)</f>
        <v>0</v>
      </c>
      <c r="DJ250">
        <f>DI250</f>
        <v>0</v>
      </c>
      <c r="DK250">
        <v>0</v>
      </c>
      <c r="DL250" t="s">
        <v>3</v>
      </c>
      <c r="DM250">
        <v>0</v>
      </c>
      <c r="DN250" t="s">
        <v>3</v>
      </c>
      <c r="DO250">
        <v>0</v>
      </c>
    </row>
    <row r="251" spans="1:119" x14ac:dyDescent="0.2">
      <c r="A251">
        <f>ROW(Source!A208)</f>
        <v>208</v>
      </c>
      <c r="B251">
        <v>51661419</v>
      </c>
      <c r="C251">
        <v>51662394</v>
      </c>
      <c r="D251">
        <v>49672573</v>
      </c>
      <c r="E251">
        <v>1</v>
      </c>
      <c r="F251">
        <v>1</v>
      </c>
      <c r="G251">
        <v>1</v>
      </c>
      <c r="H251">
        <v>2</v>
      </c>
      <c r="I251" t="s">
        <v>458</v>
      </c>
      <c r="J251" t="s">
        <v>459</v>
      </c>
      <c r="K251" t="s">
        <v>460</v>
      </c>
      <c r="L251">
        <v>1367</v>
      </c>
      <c r="N251">
        <v>1011</v>
      </c>
      <c r="O251" t="s">
        <v>461</v>
      </c>
      <c r="P251" t="s">
        <v>461</v>
      </c>
      <c r="Q251">
        <v>1</v>
      </c>
      <c r="W251">
        <v>0</v>
      </c>
      <c r="X251">
        <v>-430484415</v>
      </c>
      <c r="Y251">
        <f t="shared" si="188"/>
        <v>0.17</v>
      </c>
      <c r="AA251">
        <v>0</v>
      </c>
      <c r="AB251">
        <v>1530.2</v>
      </c>
      <c r="AC251">
        <v>450.77</v>
      </c>
      <c r="AD251">
        <v>0</v>
      </c>
      <c r="AE251">
        <v>0</v>
      </c>
      <c r="AF251">
        <v>115.4</v>
      </c>
      <c r="AG251">
        <v>13.5</v>
      </c>
      <c r="AH251">
        <v>0</v>
      </c>
      <c r="AI251">
        <v>1</v>
      </c>
      <c r="AJ251">
        <v>13.26</v>
      </c>
      <c r="AK251">
        <v>33.39</v>
      </c>
      <c r="AL251">
        <v>1</v>
      </c>
      <c r="AM251">
        <v>4</v>
      </c>
      <c r="AN251">
        <v>0</v>
      </c>
      <c r="AO251">
        <v>1</v>
      </c>
      <c r="AP251">
        <v>1</v>
      </c>
      <c r="AQ251">
        <v>0</v>
      </c>
      <c r="AR251">
        <v>0</v>
      </c>
      <c r="AS251" t="s">
        <v>3</v>
      </c>
      <c r="AT251">
        <v>0.17</v>
      </c>
      <c r="AU251" t="s">
        <v>3</v>
      </c>
      <c r="AV251">
        <v>0</v>
      </c>
      <c r="AW251">
        <v>2</v>
      </c>
      <c r="AX251">
        <v>51662409</v>
      </c>
      <c r="AY251">
        <v>1</v>
      </c>
      <c r="AZ251">
        <v>0</v>
      </c>
      <c r="BA251">
        <v>282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CV251">
        <v>0</v>
      </c>
      <c r="CW251">
        <f>ROUND(Y251*Source!I208,7)</f>
        <v>0.17</v>
      </c>
      <c r="CX251">
        <f>ROUND(Y251*Source!I208,7)</f>
        <v>0.17</v>
      </c>
      <c r="CY251">
        <f>AB251</f>
        <v>1530.2</v>
      </c>
      <c r="CZ251">
        <f>AF251</f>
        <v>115.4</v>
      </c>
      <c r="DA251">
        <f>AJ251</f>
        <v>13.26</v>
      </c>
      <c r="DB251">
        <f t="shared" si="189"/>
        <v>19.62</v>
      </c>
      <c r="DC251">
        <f t="shared" si="190"/>
        <v>2.2999999999999998</v>
      </c>
      <c r="DD251" t="s">
        <v>3</v>
      </c>
      <c r="DE251" t="s">
        <v>3</v>
      </c>
      <c r="DF251">
        <f>ROUND(ROUND(AE251,2)*CX251,2)</f>
        <v>0</v>
      </c>
      <c r="DG251">
        <f>ROUND(ROUND(AF251*AJ251,2)*CX251,2)</f>
        <v>260.13</v>
      </c>
      <c r="DH251">
        <f>ROUND(ROUND(AG251*AK251,2)*CX251,2)</f>
        <v>76.63</v>
      </c>
      <c r="DI251">
        <f t="shared" si="191"/>
        <v>0</v>
      </c>
      <c r="DJ251">
        <f>DG251</f>
        <v>260.13</v>
      </c>
      <c r="DK251">
        <v>0</v>
      </c>
      <c r="DL251" t="s">
        <v>3</v>
      </c>
      <c r="DM251">
        <v>0</v>
      </c>
      <c r="DN251" t="s">
        <v>3</v>
      </c>
      <c r="DO251">
        <v>0</v>
      </c>
    </row>
    <row r="252" spans="1:119" x14ac:dyDescent="0.2">
      <c r="A252">
        <f>ROW(Source!A208)</f>
        <v>208</v>
      </c>
      <c r="B252">
        <v>51661419</v>
      </c>
      <c r="C252">
        <v>51662394</v>
      </c>
      <c r="D252">
        <v>49673503</v>
      </c>
      <c r="E252">
        <v>1</v>
      </c>
      <c r="F252">
        <v>1</v>
      </c>
      <c r="G252">
        <v>1</v>
      </c>
      <c r="H252">
        <v>2</v>
      </c>
      <c r="I252" t="s">
        <v>465</v>
      </c>
      <c r="J252" t="s">
        <v>466</v>
      </c>
      <c r="K252" t="s">
        <v>467</v>
      </c>
      <c r="L252">
        <v>1367</v>
      </c>
      <c r="N252">
        <v>1011</v>
      </c>
      <c r="O252" t="s">
        <v>461</v>
      </c>
      <c r="P252" t="s">
        <v>461</v>
      </c>
      <c r="Q252">
        <v>1</v>
      </c>
      <c r="W252">
        <v>0</v>
      </c>
      <c r="X252">
        <v>509054691</v>
      </c>
      <c r="Y252">
        <f t="shared" si="188"/>
        <v>0.17</v>
      </c>
      <c r="AA252">
        <v>0</v>
      </c>
      <c r="AB252">
        <v>871.31</v>
      </c>
      <c r="AC252">
        <v>387.32</v>
      </c>
      <c r="AD252">
        <v>0</v>
      </c>
      <c r="AE252">
        <v>0</v>
      </c>
      <c r="AF252">
        <v>65.709999999999994</v>
      </c>
      <c r="AG252">
        <v>11.6</v>
      </c>
      <c r="AH252">
        <v>0</v>
      </c>
      <c r="AI252">
        <v>1</v>
      </c>
      <c r="AJ252">
        <v>13.26</v>
      </c>
      <c r="AK252">
        <v>33.39</v>
      </c>
      <c r="AL252">
        <v>1</v>
      </c>
      <c r="AM252">
        <v>4</v>
      </c>
      <c r="AN252">
        <v>0</v>
      </c>
      <c r="AO252">
        <v>1</v>
      </c>
      <c r="AP252">
        <v>1</v>
      </c>
      <c r="AQ252">
        <v>0</v>
      </c>
      <c r="AR252">
        <v>0</v>
      </c>
      <c r="AS252" t="s">
        <v>3</v>
      </c>
      <c r="AT252">
        <v>0.17</v>
      </c>
      <c r="AU252" t="s">
        <v>3</v>
      </c>
      <c r="AV252">
        <v>0</v>
      </c>
      <c r="AW252">
        <v>2</v>
      </c>
      <c r="AX252">
        <v>51662410</v>
      </c>
      <c r="AY252">
        <v>1</v>
      </c>
      <c r="AZ252">
        <v>0</v>
      </c>
      <c r="BA252">
        <v>283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CV252">
        <v>0</v>
      </c>
      <c r="CW252">
        <f>ROUND(Y252*Source!I208,7)</f>
        <v>0.17</v>
      </c>
      <c r="CX252">
        <f>ROUND(Y252*Source!I208,7)</f>
        <v>0.17</v>
      </c>
      <c r="CY252">
        <f>AB252</f>
        <v>871.31</v>
      </c>
      <c r="CZ252">
        <f>AF252</f>
        <v>65.709999999999994</v>
      </c>
      <c r="DA252">
        <f>AJ252</f>
        <v>13.26</v>
      </c>
      <c r="DB252">
        <f t="shared" si="189"/>
        <v>11.17</v>
      </c>
      <c r="DC252">
        <f t="shared" si="190"/>
        <v>1.97</v>
      </c>
      <c r="DD252" t="s">
        <v>3</v>
      </c>
      <c r="DE252" t="s">
        <v>3</v>
      </c>
      <c r="DF252">
        <f>ROUND(ROUND(AE252,2)*CX252,2)</f>
        <v>0</v>
      </c>
      <c r="DG252">
        <f>ROUND(ROUND(AF252*AJ252,2)*CX252,2)</f>
        <v>148.12</v>
      </c>
      <c r="DH252">
        <f>ROUND(ROUND(AG252*AK252,2)*CX252,2)</f>
        <v>65.84</v>
      </c>
      <c r="DI252">
        <f t="shared" si="191"/>
        <v>0</v>
      </c>
      <c r="DJ252">
        <f>DG252</f>
        <v>148.12</v>
      </c>
      <c r="DK252">
        <v>0</v>
      </c>
      <c r="DL252" t="s">
        <v>3</v>
      </c>
      <c r="DM252">
        <v>0</v>
      </c>
      <c r="DN252" t="s">
        <v>3</v>
      </c>
      <c r="DO252">
        <v>0</v>
      </c>
    </row>
    <row r="253" spans="1:119" x14ac:dyDescent="0.2">
      <c r="A253">
        <f>ROW(Source!A208)</f>
        <v>208</v>
      </c>
      <c r="B253">
        <v>51661419</v>
      </c>
      <c r="C253">
        <v>51662394</v>
      </c>
      <c r="D253">
        <v>49523499</v>
      </c>
      <c r="E253">
        <v>1</v>
      </c>
      <c r="F253">
        <v>1</v>
      </c>
      <c r="G253">
        <v>1</v>
      </c>
      <c r="H253">
        <v>3</v>
      </c>
      <c r="I253" t="s">
        <v>515</v>
      </c>
      <c r="J253" t="s">
        <v>516</v>
      </c>
      <c r="K253" t="s">
        <v>517</v>
      </c>
      <c r="L253">
        <v>1302</v>
      </c>
      <c r="N253">
        <v>1003</v>
      </c>
      <c r="O253" t="s">
        <v>518</v>
      </c>
      <c r="P253" t="s">
        <v>518</v>
      </c>
      <c r="Q253">
        <v>10</v>
      </c>
      <c r="W253">
        <v>0</v>
      </c>
      <c r="X253">
        <v>-893440473</v>
      </c>
      <c r="Y253">
        <f t="shared" si="188"/>
        <v>0.28799999999999998</v>
      </c>
      <c r="AA253">
        <v>62.86</v>
      </c>
      <c r="AB253">
        <v>0</v>
      </c>
      <c r="AC253">
        <v>0</v>
      </c>
      <c r="AD253">
        <v>0</v>
      </c>
      <c r="AE253">
        <v>6.9</v>
      </c>
      <c r="AF253">
        <v>0</v>
      </c>
      <c r="AG253">
        <v>0</v>
      </c>
      <c r="AH253">
        <v>0</v>
      </c>
      <c r="AI253">
        <v>9.11</v>
      </c>
      <c r="AJ253">
        <v>1</v>
      </c>
      <c r="AK253">
        <v>1</v>
      </c>
      <c r="AL253">
        <v>1</v>
      </c>
      <c r="AM253">
        <v>4</v>
      </c>
      <c r="AN253">
        <v>0</v>
      </c>
      <c r="AO253">
        <v>1</v>
      </c>
      <c r="AP253">
        <v>1</v>
      </c>
      <c r="AQ253">
        <v>0</v>
      </c>
      <c r="AR253">
        <v>0</v>
      </c>
      <c r="AS253" t="s">
        <v>3</v>
      </c>
      <c r="AT253">
        <v>0.28799999999999998</v>
      </c>
      <c r="AU253" t="s">
        <v>3</v>
      </c>
      <c r="AV253">
        <v>0</v>
      </c>
      <c r="AW253">
        <v>2</v>
      </c>
      <c r="AX253">
        <v>51662411</v>
      </c>
      <c r="AY253">
        <v>1</v>
      </c>
      <c r="AZ253">
        <v>0</v>
      </c>
      <c r="BA253">
        <v>284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CV253">
        <v>0</v>
      </c>
      <c r="CW253">
        <v>0</v>
      </c>
      <c r="CX253">
        <f>ROUND(Y253*Source!I208,7)</f>
        <v>0.28799999999999998</v>
      </c>
      <c r="CY253">
        <f t="shared" ref="CY253:CY259" si="192">AA253</f>
        <v>62.86</v>
      </c>
      <c r="CZ253">
        <f t="shared" ref="CZ253:CZ259" si="193">AE253</f>
        <v>6.9</v>
      </c>
      <c r="DA253">
        <f t="shared" ref="DA253:DA259" si="194">AI253</f>
        <v>9.11</v>
      </c>
      <c r="DB253">
        <f t="shared" si="189"/>
        <v>1.99</v>
      </c>
      <c r="DC253">
        <f t="shared" si="190"/>
        <v>0</v>
      </c>
      <c r="DD253" t="s">
        <v>3</v>
      </c>
      <c r="DE253" t="s">
        <v>3</v>
      </c>
      <c r="DF253">
        <f t="shared" ref="DF253:DF259" si="195">ROUND(ROUND(AE253*AI253,2)*CX253,2)</f>
        <v>18.100000000000001</v>
      </c>
      <c r="DG253">
        <f t="shared" ref="DG253:DG261" si="196">ROUND(ROUND(AF253,2)*CX253,2)</f>
        <v>0</v>
      </c>
      <c r="DH253">
        <f t="shared" ref="DH253:DH260" si="197">ROUND(ROUND(AG253,2)*CX253,2)</f>
        <v>0</v>
      </c>
      <c r="DI253">
        <f t="shared" si="191"/>
        <v>0</v>
      </c>
      <c r="DJ253">
        <f t="shared" ref="DJ253:DJ259" si="198">DF253</f>
        <v>18.100000000000001</v>
      </c>
      <c r="DK253">
        <v>0</v>
      </c>
      <c r="DL253" t="s">
        <v>3</v>
      </c>
      <c r="DM253">
        <v>0</v>
      </c>
      <c r="DN253" t="s">
        <v>3</v>
      </c>
      <c r="DO253">
        <v>0</v>
      </c>
    </row>
    <row r="254" spans="1:119" x14ac:dyDescent="0.2">
      <c r="A254">
        <f>ROW(Source!A208)</f>
        <v>208</v>
      </c>
      <c r="B254">
        <v>51661419</v>
      </c>
      <c r="C254">
        <v>51662394</v>
      </c>
      <c r="D254">
        <v>49525488</v>
      </c>
      <c r="E254">
        <v>1</v>
      </c>
      <c r="F254">
        <v>1</v>
      </c>
      <c r="G254">
        <v>1</v>
      </c>
      <c r="H254">
        <v>3</v>
      </c>
      <c r="I254" t="s">
        <v>468</v>
      </c>
      <c r="J254" t="s">
        <v>469</v>
      </c>
      <c r="K254" t="s">
        <v>470</v>
      </c>
      <c r="L254">
        <v>1346</v>
      </c>
      <c r="N254">
        <v>1009</v>
      </c>
      <c r="O254" t="s">
        <v>471</v>
      </c>
      <c r="P254" t="s">
        <v>471</v>
      </c>
      <c r="Q254">
        <v>1</v>
      </c>
      <c r="W254">
        <v>0</v>
      </c>
      <c r="X254">
        <v>-1864341761</v>
      </c>
      <c r="Y254">
        <f t="shared" si="188"/>
        <v>0.8</v>
      </c>
      <c r="AA254">
        <v>82.35</v>
      </c>
      <c r="AB254">
        <v>0</v>
      </c>
      <c r="AC254">
        <v>0</v>
      </c>
      <c r="AD254">
        <v>0</v>
      </c>
      <c r="AE254">
        <v>9.0399999999999991</v>
      </c>
      <c r="AF254">
        <v>0</v>
      </c>
      <c r="AG254">
        <v>0</v>
      </c>
      <c r="AH254">
        <v>0</v>
      </c>
      <c r="AI254">
        <v>9.11</v>
      </c>
      <c r="AJ254">
        <v>1</v>
      </c>
      <c r="AK254">
        <v>1</v>
      </c>
      <c r="AL254">
        <v>1</v>
      </c>
      <c r="AM254">
        <v>4</v>
      </c>
      <c r="AN254">
        <v>0</v>
      </c>
      <c r="AO254">
        <v>1</v>
      </c>
      <c r="AP254">
        <v>1</v>
      </c>
      <c r="AQ254">
        <v>0</v>
      </c>
      <c r="AR254">
        <v>0</v>
      </c>
      <c r="AS254" t="s">
        <v>3</v>
      </c>
      <c r="AT254">
        <v>0.8</v>
      </c>
      <c r="AU254" t="s">
        <v>3</v>
      </c>
      <c r="AV254">
        <v>0</v>
      </c>
      <c r="AW254">
        <v>2</v>
      </c>
      <c r="AX254">
        <v>51662412</v>
      </c>
      <c r="AY254">
        <v>1</v>
      </c>
      <c r="AZ254">
        <v>0</v>
      </c>
      <c r="BA254">
        <v>285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CV254">
        <v>0</v>
      </c>
      <c r="CW254">
        <v>0</v>
      </c>
      <c r="CX254">
        <f>ROUND(Y254*Source!I208,7)</f>
        <v>0.8</v>
      </c>
      <c r="CY254">
        <f t="shared" si="192"/>
        <v>82.35</v>
      </c>
      <c r="CZ254">
        <f t="shared" si="193"/>
        <v>9.0399999999999991</v>
      </c>
      <c r="DA254">
        <f t="shared" si="194"/>
        <v>9.11</v>
      </c>
      <c r="DB254">
        <f t="shared" si="189"/>
        <v>7.23</v>
      </c>
      <c r="DC254">
        <f t="shared" si="190"/>
        <v>0</v>
      </c>
      <c r="DD254" t="s">
        <v>3</v>
      </c>
      <c r="DE254" t="s">
        <v>3</v>
      </c>
      <c r="DF254">
        <f t="shared" si="195"/>
        <v>65.88</v>
      </c>
      <c r="DG254">
        <f t="shared" si="196"/>
        <v>0</v>
      </c>
      <c r="DH254">
        <f t="shared" si="197"/>
        <v>0</v>
      </c>
      <c r="DI254">
        <f t="shared" si="191"/>
        <v>0</v>
      </c>
      <c r="DJ254">
        <f t="shared" si="198"/>
        <v>65.88</v>
      </c>
      <c r="DK254">
        <v>0</v>
      </c>
      <c r="DL254" t="s">
        <v>3</v>
      </c>
      <c r="DM254">
        <v>0</v>
      </c>
      <c r="DN254" t="s">
        <v>3</v>
      </c>
      <c r="DO254">
        <v>0</v>
      </c>
    </row>
    <row r="255" spans="1:119" x14ac:dyDescent="0.2">
      <c r="A255">
        <f>ROW(Source!A208)</f>
        <v>208</v>
      </c>
      <c r="B255">
        <v>51661419</v>
      </c>
      <c r="C255">
        <v>51662394</v>
      </c>
      <c r="D255">
        <v>49567929</v>
      </c>
      <c r="E255">
        <v>1</v>
      </c>
      <c r="F255">
        <v>1</v>
      </c>
      <c r="G255">
        <v>1</v>
      </c>
      <c r="H255">
        <v>3</v>
      </c>
      <c r="I255" t="s">
        <v>519</v>
      </c>
      <c r="J255" t="s">
        <v>520</v>
      </c>
      <c r="K255" t="s">
        <v>521</v>
      </c>
      <c r="L255">
        <v>1455</v>
      </c>
      <c r="N255">
        <v>1013</v>
      </c>
      <c r="O255" t="s">
        <v>280</v>
      </c>
      <c r="P255" t="s">
        <v>280</v>
      </c>
      <c r="Q255">
        <v>1</v>
      </c>
      <c r="W255">
        <v>0</v>
      </c>
      <c r="X255">
        <v>-979010618</v>
      </c>
      <c r="Y255">
        <f t="shared" si="188"/>
        <v>0.1</v>
      </c>
      <c r="AA255">
        <v>355.29</v>
      </c>
      <c r="AB255">
        <v>0</v>
      </c>
      <c r="AC255">
        <v>0</v>
      </c>
      <c r="AD255">
        <v>0</v>
      </c>
      <c r="AE255">
        <v>39</v>
      </c>
      <c r="AF255">
        <v>0</v>
      </c>
      <c r="AG255">
        <v>0</v>
      </c>
      <c r="AH255">
        <v>0</v>
      </c>
      <c r="AI255">
        <v>9.11</v>
      </c>
      <c r="AJ255">
        <v>1</v>
      </c>
      <c r="AK255">
        <v>1</v>
      </c>
      <c r="AL255">
        <v>1</v>
      </c>
      <c r="AM255">
        <v>4</v>
      </c>
      <c r="AN255">
        <v>0</v>
      </c>
      <c r="AO255">
        <v>1</v>
      </c>
      <c r="AP255">
        <v>1</v>
      </c>
      <c r="AQ255">
        <v>0</v>
      </c>
      <c r="AR255">
        <v>0</v>
      </c>
      <c r="AS255" t="s">
        <v>3</v>
      </c>
      <c r="AT255">
        <v>0.1</v>
      </c>
      <c r="AU255" t="s">
        <v>3</v>
      </c>
      <c r="AV255">
        <v>0</v>
      </c>
      <c r="AW255">
        <v>2</v>
      </c>
      <c r="AX255">
        <v>51662413</v>
      </c>
      <c r="AY255">
        <v>1</v>
      </c>
      <c r="AZ255">
        <v>0</v>
      </c>
      <c r="BA255">
        <v>286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CV255">
        <v>0</v>
      </c>
      <c r="CW255">
        <v>0</v>
      </c>
      <c r="CX255">
        <f>ROUND(Y255*Source!I208,7)</f>
        <v>0.1</v>
      </c>
      <c r="CY255">
        <f t="shared" si="192"/>
        <v>355.29</v>
      </c>
      <c r="CZ255">
        <f t="shared" si="193"/>
        <v>39</v>
      </c>
      <c r="DA255">
        <f t="shared" si="194"/>
        <v>9.11</v>
      </c>
      <c r="DB255">
        <f t="shared" si="189"/>
        <v>3.9</v>
      </c>
      <c r="DC255">
        <f t="shared" si="190"/>
        <v>0</v>
      </c>
      <c r="DD255" t="s">
        <v>3</v>
      </c>
      <c r="DE255" t="s">
        <v>3</v>
      </c>
      <c r="DF255">
        <f t="shared" si="195"/>
        <v>35.53</v>
      </c>
      <c r="DG255">
        <f t="shared" si="196"/>
        <v>0</v>
      </c>
      <c r="DH255">
        <f t="shared" si="197"/>
        <v>0</v>
      </c>
      <c r="DI255">
        <f t="shared" si="191"/>
        <v>0</v>
      </c>
      <c r="DJ255">
        <f t="shared" si="198"/>
        <v>35.53</v>
      </c>
      <c r="DK255">
        <v>0</v>
      </c>
      <c r="DL255" t="s">
        <v>3</v>
      </c>
      <c r="DM255">
        <v>0</v>
      </c>
      <c r="DN255" t="s">
        <v>3</v>
      </c>
      <c r="DO255">
        <v>0</v>
      </c>
    </row>
    <row r="256" spans="1:119" x14ac:dyDescent="0.2">
      <c r="A256">
        <f>ROW(Source!A208)</f>
        <v>208</v>
      </c>
      <c r="B256">
        <v>51661419</v>
      </c>
      <c r="C256">
        <v>51662394</v>
      </c>
      <c r="D256">
        <v>49569722</v>
      </c>
      <c r="E256">
        <v>1</v>
      </c>
      <c r="F256">
        <v>1</v>
      </c>
      <c r="G256">
        <v>1</v>
      </c>
      <c r="H256">
        <v>3</v>
      </c>
      <c r="I256" t="s">
        <v>522</v>
      </c>
      <c r="J256" t="s">
        <v>523</v>
      </c>
      <c r="K256" t="s">
        <v>524</v>
      </c>
      <c r="L256">
        <v>1425</v>
      </c>
      <c r="N256">
        <v>1013</v>
      </c>
      <c r="O256" t="s">
        <v>525</v>
      </c>
      <c r="P256" t="s">
        <v>525</v>
      </c>
      <c r="Q256">
        <v>1</v>
      </c>
      <c r="W256">
        <v>0</v>
      </c>
      <c r="X256">
        <v>-1450233196</v>
      </c>
      <c r="Y256">
        <f t="shared" si="188"/>
        <v>0.12239999999999999</v>
      </c>
      <c r="AA256">
        <v>36312.46</v>
      </c>
      <c r="AB256">
        <v>0</v>
      </c>
      <c r="AC256">
        <v>0</v>
      </c>
      <c r="AD256">
        <v>0</v>
      </c>
      <c r="AE256">
        <v>3986</v>
      </c>
      <c r="AF256">
        <v>0</v>
      </c>
      <c r="AG256">
        <v>0</v>
      </c>
      <c r="AH256">
        <v>0</v>
      </c>
      <c r="AI256">
        <v>9.11</v>
      </c>
      <c r="AJ256">
        <v>1</v>
      </c>
      <c r="AK256">
        <v>1</v>
      </c>
      <c r="AL256">
        <v>1</v>
      </c>
      <c r="AM256">
        <v>4</v>
      </c>
      <c r="AN256">
        <v>0</v>
      </c>
      <c r="AO256">
        <v>1</v>
      </c>
      <c r="AP256">
        <v>1</v>
      </c>
      <c r="AQ256">
        <v>0</v>
      </c>
      <c r="AR256">
        <v>0</v>
      </c>
      <c r="AS256" t="s">
        <v>3</v>
      </c>
      <c r="AT256">
        <v>0.12239999999999999</v>
      </c>
      <c r="AU256" t="s">
        <v>3</v>
      </c>
      <c r="AV256">
        <v>0</v>
      </c>
      <c r="AW256">
        <v>2</v>
      </c>
      <c r="AX256">
        <v>51662414</v>
      </c>
      <c r="AY256">
        <v>1</v>
      </c>
      <c r="AZ256">
        <v>0</v>
      </c>
      <c r="BA256">
        <v>287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CV256">
        <v>0</v>
      </c>
      <c r="CW256">
        <v>0</v>
      </c>
      <c r="CX256">
        <f>ROUND(Y256*Source!I208,7)</f>
        <v>0.12239999999999999</v>
      </c>
      <c r="CY256">
        <f t="shared" si="192"/>
        <v>36312.46</v>
      </c>
      <c r="CZ256">
        <f t="shared" si="193"/>
        <v>3986</v>
      </c>
      <c r="DA256">
        <f t="shared" si="194"/>
        <v>9.11</v>
      </c>
      <c r="DB256">
        <f t="shared" si="189"/>
        <v>487.89</v>
      </c>
      <c r="DC256">
        <f t="shared" si="190"/>
        <v>0</v>
      </c>
      <c r="DD256" t="s">
        <v>3</v>
      </c>
      <c r="DE256" t="s">
        <v>3</v>
      </c>
      <c r="DF256">
        <f t="shared" si="195"/>
        <v>4444.6499999999996</v>
      </c>
      <c r="DG256">
        <f t="shared" si="196"/>
        <v>0</v>
      </c>
      <c r="DH256">
        <f t="shared" si="197"/>
        <v>0</v>
      </c>
      <c r="DI256">
        <f t="shared" si="191"/>
        <v>0</v>
      </c>
      <c r="DJ256">
        <f t="shared" si="198"/>
        <v>4444.6499999999996</v>
      </c>
      <c r="DK256">
        <v>0</v>
      </c>
      <c r="DL256" t="s">
        <v>3</v>
      </c>
      <c r="DM256">
        <v>0</v>
      </c>
      <c r="DN256" t="s">
        <v>3</v>
      </c>
      <c r="DO256">
        <v>0</v>
      </c>
    </row>
    <row r="257" spans="1:119" x14ac:dyDescent="0.2">
      <c r="A257">
        <f>ROW(Source!A208)</f>
        <v>208</v>
      </c>
      <c r="B257">
        <v>51661419</v>
      </c>
      <c r="C257">
        <v>51662394</v>
      </c>
      <c r="D257">
        <v>49583139</v>
      </c>
      <c r="E257">
        <v>1</v>
      </c>
      <c r="F257">
        <v>1</v>
      </c>
      <c r="G257">
        <v>1</v>
      </c>
      <c r="H257">
        <v>3</v>
      </c>
      <c r="I257" t="s">
        <v>526</v>
      </c>
      <c r="J257" t="s">
        <v>527</v>
      </c>
      <c r="K257" t="s">
        <v>528</v>
      </c>
      <c r="L257">
        <v>1346</v>
      </c>
      <c r="N257">
        <v>1009</v>
      </c>
      <c r="O257" t="s">
        <v>471</v>
      </c>
      <c r="P257" t="s">
        <v>471</v>
      </c>
      <c r="Q257">
        <v>1</v>
      </c>
      <c r="W257">
        <v>0</v>
      </c>
      <c r="X257">
        <v>225387780</v>
      </c>
      <c r="Y257">
        <f t="shared" si="188"/>
        <v>0.06</v>
      </c>
      <c r="AA257">
        <v>379.89</v>
      </c>
      <c r="AB257">
        <v>0</v>
      </c>
      <c r="AC257">
        <v>0</v>
      </c>
      <c r="AD257">
        <v>0</v>
      </c>
      <c r="AE257">
        <v>41.7</v>
      </c>
      <c r="AF257">
        <v>0</v>
      </c>
      <c r="AG257">
        <v>0</v>
      </c>
      <c r="AH257">
        <v>0</v>
      </c>
      <c r="AI257">
        <v>9.11</v>
      </c>
      <c r="AJ257">
        <v>1</v>
      </c>
      <c r="AK257">
        <v>1</v>
      </c>
      <c r="AL257">
        <v>1</v>
      </c>
      <c r="AM257">
        <v>4</v>
      </c>
      <c r="AN257">
        <v>0</v>
      </c>
      <c r="AO257">
        <v>1</v>
      </c>
      <c r="AP257">
        <v>1</v>
      </c>
      <c r="AQ257">
        <v>0</v>
      </c>
      <c r="AR257">
        <v>0</v>
      </c>
      <c r="AS257" t="s">
        <v>3</v>
      </c>
      <c r="AT257">
        <v>0.06</v>
      </c>
      <c r="AU257" t="s">
        <v>3</v>
      </c>
      <c r="AV257">
        <v>0</v>
      </c>
      <c r="AW257">
        <v>2</v>
      </c>
      <c r="AX257">
        <v>51662415</v>
      </c>
      <c r="AY257">
        <v>1</v>
      </c>
      <c r="AZ257">
        <v>0</v>
      </c>
      <c r="BA257">
        <v>288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CV257">
        <v>0</v>
      </c>
      <c r="CW257">
        <v>0</v>
      </c>
      <c r="CX257">
        <f>ROUND(Y257*Source!I208,7)</f>
        <v>0.06</v>
      </c>
      <c r="CY257">
        <f t="shared" si="192"/>
        <v>379.89</v>
      </c>
      <c r="CZ257">
        <f t="shared" si="193"/>
        <v>41.7</v>
      </c>
      <c r="DA257">
        <f t="shared" si="194"/>
        <v>9.11</v>
      </c>
      <c r="DB257">
        <f t="shared" si="189"/>
        <v>2.5</v>
      </c>
      <c r="DC257">
        <f t="shared" si="190"/>
        <v>0</v>
      </c>
      <c r="DD257" t="s">
        <v>3</v>
      </c>
      <c r="DE257" t="s">
        <v>3</v>
      </c>
      <c r="DF257">
        <f t="shared" si="195"/>
        <v>22.79</v>
      </c>
      <c r="DG257">
        <f t="shared" si="196"/>
        <v>0</v>
      </c>
      <c r="DH257">
        <f t="shared" si="197"/>
        <v>0</v>
      </c>
      <c r="DI257">
        <f t="shared" si="191"/>
        <v>0</v>
      </c>
      <c r="DJ257">
        <f t="shared" si="198"/>
        <v>22.79</v>
      </c>
      <c r="DK257">
        <v>0</v>
      </c>
      <c r="DL257" t="s">
        <v>3</v>
      </c>
      <c r="DM257">
        <v>0</v>
      </c>
      <c r="DN257" t="s">
        <v>3</v>
      </c>
      <c r="DO257">
        <v>0</v>
      </c>
    </row>
    <row r="258" spans="1:119" x14ac:dyDescent="0.2">
      <c r="A258">
        <f>ROW(Source!A208)</f>
        <v>208</v>
      </c>
      <c r="B258">
        <v>51661419</v>
      </c>
      <c r="C258">
        <v>51662394</v>
      </c>
      <c r="D258">
        <v>49515638</v>
      </c>
      <c r="E258">
        <v>70</v>
      </c>
      <c r="F258">
        <v>1</v>
      </c>
      <c r="G258">
        <v>1</v>
      </c>
      <c r="H258">
        <v>3</v>
      </c>
      <c r="I258" t="s">
        <v>529</v>
      </c>
      <c r="J258" t="s">
        <v>3</v>
      </c>
      <c r="K258" t="s">
        <v>530</v>
      </c>
      <c r="L258">
        <v>1374</v>
      </c>
      <c r="N258">
        <v>1013</v>
      </c>
      <c r="O258" t="s">
        <v>55</v>
      </c>
      <c r="P258" t="s">
        <v>55</v>
      </c>
      <c r="Q258">
        <v>1</v>
      </c>
      <c r="W258">
        <v>0</v>
      </c>
      <c r="X258">
        <v>-1731369543</v>
      </c>
      <c r="Y258">
        <f t="shared" si="188"/>
        <v>1.39</v>
      </c>
      <c r="AA258">
        <v>9.11</v>
      </c>
      <c r="AB258">
        <v>0</v>
      </c>
      <c r="AC258">
        <v>0</v>
      </c>
      <c r="AD258">
        <v>0</v>
      </c>
      <c r="AE258">
        <v>1</v>
      </c>
      <c r="AF258">
        <v>0</v>
      </c>
      <c r="AG258">
        <v>0</v>
      </c>
      <c r="AH258">
        <v>0</v>
      </c>
      <c r="AI258">
        <v>9.11</v>
      </c>
      <c r="AJ258">
        <v>1</v>
      </c>
      <c r="AK258">
        <v>1</v>
      </c>
      <c r="AL258">
        <v>1</v>
      </c>
      <c r="AM258">
        <v>4</v>
      </c>
      <c r="AN258">
        <v>0</v>
      </c>
      <c r="AO258">
        <v>1</v>
      </c>
      <c r="AP258">
        <v>1</v>
      </c>
      <c r="AQ258">
        <v>0</v>
      </c>
      <c r="AR258">
        <v>0</v>
      </c>
      <c r="AS258" t="s">
        <v>3</v>
      </c>
      <c r="AT258">
        <v>1.39</v>
      </c>
      <c r="AU258" t="s">
        <v>3</v>
      </c>
      <c r="AV258">
        <v>0</v>
      </c>
      <c r="AW258">
        <v>2</v>
      </c>
      <c r="AX258">
        <v>51662416</v>
      </c>
      <c r="AY258">
        <v>1</v>
      </c>
      <c r="AZ258">
        <v>0</v>
      </c>
      <c r="BA258">
        <v>289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CV258">
        <v>0</v>
      </c>
      <c r="CW258">
        <v>0</v>
      </c>
      <c r="CX258">
        <f>ROUND(Y258*Source!I208,7)</f>
        <v>1.39</v>
      </c>
      <c r="CY258">
        <f t="shared" si="192"/>
        <v>9.11</v>
      </c>
      <c r="CZ258">
        <f t="shared" si="193"/>
        <v>1</v>
      </c>
      <c r="DA258">
        <f t="shared" si="194"/>
        <v>9.11</v>
      </c>
      <c r="DB258">
        <f t="shared" si="189"/>
        <v>1.39</v>
      </c>
      <c r="DC258">
        <f t="shared" si="190"/>
        <v>0</v>
      </c>
      <c r="DD258" t="s">
        <v>3</v>
      </c>
      <c r="DE258" t="s">
        <v>3</v>
      </c>
      <c r="DF258">
        <f t="shared" si="195"/>
        <v>12.66</v>
      </c>
      <c r="DG258">
        <f t="shared" si="196"/>
        <v>0</v>
      </c>
      <c r="DH258">
        <f t="shared" si="197"/>
        <v>0</v>
      </c>
      <c r="DI258">
        <f t="shared" si="191"/>
        <v>0</v>
      </c>
      <c r="DJ258">
        <f t="shared" si="198"/>
        <v>12.66</v>
      </c>
      <c r="DK258">
        <v>0</v>
      </c>
      <c r="DL258" t="s">
        <v>3</v>
      </c>
      <c r="DM258">
        <v>0</v>
      </c>
      <c r="DN258" t="s">
        <v>3</v>
      </c>
      <c r="DO258">
        <v>0</v>
      </c>
    </row>
    <row r="259" spans="1:119" x14ac:dyDescent="0.2">
      <c r="A259">
        <f>ROW(Source!A208)</f>
        <v>208</v>
      </c>
      <c r="B259">
        <v>51661419</v>
      </c>
      <c r="C259">
        <v>51662394</v>
      </c>
      <c r="D259">
        <v>0</v>
      </c>
      <c r="E259">
        <v>1</v>
      </c>
      <c r="F259">
        <v>1</v>
      </c>
      <c r="G259">
        <v>1</v>
      </c>
      <c r="H259">
        <v>3</v>
      </c>
      <c r="I259" t="s">
        <v>29</v>
      </c>
      <c r="J259" t="s">
        <v>3</v>
      </c>
      <c r="K259" t="s">
        <v>303</v>
      </c>
      <c r="L259">
        <v>1371</v>
      </c>
      <c r="N259">
        <v>1013</v>
      </c>
      <c r="O259" t="s">
        <v>17</v>
      </c>
      <c r="P259" t="s">
        <v>17</v>
      </c>
      <c r="Q259">
        <v>1</v>
      </c>
      <c r="W259">
        <v>0</v>
      </c>
      <c r="X259">
        <v>947314189</v>
      </c>
      <c r="Y259">
        <f t="shared" si="188"/>
        <v>1</v>
      </c>
      <c r="AA259">
        <v>13992.31</v>
      </c>
      <c r="AB259">
        <v>0</v>
      </c>
      <c r="AC259">
        <v>0</v>
      </c>
      <c r="AD259">
        <v>0</v>
      </c>
      <c r="AE259">
        <v>14599.18</v>
      </c>
      <c r="AF259">
        <v>0</v>
      </c>
      <c r="AG259">
        <v>0</v>
      </c>
      <c r="AH259">
        <v>0</v>
      </c>
      <c r="AI259">
        <v>6.13</v>
      </c>
      <c r="AJ259">
        <v>1</v>
      </c>
      <c r="AK259">
        <v>1</v>
      </c>
      <c r="AL259">
        <v>1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 t="s">
        <v>3</v>
      </c>
      <c r="AT259">
        <v>1</v>
      </c>
      <c r="AU259" t="s">
        <v>3</v>
      </c>
      <c r="AV259">
        <v>0</v>
      </c>
      <c r="AW259">
        <v>1</v>
      </c>
      <c r="AX259">
        <v>-1</v>
      </c>
      <c r="AY259">
        <v>0</v>
      </c>
      <c r="AZ259">
        <v>0</v>
      </c>
      <c r="BA259" t="s">
        <v>3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CV259">
        <v>0</v>
      </c>
      <c r="CW259">
        <v>0</v>
      </c>
      <c r="CX259">
        <f>ROUND(Y259*Source!I208,7)</f>
        <v>1</v>
      </c>
      <c r="CY259">
        <f t="shared" si="192"/>
        <v>13992.31</v>
      </c>
      <c r="CZ259">
        <f t="shared" si="193"/>
        <v>14599.18</v>
      </c>
      <c r="DA259">
        <f t="shared" si="194"/>
        <v>6.13</v>
      </c>
      <c r="DB259">
        <f t="shared" si="189"/>
        <v>14599.18</v>
      </c>
      <c r="DC259">
        <f t="shared" si="190"/>
        <v>0</v>
      </c>
      <c r="DD259" t="s">
        <v>3</v>
      </c>
      <c r="DE259" t="s">
        <v>3</v>
      </c>
      <c r="DF259">
        <f t="shared" si="195"/>
        <v>89492.97</v>
      </c>
      <c r="DG259">
        <f t="shared" si="196"/>
        <v>0</v>
      </c>
      <c r="DH259">
        <f t="shared" si="197"/>
        <v>0</v>
      </c>
      <c r="DI259">
        <f t="shared" si="191"/>
        <v>0</v>
      </c>
      <c r="DJ259">
        <f t="shared" si="198"/>
        <v>89492.97</v>
      </c>
      <c r="DK259">
        <v>0</v>
      </c>
      <c r="DL259" t="s">
        <v>3</v>
      </c>
      <c r="DM259">
        <v>0</v>
      </c>
      <c r="DN259" t="s">
        <v>3</v>
      </c>
      <c r="DO259">
        <v>0</v>
      </c>
    </row>
    <row r="260" spans="1:119" x14ac:dyDescent="0.2">
      <c r="A260">
        <f>ROW(Source!A210)</f>
        <v>210</v>
      </c>
      <c r="B260">
        <v>51661419</v>
      </c>
      <c r="C260">
        <v>51662418</v>
      </c>
      <c r="D260">
        <v>49510767</v>
      </c>
      <c r="E260">
        <v>70</v>
      </c>
      <c r="F260">
        <v>1</v>
      </c>
      <c r="G260">
        <v>1</v>
      </c>
      <c r="H260">
        <v>1</v>
      </c>
      <c r="I260" t="s">
        <v>502</v>
      </c>
      <c r="J260" t="s">
        <v>3</v>
      </c>
      <c r="K260" t="s">
        <v>503</v>
      </c>
      <c r="L260">
        <v>1191</v>
      </c>
      <c r="N260">
        <v>1013</v>
      </c>
      <c r="O260" t="s">
        <v>455</v>
      </c>
      <c r="P260" t="s">
        <v>455</v>
      </c>
      <c r="Q260">
        <v>1</v>
      </c>
      <c r="W260">
        <v>0</v>
      </c>
      <c r="X260">
        <v>-1936699058</v>
      </c>
      <c r="Y260">
        <f t="shared" si="188"/>
        <v>2.06</v>
      </c>
      <c r="AA260">
        <v>0</v>
      </c>
      <c r="AB260">
        <v>0</v>
      </c>
      <c r="AC260">
        <v>0</v>
      </c>
      <c r="AD260">
        <v>331.23</v>
      </c>
      <c r="AE260">
        <v>0</v>
      </c>
      <c r="AF260">
        <v>0</v>
      </c>
      <c r="AG260">
        <v>0</v>
      </c>
      <c r="AH260">
        <v>9.92</v>
      </c>
      <c r="AI260">
        <v>1</v>
      </c>
      <c r="AJ260">
        <v>1</v>
      </c>
      <c r="AK260">
        <v>1</v>
      </c>
      <c r="AL260">
        <v>33.39</v>
      </c>
      <c r="AM260">
        <v>4</v>
      </c>
      <c r="AN260">
        <v>0</v>
      </c>
      <c r="AO260">
        <v>1</v>
      </c>
      <c r="AP260">
        <v>1</v>
      </c>
      <c r="AQ260">
        <v>0</v>
      </c>
      <c r="AR260">
        <v>0</v>
      </c>
      <c r="AS260" t="s">
        <v>3</v>
      </c>
      <c r="AT260">
        <v>2.06</v>
      </c>
      <c r="AU260" t="s">
        <v>3</v>
      </c>
      <c r="AV260">
        <v>1</v>
      </c>
      <c r="AW260">
        <v>2</v>
      </c>
      <c r="AX260">
        <v>51662432</v>
      </c>
      <c r="AY260">
        <v>1</v>
      </c>
      <c r="AZ260">
        <v>0</v>
      </c>
      <c r="BA260">
        <v>290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CU260">
        <f>ROUND(AT260*Source!I210*AH260*AL260,2)</f>
        <v>682.33</v>
      </c>
      <c r="CV260">
        <f>ROUND(Y260*Source!I210,7)</f>
        <v>2.06</v>
      </c>
      <c r="CW260">
        <v>0</v>
      </c>
      <c r="CX260">
        <f>ROUND(Y260*Source!I210,7)</f>
        <v>2.06</v>
      </c>
      <c r="CY260">
        <f>AD260</f>
        <v>331.23</v>
      </c>
      <c r="CZ260">
        <f>AH260</f>
        <v>9.92</v>
      </c>
      <c r="DA260">
        <f>AL260</f>
        <v>33.39</v>
      </c>
      <c r="DB260">
        <f t="shared" si="189"/>
        <v>20.440000000000001</v>
      </c>
      <c r="DC260">
        <f t="shared" si="190"/>
        <v>0</v>
      </c>
      <c r="DD260" t="s">
        <v>3</v>
      </c>
      <c r="DE260" t="s">
        <v>3</v>
      </c>
      <c r="DF260">
        <f t="shared" ref="DF260:DF266" si="199">ROUND(ROUND(AE260,2)*CX260,2)</f>
        <v>0</v>
      </c>
      <c r="DG260">
        <f t="shared" si="196"/>
        <v>0</v>
      </c>
      <c r="DH260">
        <f t="shared" si="197"/>
        <v>0</v>
      </c>
      <c r="DI260">
        <f>ROUND(ROUND(AH260*AL260,2)*CX260,2)</f>
        <v>682.33</v>
      </c>
      <c r="DJ260">
        <f>DI260</f>
        <v>682.33</v>
      </c>
      <c r="DK260">
        <v>0</v>
      </c>
      <c r="DL260" t="s">
        <v>3</v>
      </c>
      <c r="DM260">
        <v>0</v>
      </c>
      <c r="DN260" t="s">
        <v>3</v>
      </c>
      <c r="DO260">
        <v>0</v>
      </c>
    </row>
    <row r="261" spans="1:119" x14ac:dyDescent="0.2">
      <c r="A261">
        <f>ROW(Source!A210)</f>
        <v>210</v>
      </c>
      <c r="B261">
        <v>51661419</v>
      </c>
      <c r="C261">
        <v>51662418</v>
      </c>
      <c r="D261">
        <v>49510905</v>
      </c>
      <c r="E261">
        <v>70</v>
      </c>
      <c r="F261">
        <v>1</v>
      </c>
      <c r="G261">
        <v>1</v>
      </c>
      <c r="H261">
        <v>1</v>
      </c>
      <c r="I261" t="s">
        <v>456</v>
      </c>
      <c r="J261" t="s">
        <v>3</v>
      </c>
      <c r="K261" t="s">
        <v>457</v>
      </c>
      <c r="L261">
        <v>1191</v>
      </c>
      <c r="N261">
        <v>1013</v>
      </c>
      <c r="O261" t="s">
        <v>455</v>
      </c>
      <c r="P261" t="s">
        <v>455</v>
      </c>
      <c r="Q261">
        <v>1</v>
      </c>
      <c r="W261">
        <v>0</v>
      </c>
      <c r="X261">
        <v>-1417349443</v>
      </c>
      <c r="Y261">
        <f t="shared" si="188"/>
        <v>0.31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1</v>
      </c>
      <c r="AJ261">
        <v>1</v>
      </c>
      <c r="AK261">
        <v>33.39</v>
      </c>
      <c r="AL261">
        <v>1</v>
      </c>
      <c r="AM261">
        <v>4</v>
      </c>
      <c r="AN261">
        <v>0</v>
      </c>
      <c r="AO261">
        <v>1</v>
      </c>
      <c r="AP261">
        <v>1</v>
      </c>
      <c r="AQ261">
        <v>0</v>
      </c>
      <c r="AR261">
        <v>0</v>
      </c>
      <c r="AS261" t="s">
        <v>3</v>
      </c>
      <c r="AT261">
        <v>0.31</v>
      </c>
      <c r="AU261" t="s">
        <v>3</v>
      </c>
      <c r="AV261">
        <v>2</v>
      </c>
      <c r="AW261">
        <v>2</v>
      </c>
      <c r="AX261">
        <v>51662433</v>
      </c>
      <c r="AY261">
        <v>1</v>
      </c>
      <c r="AZ261">
        <v>0</v>
      </c>
      <c r="BA261">
        <v>291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CV261">
        <v>0</v>
      </c>
      <c r="CW261">
        <v>0</v>
      </c>
      <c r="CX261">
        <f>ROUND(Y261*Source!I210,7)</f>
        <v>0.31</v>
      </c>
      <c r="CY261">
        <f>AD261</f>
        <v>0</v>
      </c>
      <c r="CZ261">
        <f>AH261</f>
        <v>0</v>
      </c>
      <c r="DA261">
        <f>AL261</f>
        <v>1</v>
      </c>
      <c r="DB261">
        <f t="shared" si="189"/>
        <v>0</v>
      </c>
      <c r="DC261">
        <f t="shared" si="190"/>
        <v>0</v>
      </c>
      <c r="DD261" t="s">
        <v>3</v>
      </c>
      <c r="DE261" t="s">
        <v>3</v>
      </c>
      <c r="DF261">
        <f t="shared" si="199"/>
        <v>0</v>
      </c>
      <c r="DG261">
        <f t="shared" si="196"/>
        <v>0</v>
      </c>
      <c r="DH261">
        <f t="shared" ref="DH261:DH266" si="200">ROUND(ROUND(AG261*AK261,2)*CX261,2)</f>
        <v>0</v>
      </c>
      <c r="DI261">
        <f t="shared" ref="DI261:DI271" si="201">ROUND(ROUND(AH261,2)*CX261,2)</f>
        <v>0</v>
      </c>
      <c r="DJ261">
        <f>DI261</f>
        <v>0</v>
      </c>
      <c r="DK261">
        <v>0</v>
      </c>
      <c r="DL261" t="s">
        <v>3</v>
      </c>
      <c r="DM261">
        <v>0</v>
      </c>
      <c r="DN261" t="s">
        <v>3</v>
      </c>
      <c r="DO261">
        <v>0</v>
      </c>
    </row>
    <row r="262" spans="1:119" x14ac:dyDescent="0.2">
      <c r="A262">
        <f>ROW(Source!A210)</f>
        <v>210</v>
      </c>
      <c r="B262">
        <v>51661419</v>
      </c>
      <c r="C262">
        <v>51662418</v>
      </c>
      <c r="D262">
        <v>49672451</v>
      </c>
      <c r="E262">
        <v>1</v>
      </c>
      <c r="F262">
        <v>1</v>
      </c>
      <c r="G262">
        <v>1</v>
      </c>
      <c r="H262">
        <v>2</v>
      </c>
      <c r="I262" t="s">
        <v>531</v>
      </c>
      <c r="J262" t="s">
        <v>532</v>
      </c>
      <c r="K262" t="s">
        <v>533</v>
      </c>
      <c r="L262">
        <v>1367</v>
      </c>
      <c r="N262">
        <v>1011</v>
      </c>
      <c r="O262" t="s">
        <v>461</v>
      </c>
      <c r="P262" t="s">
        <v>461</v>
      </c>
      <c r="Q262">
        <v>1</v>
      </c>
      <c r="W262">
        <v>0</v>
      </c>
      <c r="X262">
        <v>333826566</v>
      </c>
      <c r="Y262">
        <f t="shared" si="188"/>
        <v>0.19</v>
      </c>
      <c r="AA262">
        <v>0</v>
      </c>
      <c r="AB262">
        <v>39.65</v>
      </c>
      <c r="AC262">
        <v>0</v>
      </c>
      <c r="AD262">
        <v>0</v>
      </c>
      <c r="AE262">
        <v>0</v>
      </c>
      <c r="AF262">
        <v>2.99</v>
      </c>
      <c r="AG262">
        <v>0</v>
      </c>
      <c r="AH262">
        <v>0</v>
      </c>
      <c r="AI262">
        <v>1</v>
      </c>
      <c r="AJ262">
        <v>13.26</v>
      </c>
      <c r="AK262">
        <v>33.39</v>
      </c>
      <c r="AL262">
        <v>1</v>
      </c>
      <c r="AM262">
        <v>4</v>
      </c>
      <c r="AN262">
        <v>0</v>
      </c>
      <c r="AO262">
        <v>1</v>
      </c>
      <c r="AP262">
        <v>1</v>
      </c>
      <c r="AQ262">
        <v>0</v>
      </c>
      <c r="AR262">
        <v>0</v>
      </c>
      <c r="AS262" t="s">
        <v>3</v>
      </c>
      <c r="AT262">
        <v>0.19</v>
      </c>
      <c r="AU262" t="s">
        <v>3</v>
      </c>
      <c r="AV262">
        <v>0</v>
      </c>
      <c r="AW262">
        <v>2</v>
      </c>
      <c r="AX262">
        <v>51662434</v>
      </c>
      <c r="AY262">
        <v>1</v>
      </c>
      <c r="AZ262">
        <v>0</v>
      </c>
      <c r="BA262">
        <v>292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0</v>
      </c>
      <c r="CV262">
        <v>0</v>
      </c>
      <c r="CW262">
        <f>ROUND(Y262*Source!I210,7)</f>
        <v>0.19</v>
      </c>
      <c r="CX262">
        <f>ROUND(Y262*Source!I210,7)</f>
        <v>0.19</v>
      </c>
      <c r="CY262">
        <f>AB262</f>
        <v>39.65</v>
      </c>
      <c r="CZ262">
        <f>AF262</f>
        <v>2.99</v>
      </c>
      <c r="DA262">
        <f>AJ262</f>
        <v>13.26</v>
      </c>
      <c r="DB262">
        <f t="shared" si="189"/>
        <v>0.56999999999999995</v>
      </c>
      <c r="DC262">
        <f t="shared" si="190"/>
        <v>0</v>
      </c>
      <c r="DD262" t="s">
        <v>3</v>
      </c>
      <c r="DE262" t="s">
        <v>3</v>
      </c>
      <c r="DF262">
        <f t="shared" si="199"/>
        <v>0</v>
      </c>
      <c r="DG262">
        <f>ROUND(ROUND(AF262*AJ262,2)*CX262,2)</f>
        <v>7.53</v>
      </c>
      <c r="DH262">
        <f t="shared" si="200"/>
        <v>0</v>
      </c>
      <c r="DI262">
        <f t="shared" si="201"/>
        <v>0</v>
      </c>
      <c r="DJ262">
        <f>DG262</f>
        <v>7.53</v>
      </c>
      <c r="DK262">
        <v>0</v>
      </c>
      <c r="DL262" t="s">
        <v>3</v>
      </c>
      <c r="DM262">
        <v>0</v>
      </c>
      <c r="DN262" t="s">
        <v>3</v>
      </c>
      <c r="DO262">
        <v>0</v>
      </c>
    </row>
    <row r="263" spans="1:119" x14ac:dyDescent="0.2">
      <c r="A263">
        <f>ROW(Source!A210)</f>
        <v>210</v>
      </c>
      <c r="B263">
        <v>51661419</v>
      </c>
      <c r="C263">
        <v>51662418</v>
      </c>
      <c r="D263">
        <v>49672573</v>
      </c>
      <c r="E263">
        <v>1</v>
      </c>
      <c r="F263">
        <v>1</v>
      </c>
      <c r="G263">
        <v>1</v>
      </c>
      <c r="H263">
        <v>2</v>
      </c>
      <c r="I263" t="s">
        <v>458</v>
      </c>
      <c r="J263" t="s">
        <v>459</v>
      </c>
      <c r="K263" t="s">
        <v>460</v>
      </c>
      <c r="L263">
        <v>1367</v>
      </c>
      <c r="N263">
        <v>1011</v>
      </c>
      <c r="O263" t="s">
        <v>461</v>
      </c>
      <c r="P263" t="s">
        <v>461</v>
      </c>
      <c r="Q263">
        <v>1</v>
      </c>
      <c r="W263">
        <v>0</v>
      </c>
      <c r="X263">
        <v>-430484415</v>
      </c>
      <c r="Y263">
        <f t="shared" si="188"/>
        <v>0.06</v>
      </c>
      <c r="AA263">
        <v>0</v>
      </c>
      <c r="AB263">
        <v>1530.2</v>
      </c>
      <c r="AC263">
        <v>450.77</v>
      </c>
      <c r="AD263">
        <v>0</v>
      </c>
      <c r="AE263">
        <v>0</v>
      </c>
      <c r="AF263">
        <v>115.4</v>
      </c>
      <c r="AG263">
        <v>13.5</v>
      </c>
      <c r="AH263">
        <v>0</v>
      </c>
      <c r="AI263">
        <v>1</v>
      </c>
      <c r="AJ263">
        <v>13.26</v>
      </c>
      <c r="AK263">
        <v>33.39</v>
      </c>
      <c r="AL263">
        <v>1</v>
      </c>
      <c r="AM263">
        <v>4</v>
      </c>
      <c r="AN263">
        <v>0</v>
      </c>
      <c r="AO263">
        <v>1</v>
      </c>
      <c r="AP263">
        <v>1</v>
      </c>
      <c r="AQ263">
        <v>0</v>
      </c>
      <c r="AR263">
        <v>0</v>
      </c>
      <c r="AS263" t="s">
        <v>3</v>
      </c>
      <c r="AT263">
        <v>0.06</v>
      </c>
      <c r="AU263" t="s">
        <v>3</v>
      </c>
      <c r="AV263">
        <v>0</v>
      </c>
      <c r="AW263">
        <v>2</v>
      </c>
      <c r="AX263">
        <v>51662435</v>
      </c>
      <c r="AY263">
        <v>1</v>
      </c>
      <c r="AZ263">
        <v>0</v>
      </c>
      <c r="BA263">
        <v>293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0</v>
      </c>
      <c r="CV263">
        <v>0</v>
      </c>
      <c r="CW263">
        <f>ROUND(Y263*Source!I210,7)</f>
        <v>0.06</v>
      </c>
      <c r="CX263">
        <f>ROUND(Y263*Source!I210,7)</f>
        <v>0.06</v>
      </c>
      <c r="CY263">
        <f>AB263</f>
        <v>1530.2</v>
      </c>
      <c r="CZ263">
        <f>AF263</f>
        <v>115.4</v>
      </c>
      <c r="DA263">
        <f>AJ263</f>
        <v>13.26</v>
      </c>
      <c r="DB263">
        <f t="shared" si="189"/>
        <v>6.92</v>
      </c>
      <c r="DC263">
        <f t="shared" si="190"/>
        <v>0.81</v>
      </c>
      <c r="DD263" t="s">
        <v>3</v>
      </c>
      <c r="DE263" t="s">
        <v>3</v>
      </c>
      <c r="DF263">
        <f t="shared" si="199"/>
        <v>0</v>
      </c>
      <c r="DG263">
        <f>ROUND(ROUND(AF263*AJ263,2)*CX263,2)</f>
        <v>91.81</v>
      </c>
      <c r="DH263">
        <f t="shared" si="200"/>
        <v>27.05</v>
      </c>
      <c r="DI263">
        <f t="shared" si="201"/>
        <v>0</v>
      </c>
      <c r="DJ263">
        <f>DG263</f>
        <v>91.81</v>
      </c>
      <c r="DK263">
        <v>0</v>
      </c>
      <c r="DL263" t="s">
        <v>3</v>
      </c>
      <c r="DM263">
        <v>0</v>
      </c>
      <c r="DN263" t="s">
        <v>3</v>
      </c>
      <c r="DO263">
        <v>0</v>
      </c>
    </row>
    <row r="264" spans="1:119" x14ac:dyDescent="0.2">
      <c r="A264">
        <f>ROW(Source!A210)</f>
        <v>210</v>
      </c>
      <c r="B264">
        <v>51661419</v>
      </c>
      <c r="C264">
        <v>51662418</v>
      </c>
      <c r="D264">
        <v>49673503</v>
      </c>
      <c r="E264">
        <v>1</v>
      </c>
      <c r="F264">
        <v>1</v>
      </c>
      <c r="G264">
        <v>1</v>
      </c>
      <c r="H264">
        <v>2</v>
      </c>
      <c r="I264" t="s">
        <v>465</v>
      </c>
      <c r="J264" t="s">
        <v>466</v>
      </c>
      <c r="K264" t="s">
        <v>467</v>
      </c>
      <c r="L264">
        <v>1367</v>
      </c>
      <c r="N264">
        <v>1011</v>
      </c>
      <c r="O264" t="s">
        <v>461</v>
      </c>
      <c r="P264" t="s">
        <v>461</v>
      </c>
      <c r="Q264">
        <v>1</v>
      </c>
      <c r="W264">
        <v>0</v>
      </c>
      <c r="X264">
        <v>509054691</v>
      </c>
      <c r="Y264">
        <f t="shared" si="188"/>
        <v>0.06</v>
      </c>
      <c r="AA264">
        <v>0</v>
      </c>
      <c r="AB264">
        <v>871.31</v>
      </c>
      <c r="AC264">
        <v>387.32</v>
      </c>
      <c r="AD264">
        <v>0</v>
      </c>
      <c r="AE264">
        <v>0</v>
      </c>
      <c r="AF264">
        <v>65.709999999999994</v>
      </c>
      <c r="AG264">
        <v>11.6</v>
      </c>
      <c r="AH264">
        <v>0</v>
      </c>
      <c r="AI264">
        <v>1</v>
      </c>
      <c r="AJ264">
        <v>13.26</v>
      </c>
      <c r="AK264">
        <v>33.39</v>
      </c>
      <c r="AL264">
        <v>1</v>
      </c>
      <c r="AM264">
        <v>4</v>
      </c>
      <c r="AN264">
        <v>0</v>
      </c>
      <c r="AO264">
        <v>1</v>
      </c>
      <c r="AP264">
        <v>1</v>
      </c>
      <c r="AQ264">
        <v>0</v>
      </c>
      <c r="AR264">
        <v>0</v>
      </c>
      <c r="AS264" t="s">
        <v>3</v>
      </c>
      <c r="AT264">
        <v>0.06</v>
      </c>
      <c r="AU264" t="s">
        <v>3</v>
      </c>
      <c r="AV264">
        <v>0</v>
      </c>
      <c r="AW264">
        <v>2</v>
      </c>
      <c r="AX264">
        <v>51662436</v>
      </c>
      <c r="AY264">
        <v>1</v>
      </c>
      <c r="AZ264">
        <v>0</v>
      </c>
      <c r="BA264">
        <v>294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CV264">
        <v>0</v>
      </c>
      <c r="CW264">
        <f>ROUND(Y264*Source!I210,7)</f>
        <v>0.06</v>
      </c>
      <c r="CX264">
        <f>ROUND(Y264*Source!I210,7)</f>
        <v>0.06</v>
      </c>
      <c r="CY264">
        <f>AB264</f>
        <v>871.31</v>
      </c>
      <c r="CZ264">
        <f>AF264</f>
        <v>65.709999999999994</v>
      </c>
      <c r="DA264">
        <f>AJ264</f>
        <v>13.26</v>
      </c>
      <c r="DB264">
        <f t="shared" si="189"/>
        <v>3.94</v>
      </c>
      <c r="DC264">
        <f t="shared" si="190"/>
        <v>0.7</v>
      </c>
      <c r="DD264" t="s">
        <v>3</v>
      </c>
      <c r="DE264" t="s">
        <v>3</v>
      </c>
      <c r="DF264">
        <f t="shared" si="199"/>
        <v>0</v>
      </c>
      <c r="DG264">
        <f>ROUND(ROUND(AF264*AJ264,2)*CX264,2)</f>
        <v>52.28</v>
      </c>
      <c r="DH264">
        <f t="shared" si="200"/>
        <v>23.24</v>
      </c>
      <c r="DI264">
        <f t="shared" si="201"/>
        <v>0</v>
      </c>
      <c r="DJ264">
        <f>DG264</f>
        <v>52.28</v>
      </c>
      <c r="DK264">
        <v>0</v>
      </c>
      <c r="DL264" t="s">
        <v>3</v>
      </c>
      <c r="DM264">
        <v>0</v>
      </c>
      <c r="DN264" t="s">
        <v>3</v>
      </c>
      <c r="DO264">
        <v>0</v>
      </c>
    </row>
    <row r="265" spans="1:119" x14ac:dyDescent="0.2">
      <c r="A265">
        <f>ROW(Source!A210)</f>
        <v>210</v>
      </c>
      <c r="B265">
        <v>51661419</v>
      </c>
      <c r="C265">
        <v>51662418</v>
      </c>
      <c r="D265">
        <v>49673715</v>
      </c>
      <c r="E265">
        <v>1</v>
      </c>
      <c r="F265">
        <v>1</v>
      </c>
      <c r="G265">
        <v>1</v>
      </c>
      <c r="H265">
        <v>2</v>
      </c>
      <c r="I265" t="s">
        <v>479</v>
      </c>
      <c r="J265" t="s">
        <v>480</v>
      </c>
      <c r="K265" t="s">
        <v>481</v>
      </c>
      <c r="L265">
        <v>1367</v>
      </c>
      <c r="N265">
        <v>1011</v>
      </c>
      <c r="O265" t="s">
        <v>461</v>
      </c>
      <c r="P265" t="s">
        <v>461</v>
      </c>
      <c r="Q265">
        <v>1</v>
      </c>
      <c r="W265">
        <v>0</v>
      </c>
      <c r="X265">
        <v>829370094</v>
      </c>
      <c r="Y265">
        <f t="shared" si="188"/>
        <v>0.61</v>
      </c>
      <c r="AA265">
        <v>0</v>
      </c>
      <c r="AB265">
        <v>107.41</v>
      </c>
      <c r="AC265">
        <v>0</v>
      </c>
      <c r="AD265">
        <v>0</v>
      </c>
      <c r="AE265">
        <v>0</v>
      </c>
      <c r="AF265">
        <v>8.1</v>
      </c>
      <c r="AG265">
        <v>0</v>
      </c>
      <c r="AH265">
        <v>0</v>
      </c>
      <c r="AI265">
        <v>1</v>
      </c>
      <c r="AJ265">
        <v>13.26</v>
      </c>
      <c r="AK265">
        <v>33.39</v>
      </c>
      <c r="AL265">
        <v>1</v>
      </c>
      <c r="AM265">
        <v>4</v>
      </c>
      <c r="AN265">
        <v>0</v>
      </c>
      <c r="AO265">
        <v>1</v>
      </c>
      <c r="AP265">
        <v>1</v>
      </c>
      <c r="AQ265">
        <v>0</v>
      </c>
      <c r="AR265">
        <v>0</v>
      </c>
      <c r="AS265" t="s">
        <v>3</v>
      </c>
      <c r="AT265">
        <v>0.61</v>
      </c>
      <c r="AU265" t="s">
        <v>3</v>
      </c>
      <c r="AV265">
        <v>0</v>
      </c>
      <c r="AW265">
        <v>2</v>
      </c>
      <c r="AX265">
        <v>51662437</v>
      </c>
      <c r="AY265">
        <v>1</v>
      </c>
      <c r="AZ265">
        <v>0</v>
      </c>
      <c r="BA265">
        <v>295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CV265">
        <v>0</v>
      </c>
      <c r="CW265">
        <f>ROUND(Y265*Source!I210,7)</f>
        <v>0.61</v>
      </c>
      <c r="CX265">
        <f>ROUND(Y265*Source!I210,7)</f>
        <v>0.61</v>
      </c>
      <c r="CY265">
        <f>AB265</f>
        <v>107.41</v>
      </c>
      <c r="CZ265">
        <f>AF265</f>
        <v>8.1</v>
      </c>
      <c r="DA265">
        <f>AJ265</f>
        <v>13.26</v>
      </c>
      <c r="DB265">
        <f t="shared" si="189"/>
        <v>4.9400000000000004</v>
      </c>
      <c r="DC265">
        <f t="shared" si="190"/>
        <v>0</v>
      </c>
      <c r="DD265" t="s">
        <v>3</v>
      </c>
      <c r="DE265" t="s">
        <v>3</v>
      </c>
      <c r="DF265">
        <f t="shared" si="199"/>
        <v>0</v>
      </c>
      <c r="DG265">
        <f>ROUND(ROUND(AF265*AJ265,2)*CX265,2)</f>
        <v>65.52</v>
      </c>
      <c r="DH265">
        <f t="shared" si="200"/>
        <v>0</v>
      </c>
      <c r="DI265">
        <f t="shared" si="201"/>
        <v>0</v>
      </c>
      <c r="DJ265">
        <f>DG265</f>
        <v>65.52</v>
      </c>
      <c r="DK265">
        <v>0</v>
      </c>
      <c r="DL265" t="s">
        <v>3</v>
      </c>
      <c r="DM265">
        <v>0</v>
      </c>
      <c r="DN265" t="s">
        <v>3</v>
      </c>
      <c r="DO265">
        <v>0</v>
      </c>
    </row>
    <row r="266" spans="1:119" x14ac:dyDescent="0.2">
      <c r="A266">
        <f>ROW(Source!A210)</f>
        <v>210</v>
      </c>
      <c r="B266">
        <v>51661419</v>
      </c>
      <c r="C266">
        <v>51662418</v>
      </c>
      <c r="D266">
        <v>49673729</v>
      </c>
      <c r="E266">
        <v>1</v>
      </c>
      <c r="F266">
        <v>1</v>
      </c>
      <c r="G266">
        <v>1</v>
      </c>
      <c r="H266">
        <v>2</v>
      </c>
      <c r="I266" t="s">
        <v>534</v>
      </c>
      <c r="J266" t="s">
        <v>535</v>
      </c>
      <c r="K266" t="s">
        <v>536</v>
      </c>
      <c r="L266">
        <v>1367</v>
      </c>
      <c r="N266">
        <v>1011</v>
      </c>
      <c r="O266" t="s">
        <v>461</v>
      </c>
      <c r="P266" t="s">
        <v>461</v>
      </c>
      <c r="Q266">
        <v>1</v>
      </c>
      <c r="W266">
        <v>0</v>
      </c>
      <c r="X266">
        <v>-1111507504</v>
      </c>
      <c r="Y266">
        <f t="shared" si="188"/>
        <v>0.19</v>
      </c>
      <c r="AA266">
        <v>0</v>
      </c>
      <c r="AB266">
        <v>1193.4000000000001</v>
      </c>
      <c r="AC266">
        <v>335.9</v>
      </c>
      <c r="AD266">
        <v>0</v>
      </c>
      <c r="AE266">
        <v>0</v>
      </c>
      <c r="AF266">
        <v>90</v>
      </c>
      <c r="AG266">
        <v>10.06</v>
      </c>
      <c r="AH266">
        <v>0</v>
      </c>
      <c r="AI266">
        <v>1</v>
      </c>
      <c r="AJ266">
        <v>13.26</v>
      </c>
      <c r="AK266">
        <v>33.39</v>
      </c>
      <c r="AL266">
        <v>1</v>
      </c>
      <c r="AM266">
        <v>4</v>
      </c>
      <c r="AN266">
        <v>0</v>
      </c>
      <c r="AO266">
        <v>1</v>
      </c>
      <c r="AP266">
        <v>1</v>
      </c>
      <c r="AQ266">
        <v>0</v>
      </c>
      <c r="AR266">
        <v>0</v>
      </c>
      <c r="AS266" t="s">
        <v>3</v>
      </c>
      <c r="AT266">
        <v>0.19</v>
      </c>
      <c r="AU266" t="s">
        <v>3</v>
      </c>
      <c r="AV266">
        <v>0</v>
      </c>
      <c r="AW266">
        <v>2</v>
      </c>
      <c r="AX266">
        <v>51662438</v>
      </c>
      <c r="AY266">
        <v>1</v>
      </c>
      <c r="AZ266">
        <v>0</v>
      </c>
      <c r="BA266">
        <v>296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CV266">
        <v>0</v>
      </c>
      <c r="CW266">
        <f>ROUND(Y266*Source!I210,7)</f>
        <v>0.19</v>
      </c>
      <c r="CX266">
        <f>ROUND(Y266*Source!I210,7)</f>
        <v>0.19</v>
      </c>
      <c r="CY266">
        <f>AB266</f>
        <v>1193.4000000000001</v>
      </c>
      <c r="CZ266">
        <f>AF266</f>
        <v>90</v>
      </c>
      <c r="DA266">
        <f>AJ266</f>
        <v>13.26</v>
      </c>
      <c r="DB266">
        <f t="shared" si="189"/>
        <v>17.100000000000001</v>
      </c>
      <c r="DC266">
        <f t="shared" si="190"/>
        <v>1.91</v>
      </c>
      <c r="DD266" t="s">
        <v>3</v>
      </c>
      <c r="DE266" t="s">
        <v>3</v>
      </c>
      <c r="DF266">
        <f t="shared" si="199"/>
        <v>0</v>
      </c>
      <c r="DG266">
        <f>ROUND(ROUND(AF266*AJ266,2)*CX266,2)</f>
        <v>226.75</v>
      </c>
      <c r="DH266">
        <f t="shared" si="200"/>
        <v>63.82</v>
      </c>
      <c r="DI266">
        <f t="shared" si="201"/>
        <v>0</v>
      </c>
      <c r="DJ266">
        <f>DG266</f>
        <v>226.75</v>
      </c>
      <c r="DK266">
        <v>0</v>
      </c>
      <c r="DL266" t="s">
        <v>3</v>
      </c>
      <c r="DM266">
        <v>0</v>
      </c>
      <c r="DN266" t="s">
        <v>3</v>
      </c>
      <c r="DO266">
        <v>0</v>
      </c>
    </row>
    <row r="267" spans="1:119" x14ac:dyDescent="0.2">
      <c r="A267">
        <f>ROW(Source!A210)</f>
        <v>210</v>
      </c>
      <c r="B267">
        <v>51661419</v>
      </c>
      <c r="C267">
        <v>51662418</v>
      </c>
      <c r="D267">
        <v>49524290</v>
      </c>
      <c r="E267">
        <v>1</v>
      </c>
      <c r="F267">
        <v>1</v>
      </c>
      <c r="G267">
        <v>1</v>
      </c>
      <c r="H267">
        <v>3</v>
      </c>
      <c r="I267" t="s">
        <v>537</v>
      </c>
      <c r="J267" t="s">
        <v>538</v>
      </c>
      <c r="K267" t="s">
        <v>539</v>
      </c>
      <c r="L267">
        <v>1346</v>
      </c>
      <c r="N267">
        <v>1009</v>
      </c>
      <c r="O267" t="s">
        <v>471</v>
      </c>
      <c r="P267" t="s">
        <v>471</v>
      </c>
      <c r="Q267">
        <v>1</v>
      </c>
      <c r="W267">
        <v>0</v>
      </c>
      <c r="X267">
        <v>397095127</v>
      </c>
      <c r="Y267">
        <f t="shared" si="188"/>
        <v>0.1</v>
      </c>
      <c r="AA267">
        <v>96.29</v>
      </c>
      <c r="AB267">
        <v>0</v>
      </c>
      <c r="AC267">
        <v>0</v>
      </c>
      <c r="AD267">
        <v>0</v>
      </c>
      <c r="AE267">
        <v>10.57</v>
      </c>
      <c r="AF267">
        <v>0</v>
      </c>
      <c r="AG267">
        <v>0</v>
      </c>
      <c r="AH267">
        <v>0</v>
      </c>
      <c r="AI267">
        <v>9.11</v>
      </c>
      <c r="AJ267">
        <v>1</v>
      </c>
      <c r="AK267">
        <v>1</v>
      </c>
      <c r="AL267">
        <v>1</v>
      </c>
      <c r="AM267">
        <v>4</v>
      </c>
      <c r="AN267">
        <v>0</v>
      </c>
      <c r="AO267">
        <v>1</v>
      </c>
      <c r="AP267">
        <v>1</v>
      </c>
      <c r="AQ267">
        <v>0</v>
      </c>
      <c r="AR267">
        <v>0</v>
      </c>
      <c r="AS267" t="s">
        <v>3</v>
      </c>
      <c r="AT267">
        <v>0.1</v>
      </c>
      <c r="AU267" t="s">
        <v>3</v>
      </c>
      <c r="AV267">
        <v>0</v>
      </c>
      <c r="AW267">
        <v>2</v>
      </c>
      <c r="AX267">
        <v>51662439</v>
      </c>
      <c r="AY267">
        <v>1</v>
      </c>
      <c r="AZ267">
        <v>0</v>
      </c>
      <c r="BA267">
        <v>297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0</v>
      </c>
      <c r="CV267">
        <v>0</v>
      </c>
      <c r="CW267">
        <v>0</v>
      </c>
      <c r="CX267">
        <f>ROUND(Y267*Source!I210,7)</f>
        <v>0.1</v>
      </c>
      <c r="CY267">
        <f>AA267</f>
        <v>96.29</v>
      </c>
      <c r="CZ267">
        <f>AE267</f>
        <v>10.57</v>
      </c>
      <c r="DA267">
        <f>AI267</f>
        <v>9.11</v>
      </c>
      <c r="DB267">
        <f t="shared" si="189"/>
        <v>1.06</v>
      </c>
      <c r="DC267">
        <f t="shared" si="190"/>
        <v>0</v>
      </c>
      <c r="DD267" t="s">
        <v>3</v>
      </c>
      <c r="DE267" t="s">
        <v>3</v>
      </c>
      <c r="DF267">
        <f>ROUND(ROUND(AE267*AI267,2)*CX267,2)</f>
        <v>9.6300000000000008</v>
      </c>
      <c r="DG267">
        <f t="shared" ref="DG267:DG273" si="202">ROUND(ROUND(AF267,2)*CX267,2)</f>
        <v>0</v>
      </c>
      <c r="DH267">
        <f t="shared" ref="DH267:DH272" si="203">ROUND(ROUND(AG267,2)*CX267,2)</f>
        <v>0</v>
      </c>
      <c r="DI267">
        <f t="shared" si="201"/>
        <v>0</v>
      </c>
      <c r="DJ267">
        <f>DF267</f>
        <v>9.6300000000000008</v>
      </c>
      <c r="DK267">
        <v>0</v>
      </c>
      <c r="DL267" t="s">
        <v>3</v>
      </c>
      <c r="DM267">
        <v>0</v>
      </c>
      <c r="DN267" t="s">
        <v>3</v>
      </c>
      <c r="DO267">
        <v>0</v>
      </c>
    </row>
    <row r="268" spans="1:119" x14ac:dyDescent="0.2">
      <c r="A268">
        <f>ROW(Source!A210)</f>
        <v>210</v>
      </c>
      <c r="B268">
        <v>51661419</v>
      </c>
      <c r="C268">
        <v>51662418</v>
      </c>
      <c r="D268">
        <v>49525488</v>
      </c>
      <c r="E268">
        <v>1</v>
      </c>
      <c r="F268">
        <v>1</v>
      </c>
      <c r="G268">
        <v>1</v>
      </c>
      <c r="H268">
        <v>3</v>
      </c>
      <c r="I268" t="s">
        <v>468</v>
      </c>
      <c r="J268" t="s">
        <v>469</v>
      </c>
      <c r="K268" t="s">
        <v>470</v>
      </c>
      <c r="L268">
        <v>1346</v>
      </c>
      <c r="N268">
        <v>1009</v>
      </c>
      <c r="O268" t="s">
        <v>471</v>
      </c>
      <c r="P268" t="s">
        <v>471</v>
      </c>
      <c r="Q268">
        <v>1</v>
      </c>
      <c r="W268">
        <v>0</v>
      </c>
      <c r="X268">
        <v>-1864341761</v>
      </c>
      <c r="Y268">
        <f t="shared" si="188"/>
        <v>0.1</v>
      </c>
      <c r="AA268">
        <v>82.35</v>
      </c>
      <c r="AB268">
        <v>0</v>
      </c>
      <c r="AC268">
        <v>0</v>
      </c>
      <c r="AD268">
        <v>0</v>
      </c>
      <c r="AE268">
        <v>9.0399999999999991</v>
      </c>
      <c r="AF268">
        <v>0</v>
      </c>
      <c r="AG268">
        <v>0</v>
      </c>
      <c r="AH268">
        <v>0</v>
      </c>
      <c r="AI268">
        <v>9.11</v>
      </c>
      <c r="AJ268">
        <v>1</v>
      </c>
      <c r="AK268">
        <v>1</v>
      </c>
      <c r="AL268">
        <v>1</v>
      </c>
      <c r="AM268">
        <v>4</v>
      </c>
      <c r="AN268">
        <v>0</v>
      </c>
      <c r="AO268">
        <v>1</v>
      </c>
      <c r="AP268">
        <v>1</v>
      </c>
      <c r="AQ268">
        <v>0</v>
      </c>
      <c r="AR268">
        <v>0</v>
      </c>
      <c r="AS268" t="s">
        <v>3</v>
      </c>
      <c r="AT268">
        <v>0.1</v>
      </c>
      <c r="AU268" t="s">
        <v>3</v>
      </c>
      <c r="AV268">
        <v>0</v>
      </c>
      <c r="AW268">
        <v>2</v>
      </c>
      <c r="AX268">
        <v>51662440</v>
      </c>
      <c r="AY268">
        <v>1</v>
      </c>
      <c r="AZ268">
        <v>0</v>
      </c>
      <c r="BA268">
        <v>298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CV268">
        <v>0</v>
      </c>
      <c r="CW268">
        <v>0</v>
      </c>
      <c r="CX268">
        <f>ROUND(Y268*Source!I210,7)</f>
        <v>0.1</v>
      </c>
      <c r="CY268">
        <f>AA268</f>
        <v>82.35</v>
      </c>
      <c r="CZ268">
        <f>AE268</f>
        <v>9.0399999999999991</v>
      </c>
      <c r="DA268">
        <f>AI268</f>
        <v>9.11</v>
      </c>
      <c r="DB268">
        <f t="shared" si="189"/>
        <v>0.9</v>
      </c>
      <c r="DC268">
        <f t="shared" si="190"/>
        <v>0</v>
      </c>
      <c r="DD268" t="s">
        <v>3</v>
      </c>
      <c r="DE268" t="s">
        <v>3</v>
      </c>
      <c r="DF268">
        <f>ROUND(ROUND(AE268*AI268,2)*CX268,2)</f>
        <v>8.24</v>
      </c>
      <c r="DG268">
        <f t="shared" si="202"/>
        <v>0</v>
      </c>
      <c r="DH268">
        <f t="shared" si="203"/>
        <v>0</v>
      </c>
      <c r="DI268">
        <f t="shared" si="201"/>
        <v>0</v>
      </c>
      <c r="DJ268">
        <f>DF268</f>
        <v>8.24</v>
      </c>
      <c r="DK268">
        <v>0</v>
      </c>
      <c r="DL268" t="s">
        <v>3</v>
      </c>
      <c r="DM268">
        <v>0</v>
      </c>
      <c r="DN268" t="s">
        <v>3</v>
      </c>
      <c r="DO268">
        <v>0</v>
      </c>
    </row>
    <row r="269" spans="1:119" x14ac:dyDescent="0.2">
      <c r="A269">
        <f>ROW(Source!A210)</f>
        <v>210</v>
      </c>
      <c r="B269">
        <v>51661419</v>
      </c>
      <c r="C269">
        <v>51662418</v>
      </c>
      <c r="D269">
        <v>49554585</v>
      </c>
      <c r="E269">
        <v>1</v>
      </c>
      <c r="F269">
        <v>1</v>
      </c>
      <c r="G269">
        <v>1</v>
      </c>
      <c r="H269">
        <v>3</v>
      </c>
      <c r="I269" t="s">
        <v>540</v>
      </c>
      <c r="J269" t="s">
        <v>541</v>
      </c>
      <c r="K269" t="s">
        <v>542</v>
      </c>
      <c r="L269">
        <v>1346</v>
      </c>
      <c r="N269">
        <v>1009</v>
      </c>
      <c r="O269" t="s">
        <v>471</v>
      </c>
      <c r="P269" t="s">
        <v>471</v>
      </c>
      <c r="Q269">
        <v>1</v>
      </c>
      <c r="W269">
        <v>0</v>
      </c>
      <c r="X269">
        <v>-211331552</v>
      </c>
      <c r="Y269">
        <f t="shared" si="188"/>
        <v>0.02</v>
      </c>
      <c r="AA269">
        <v>260.55</v>
      </c>
      <c r="AB269">
        <v>0</v>
      </c>
      <c r="AC269">
        <v>0</v>
      </c>
      <c r="AD269">
        <v>0</v>
      </c>
      <c r="AE269">
        <v>28.6</v>
      </c>
      <c r="AF269">
        <v>0</v>
      </c>
      <c r="AG269">
        <v>0</v>
      </c>
      <c r="AH269">
        <v>0</v>
      </c>
      <c r="AI269">
        <v>9.11</v>
      </c>
      <c r="AJ269">
        <v>1</v>
      </c>
      <c r="AK269">
        <v>1</v>
      </c>
      <c r="AL269">
        <v>1</v>
      </c>
      <c r="AM269">
        <v>4</v>
      </c>
      <c r="AN269">
        <v>0</v>
      </c>
      <c r="AO269">
        <v>1</v>
      </c>
      <c r="AP269">
        <v>1</v>
      </c>
      <c r="AQ269">
        <v>0</v>
      </c>
      <c r="AR269">
        <v>0</v>
      </c>
      <c r="AS269" t="s">
        <v>3</v>
      </c>
      <c r="AT269">
        <v>0.02</v>
      </c>
      <c r="AU269" t="s">
        <v>3</v>
      </c>
      <c r="AV269">
        <v>0</v>
      </c>
      <c r="AW269">
        <v>2</v>
      </c>
      <c r="AX269">
        <v>51662441</v>
      </c>
      <c r="AY269">
        <v>1</v>
      </c>
      <c r="AZ269">
        <v>0</v>
      </c>
      <c r="BA269">
        <v>299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CV269">
        <v>0</v>
      </c>
      <c r="CW269">
        <v>0</v>
      </c>
      <c r="CX269">
        <f>ROUND(Y269*Source!I210,7)</f>
        <v>0.02</v>
      </c>
      <c r="CY269">
        <f>AA269</f>
        <v>260.55</v>
      </c>
      <c r="CZ269">
        <f>AE269</f>
        <v>28.6</v>
      </c>
      <c r="DA269">
        <f>AI269</f>
        <v>9.11</v>
      </c>
      <c r="DB269">
        <f t="shared" si="189"/>
        <v>0.56999999999999995</v>
      </c>
      <c r="DC269">
        <f t="shared" si="190"/>
        <v>0</v>
      </c>
      <c r="DD269" t="s">
        <v>3</v>
      </c>
      <c r="DE269" t="s">
        <v>3</v>
      </c>
      <c r="DF269">
        <f>ROUND(ROUND(AE269*AI269,2)*CX269,2)</f>
        <v>5.21</v>
      </c>
      <c r="DG269">
        <f t="shared" si="202"/>
        <v>0</v>
      </c>
      <c r="DH269">
        <f t="shared" si="203"/>
        <v>0</v>
      </c>
      <c r="DI269">
        <f t="shared" si="201"/>
        <v>0</v>
      </c>
      <c r="DJ269">
        <f>DF269</f>
        <v>5.21</v>
      </c>
      <c r="DK269">
        <v>0</v>
      </c>
      <c r="DL269" t="s">
        <v>3</v>
      </c>
      <c r="DM269">
        <v>0</v>
      </c>
      <c r="DN269" t="s">
        <v>3</v>
      </c>
      <c r="DO269">
        <v>0</v>
      </c>
    </row>
    <row r="270" spans="1:119" x14ac:dyDescent="0.2">
      <c r="A270">
        <f>ROW(Source!A210)</f>
        <v>210</v>
      </c>
      <c r="B270">
        <v>51661419</v>
      </c>
      <c r="C270">
        <v>51662418</v>
      </c>
      <c r="D270">
        <v>49515638</v>
      </c>
      <c r="E270">
        <v>70</v>
      </c>
      <c r="F270">
        <v>1</v>
      </c>
      <c r="G270">
        <v>1</v>
      </c>
      <c r="H270">
        <v>3</v>
      </c>
      <c r="I270" t="s">
        <v>529</v>
      </c>
      <c r="J270" t="s">
        <v>3</v>
      </c>
      <c r="K270" t="s">
        <v>530</v>
      </c>
      <c r="L270">
        <v>1374</v>
      </c>
      <c r="N270">
        <v>1013</v>
      </c>
      <c r="O270" t="s">
        <v>55</v>
      </c>
      <c r="P270" t="s">
        <v>55</v>
      </c>
      <c r="Q270">
        <v>1</v>
      </c>
      <c r="W270">
        <v>0</v>
      </c>
      <c r="X270">
        <v>-1731369543</v>
      </c>
      <c r="Y270">
        <f t="shared" si="188"/>
        <v>0.41</v>
      </c>
      <c r="AA270">
        <v>9.11</v>
      </c>
      <c r="AB270">
        <v>0</v>
      </c>
      <c r="AC270">
        <v>0</v>
      </c>
      <c r="AD270">
        <v>0</v>
      </c>
      <c r="AE270">
        <v>1</v>
      </c>
      <c r="AF270">
        <v>0</v>
      </c>
      <c r="AG270">
        <v>0</v>
      </c>
      <c r="AH270">
        <v>0</v>
      </c>
      <c r="AI270">
        <v>9.11</v>
      </c>
      <c r="AJ270">
        <v>1</v>
      </c>
      <c r="AK270">
        <v>1</v>
      </c>
      <c r="AL270">
        <v>1</v>
      </c>
      <c r="AM270">
        <v>4</v>
      </c>
      <c r="AN270">
        <v>0</v>
      </c>
      <c r="AO270">
        <v>1</v>
      </c>
      <c r="AP270">
        <v>1</v>
      </c>
      <c r="AQ270">
        <v>0</v>
      </c>
      <c r="AR270">
        <v>0</v>
      </c>
      <c r="AS270" t="s">
        <v>3</v>
      </c>
      <c r="AT270">
        <v>0.41</v>
      </c>
      <c r="AU270" t="s">
        <v>3</v>
      </c>
      <c r="AV270">
        <v>0</v>
      </c>
      <c r="AW270">
        <v>2</v>
      </c>
      <c r="AX270">
        <v>51662442</v>
      </c>
      <c r="AY270">
        <v>1</v>
      </c>
      <c r="AZ270">
        <v>0</v>
      </c>
      <c r="BA270">
        <v>300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CV270">
        <v>0</v>
      </c>
      <c r="CW270">
        <v>0</v>
      </c>
      <c r="CX270">
        <f>ROUND(Y270*Source!I210,7)</f>
        <v>0.41</v>
      </c>
      <c r="CY270">
        <f>AA270</f>
        <v>9.11</v>
      </c>
      <c r="CZ270">
        <f>AE270</f>
        <v>1</v>
      </c>
      <c r="DA270">
        <f>AI270</f>
        <v>9.11</v>
      </c>
      <c r="DB270">
        <f t="shared" si="189"/>
        <v>0.41</v>
      </c>
      <c r="DC270">
        <f t="shared" si="190"/>
        <v>0</v>
      </c>
      <c r="DD270" t="s">
        <v>3</v>
      </c>
      <c r="DE270" t="s">
        <v>3</v>
      </c>
      <c r="DF270">
        <f>ROUND(ROUND(AE270*AI270,2)*CX270,2)</f>
        <v>3.74</v>
      </c>
      <c r="DG270">
        <f t="shared" si="202"/>
        <v>0</v>
      </c>
      <c r="DH270">
        <f t="shared" si="203"/>
        <v>0</v>
      </c>
      <c r="DI270">
        <f t="shared" si="201"/>
        <v>0</v>
      </c>
      <c r="DJ270">
        <f>DF270</f>
        <v>3.74</v>
      </c>
      <c r="DK270">
        <v>0</v>
      </c>
      <c r="DL270" t="s">
        <v>3</v>
      </c>
      <c r="DM270">
        <v>0</v>
      </c>
      <c r="DN270" t="s">
        <v>3</v>
      </c>
      <c r="DO270">
        <v>0</v>
      </c>
    </row>
    <row r="271" spans="1:119" x14ac:dyDescent="0.2">
      <c r="A271">
        <f>ROW(Source!A210)</f>
        <v>210</v>
      </c>
      <c r="B271">
        <v>51661419</v>
      </c>
      <c r="C271">
        <v>51662418</v>
      </c>
      <c r="D271">
        <v>0</v>
      </c>
      <c r="E271">
        <v>0</v>
      </c>
      <c r="F271">
        <v>1</v>
      </c>
      <c r="G271">
        <v>1</v>
      </c>
      <c r="H271">
        <v>3</v>
      </c>
      <c r="I271" t="s">
        <v>29</v>
      </c>
      <c r="J271" t="s">
        <v>3</v>
      </c>
      <c r="K271" t="s">
        <v>310</v>
      </c>
      <c r="L271">
        <v>1371</v>
      </c>
      <c r="N271">
        <v>1013</v>
      </c>
      <c r="O271" t="s">
        <v>17</v>
      </c>
      <c r="P271" t="s">
        <v>17</v>
      </c>
      <c r="Q271">
        <v>1</v>
      </c>
      <c r="W271">
        <v>0</v>
      </c>
      <c r="X271">
        <v>-347032904</v>
      </c>
      <c r="Y271">
        <f t="shared" si="188"/>
        <v>1</v>
      </c>
      <c r="AA271">
        <v>19354.5</v>
      </c>
      <c r="AB271">
        <v>0</v>
      </c>
      <c r="AC271">
        <v>0</v>
      </c>
      <c r="AD271">
        <v>0</v>
      </c>
      <c r="AE271">
        <v>20193.940000000002</v>
      </c>
      <c r="AF271">
        <v>0</v>
      </c>
      <c r="AG271">
        <v>0</v>
      </c>
      <c r="AH271">
        <v>0</v>
      </c>
      <c r="AI271">
        <v>6.13</v>
      </c>
      <c r="AJ271">
        <v>1</v>
      </c>
      <c r="AK271">
        <v>1</v>
      </c>
      <c r="AL271">
        <v>1</v>
      </c>
      <c r="AM271">
        <v>0</v>
      </c>
      <c r="AN271">
        <v>0</v>
      </c>
      <c r="AO271">
        <v>0</v>
      </c>
      <c r="AP271">
        <v>1</v>
      </c>
      <c r="AQ271">
        <v>0</v>
      </c>
      <c r="AR271">
        <v>0</v>
      </c>
      <c r="AS271" t="s">
        <v>3</v>
      </c>
      <c r="AT271">
        <v>1</v>
      </c>
      <c r="AU271" t="s">
        <v>3</v>
      </c>
      <c r="AV271">
        <v>0</v>
      </c>
      <c r="AW271">
        <v>1</v>
      </c>
      <c r="AX271">
        <v>-1</v>
      </c>
      <c r="AY271">
        <v>0</v>
      </c>
      <c r="AZ271">
        <v>0</v>
      </c>
      <c r="BA271" t="s">
        <v>3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CV271">
        <v>0</v>
      </c>
      <c r="CW271">
        <v>0</v>
      </c>
      <c r="CX271">
        <f>ROUND(Y271*Source!I210,7)</f>
        <v>1</v>
      </c>
      <c r="CY271">
        <f>AA271</f>
        <v>19354.5</v>
      </c>
      <c r="CZ271">
        <f>AE271</f>
        <v>20193.940000000002</v>
      </c>
      <c r="DA271">
        <f>AI271</f>
        <v>6.13</v>
      </c>
      <c r="DB271">
        <f t="shared" si="189"/>
        <v>20193.939999999999</v>
      </c>
      <c r="DC271">
        <f t="shared" si="190"/>
        <v>0</v>
      </c>
      <c r="DD271" t="s">
        <v>3</v>
      </c>
      <c r="DE271" t="s">
        <v>3</v>
      </c>
      <c r="DF271">
        <f>ROUND(ROUND(AE271*AI271,2)*CX271,2)</f>
        <v>123788.85</v>
      </c>
      <c r="DG271">
        <f t="shared" si="202"/>
        <v>0</v>
      </c>
      <c r="DH271">
        <f t="shared" si="203"/>
        <v>0</v>
      </c>
      <c r="DI271">
        <f t="shared" si="201"/>
        <v>0</v>
      </c>
      <c r="DJ271">
        <f>DF271</f>
        <v>123788.85</v>
      </c>
      <c r="DK271">
        <v>0</v>
      </c>
      <c r="DL271" t="s">
        <v>3</v>
      </c>
      <c r="DM271">
        <v>0</v>
      </c>
      <c r="DN271" t="s">
        <v>3</v>
      </c>
      <c r="DO271">
        <v>0</v>
      </c>
    </row>
    <row r="272" spans="1:119" x14ac:dyDescent="0.2">
      <c r="A272">
        <f>ROW(Source!A212)</f>
        <v>212</v>
      </c>
      <c r="B272">
        <v>51661419</v>
      </c>
      <c r="C272">
        <v>51662444</v>
      </c>
      <c r="D272">
        <v>49510721</v>
      </c>
      <c r="E272">
        <v>70</v>
      </c>
      <c r="F272">
        <v>1</v>
      </c>
      <c r="G272">
        <v>1</v>
      </c>
      <c r="H272">
        <v>1</v>
      </c>
      <c r="I272" t="s">
        <v>475</v>
      </c>
      <c r="J272" t="s">
        <v>3</v>
      </c>
      <c r="K272" t="s">
        <v>476</v>
      </c>
      <c r="L272">
        <v>1191</v>
      </c>
      <c r="N272">
        <v>1013</v>
      </c>
      <c r="O272" t="s">
        <v>455</v>
      </c>
      <c r="P272" t="s">
        <v>455</v>
      </c>
      <c r="Q272">
        <v>1</v>
      </c>
      <c r="W272">
        <v>0</v>
      </c>
      <c r="X272">
        <v>-1759674247</v>
      </c>
      <c r="Y272">
        <f>(AT272*ROUND(1.05,7))</f>
        <v>1.0815000000000001</v>
      </c>
      <c r="AA272">
        <v>0</v>
      </c>
      <c r="AB272">
        <v>0</v>
      </c>
      <c r="AC272">
        <v>0</v>
      </c>
      <c r="AD272">
        <v>295.83999999999997</v>
      </c>
      <c r="AE272">
        <v>0</v>
      </c>
      <c r="AF272">
        <v>0</v>
      </c>
      <c r="AG272">
        <v>0</v>
      </c>
      <c r="AH272">
        <v>8.86</v>
      </c>
      <c r="AI272">
        <v>1</v>
      </c>
      <c r="AJ272">
        <v>1</v>
      </c>
      <c r="AK272">
        <v>1</v>
      </c>
      <c r="AL272">
        <v>33.39</v>
      </c>
      <c r="AM272">
        <v>4</v>
      </c>
      <c r="AN272">
        <v>0</v>
      </c>
      <c r="AO272">
        <v>1</v>
      </c>
      <c r="AP272">
        <v>1</v>
      </c>
      <c r="AQ272">
        <v>0</v>
      </c>
      <c r="AR272">
        <v>0</v>
      </c>
      <c r="AS272" t="s">
        <v>3</v>
      </c>
      <c r="AT272">
        <v>1.03</v>
      </c>
      <c r="AU272" t="s">
        <v>20</v>
      </c>
      <c r="AV272">
        <v>1</v>
      </c>
      <c r="AW272">
        <v>2</v>
      </c>
      <c r="AX272">
        <v>51662453</v>
      </c>
      <c r="AY272">
        <v>1</v>
      </c>
      <c r="AZ272">
        <v>0</v>
      </c>
      <c r="BA272">
        <v>301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CU272">
        <f>ROUND(AT272*Source!I212*AH272*AL272,2)</f>
        <v>304.70999999999998</v>
      </c>
      <c r="CV272">
        <f>ROUND(Y272*Source!I212,7)</f>
        <v>1.0814999999999999</v>
      </c>
      <c r="CW272">
        <v>0</v>
      </c>
      <c r="CX272">
        <f>ROUND(Y272*Source!I212,7)</f>
        <v>1.0814999999999999</v>
      </c>
      <c r="CY272">
        <f>AD272</f>
        <v>295.83999999999997</v>
      </c>
      <c r="CZ272">
        <f>AH272</f>
        <v>8.86</v>
      </c>
      <c r="DA272">
        <f>AL272</f>
        <v>33.39</v>
      </c>
      <c r="DB272">
        <f>ROUND((ROUND(AT272*CZ272,2)*ROUND(1.05,7)),2)</f>
        <v>9.59</v>
      </c>
      <c r="DC272">
        <f>ROUND((ROUND(AT272*AG272,2)*ROUND(1.05,7)),2)</f>
        <v>0</v>
      </c>
      <c r="DD272" t="s">
        <v>3</v>
      </c>
      <c r="DE272" t="s">
        <v>3</v>
      </c>
      <c r="DF272">
        <f>ROUND(ROUND(AE272,2)*CX272,2)</f>
        <v>0</v>
      </c>
      <c r="DG272">
        <f t="shared" si="202"/>
        <v>0</v>
      </c>
      <c r="DH272">
        <f t="shared" si="203"/>
        <v>0</v>
      </c>
      <c r="DI272">
        <f>ROUND(ROUND(AH272*AL272,2)*CX272,2)</f>
        <v>319.95</v>
      </c>
      <c r="DJ272">
        <f>DI272</f>
        <v>319.95</v>
      </c>
      <c r="DK272">
        <v>0</v>
      </c>
      <c r="DL272" t="s">
        <v>3</v>
      </c>
      <c r="DM272">
        <v>0</v>
      </c>
      <c r="DN272" t="s">
        <v>3</v>
      </c>
      <c r="DO272">
        <v>0</v>
      </c>
    </row>
    <row r="273" spans="1:119" x14ac:dyDescent="0.2">
      <c r="A273">
        <f>ROW(Source!A212)</f>
        <v>212</v>
      </c>
      <c r="B273">
        <v>51661419</v>
      </c>
      <c r="C273">
        <v>51662444</v>
      </c>
      <c r="D273">
        <v>49510905</v>
      </c>
      <c r="E273">
        <v>70</v>
      </c>
      <c r="F273">
        <v>1</v>
      </c>
      <c r="G273">
        <v>1</v>
      </c>
      <c r="H273">
        <v>1</v>
      </c>
      <c r="I273" t="s">
        <v>456</v>
      </c>
      <c r="J273" t="s">
        <v>3</v>
      </c>
      <c r="K273" t="s">
        <v>457</v>
      </c>
      <c r="L273">
        <v>1191</v>
      </c>
      <c r="N273">
        <v>1013</v>
      </c>
      <c r="O273" t="s">
        <v>455</v>
      </c>
      <c r="P273" t="s">
        <v>455</v>
      </c>
      <c r="Q273">
        <v>1</v>
      </c>
      <c r="W273">
        <v>0</v>
      </c>
      <c r="X273">
        <v>-1417349443</v>
      </c>
      <c r="Y273">
        <f>(AT273*ROUND(1.05,7))</f>
        <v>1.0500000000000001E-2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1</v>
      </c>
      <c r="AJ273">
        <v>1</v>
      </c>
      <c r="AK273">
        <v>33.39</v>
      </c>
      <c r="AL273">
        <v>1</v>
      </c>
      <c r="AM273">
        <v>4</v>
      </c>
      <c r="AN273">
        <v>0</v>
      </c>
      <c r="AO273">
        <v>1</v>
      </c>
      <c r="AP273">
        <v>1</v>
      </c>
      <c r="AQ273">
        <v>0</v>
      </c>
      <c r="AR273">
        <v>0</v>
      </c>
      <c r="AS273" t="s">
        <v>3</v>
      </c>
      <c r="AT273">
        <v>0.01</v>
      </c>
      <c r="AU273" t="s">
        <v>20</v>
      </c>
      <c r="AV273">
        <v>2</v>
      </c>
      <c r="AW273">
        <v>2</v>
      </c>
      <c r="AX273">
        <v>51662454</v>
      </c>
      <c r="AY273">
        <v>1</v>
      </c>
      <c r="AZ273">
        <v>0</v>
      </c>
      <c r="BA273">
        <v>302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CV273">
        <v>0</v>
      </c>
      <c r="CW273">
        <v>0</v>
      </c>
      <c r="CX273">
        <f>ROUND(Y273*Source!I212,7)</f>
        <v>1.0500000000000001E-2</v>
      </c>
      <c r="CY273">
        <f>AD273</f>
        <v>0</v>
      </c>
      <c r="CZ273">
        <f>AH273</f>
        <v>0</v>
      </c>
      <c r="DA273">
        <f>AL273</f>
        <v>1</v>
      </c>
      <c r="DB273">
        <f>ROUND((ROUND(AT273*CZ273,2)*ROUND(1.05,7)),2)</f>
        <v>0</v>
      </c>
      <c r="DC273">
        <f>ROUND((ROUND(AT273*AG273,2)*ROUND(1.05,7)),2)</f>
        <v>0</v>
      </c>
      <c r="DD273" t="s">
        <v>3</v>
      </c>
      <c r="DE273" t="s">
        <v>3</v>
      </c>
      <c r="DF273">
        <f>ROUND(ROUND(AE273,2)*CX273,2)</f>
        <v>0</v>
      </c>
      <c r="DG273">
        <f t="shared" si="202"/>
        <v>0</v>
      </c>
      <c r="DH273">
        <f>ROUND(ROUND(AG273*AK273,2)*CX273,2)</f>
        <v>0</v>
      </c>
      <c r="DI273">
        <f t="shared" ref="DI273:DI278" si="204">ROUND(ROUND(AH273,2)*CX273,2)</f>
        <v>0</v>
      </c>
      <c r="DJ273">
        <f>DI273</f>
        <v>0</v>
      </c>
      <c r="DK273">
        <v>0</v>
      </c>
      <c r="DL273" t="s">
        <v>3</v>
      </c>
      <c r="DM273">
        <v>0</v>
      </c>
      <c r="DN273" t="s">
        <v>3</v>
      </c>
      <c r="DO273">
        <v>0</v>
      </c>
    </row>
    <row r="274" spans="1:119" x14ac:dyDescent="0.2">
      <c r="A274">
        <f>ROW(Source!A212)</f>
        <v>212</v>
      </c>
      <c r="B274">
        <v>51661419</v>
      </c>
      <c r="C274">
        <v>51662444</v>
      </c>
      <c r="D274">
        <v>49672695</v>
      </c>
      <c r="E274">
        <v>1</v>
      </c>
      <c r="F274">
        <v>1</v>
      </c>
      <c r="G274">
        <v>1</v>
      </c>
      <c r="H274">
        <v>2</v>
      </c>
      <c r="I274" t="s">
        <v>462</v>
      </c>
      <c r="J274" t="s">
        <v>463</v>
      </c>
      <c r="K274" t="s">
        <v>464</v>
      </c>
      <c r="L274">
        <v>1367</v>
      </c>
      <c r="N274">
        <v>1011</v>
      </c>
      <c r="O274" t="s">
        <v>461</v>
      </c>
      <c r="P274" t="s">
        <v>461</v>
      </c>
      <c r="Q274">
        <v>1</v>
      </c>
      <c r="W274">
        <v>0</v>
      </c>
      <c r="X274">
        <v>1063590936</v>
      </c>
      <c r="Y274">
        <f>(AT274*ROUND(1.05,7))</f>
        <v>0.27300000000000002</v>
      </c>
      <c r="AA274">
        <v>0</v>
      </c>
      <c r="AB274">
        <v>41.37</v>
      </c>
      <c r="AC274">
        <v>0</v>
      </c>
      <c r="AD274">
        <v>0</v>
      </c>
      <c r="AE274">
        <v>0</v>
      </c>
      <c r="AF274">
        <v>3.12</v>
      </c>
      <c r="AG274">
        <v>0</v>
      </c>
      <c r="AH274">
        <v>0</v>
      </c>
      <c r="AI274">
        <v>1</v>
      </c>
      <c r="AJ274">
        <v>13.26</v>
      </c>
      <c r="AK274">
        <v>33.39</v>
      </c>
      <c r="AL274">
        <v>1</v>
      </c>
      <c r="AM274">
        <v>4</v>
      </c>
      <c r="AN274">
        <v>0</v>
      </c>
      <c r="AO274">
        <v>1</v>
      </c>
      <c r="AP274">
        <v>1</v>
      </c>
      <c r="AQ274">
        <v>0</v>
      </c>
      <c r="AR274">
        <v>0</v>
      </c>
      <c r="AS274" t="s">
        <v>3</v>
      </c>
      <c r="AT274">
        <v>0.26</v>
      </c>
      <c r="AU274" t="s">
        <v>20</v>
      </c>
      <c r="AV274">
        <v>0</v>
      </c>
      <c r="AW274">
        <v>2</v>
      </c>
      <c r="AX274">
        <v>51662455</v>
      </c>
      <c r="AY274">
        <v>1</v>
      </c>
      <c r="AZ274">
        <v>0</v>
      </c>
      <c r="BA274">
        <v>303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CV274">
        <v>0</v>
      </c>
      <c r="CW274">
        <f>ROUND(Y274*Source!I212,7)</f>
        <v>0.27300000000000002</v>
      </c>
      <c r="CX274">
        <f>ROUND(Y274*Source!I212,7)</f>
        <v>0.27300000000000002</v>
      </c>
      <c r="CY274">
        <f>AB274</f>
        <v>41.37</v>
      </c>
      <c r="CZ274">
        <f>AF274</f>
        <v>3.12</v>
      </c>
      <c r="DA274">
        <f>AJ274</f>
        <v>13.26</v>
      </c>
      <c r="DB274">
        <f>ROUND((ROUND(AT274*CZ274,2)*ROUND(1.05,7)),2)</f>
        <v>0.85</v>
      </c>
      <c r="DC274">
        <f>ROUND((ROUND(AT274*AG274,2)*ROUND(1.05,7)),2)</f>
        <v>0</v>
      </c>
      <c r="DD274" t="s">
        <v>3</v>
      </c>
      <c r="DE274" t="s">
        <v>3</v>
      </c>
      <c r="DF274">
        <f>ROUND(ROUND(AE274,2)*CX274,2)</f>
        <v>0</v>
      </c>
      <c r="DG274">
        <f>ROUND(ROUND(AF274*AJ274,2)*CX274,2)</f>
        <v>11.29</v>
      </c>
      <c r="DH274">
        <f>ROUND(ROUND(AG274*AK274,2)*CX274,2)</f>
        <v>0</v>
      </c>
      <c r="DI274">
        <f t="shared" si="204"/>
        <v>0</v>
      </c>
      <c r="DJ274">
        <f>DG274</f>
        <v>11.29</v>
      </c>
      <c r="DK274">
        <v>0</v>
      </c>
      <c r="DL274" t="s">
        <v>3</v>
      </c>
      <c r="DM274">
        <v>0</v>
      </c>
      <c r="DN274" t="s">
        <v>3</v>
      </c>
      <c r="DO274">
        <v>0</v>
      </c>
    </row>
    <row r="275" spans="1:119" x14ac:dyDescent="0.2">
      <c r="A275">
        <f>ROW(Source!A212)</f>
        <v>212</v>
      </c>
      <c r="B275">
        <v>51661419</v>
      </c>
      <c r="C275">
        <v>51662444</v>
      </c>
      <c r="D275">
        <v>49673503</v>
      </c>
      <c r="E275">
        <v>1</v>
      </c>
      <c r="F275">
        <v>1</v>
      </c>
      <c r="G275">
        <v>1</v>
      </c>
      <c r="H275">
        <v>2</v>
      </c>
      <c r="I275" t="s">
        <v>465</v>
      </c>
      <c r="J275" t="s">
        <v>466</v>
      </c>
      <c r="K275" t="s">
        <v>467</v>
      </c>
      <c r="L275">
        <v>1367</v>
      </c>
      <c r="N275">
        <v>1011</v>
      </c>
      <c r="O275" t="s">
        <v>461</v>
      </c>
      <c r="P275" t="s">
        <v>461</v>
      </c>
      <c r="Q275">
        <v>1</v>
      </c>
      <c r="W275">
        <v>0</v>
      </c>
      <c r="X275">
        <v>509054691</v>
      </c>
      <c r="Y275">
        <f>(AT275*ROUND(1.05,7))</f>
        <v>1.0500000000000001E-2</v>
      </c>
      <c r="AA275">
        <v>0</v>
      </c>
      <c r="AB275">
        <v>871.31</v>
      </c>
      <c r="AC275">
        <v>387.32</v>
      </c>
      <c r="AD275">
        <v>0</v>
      </c>
      <c r="AE275">
        <v>0</v>
      </c>
      <c r="AF275">
        <v>65.709999999999994</v>
      </c>
      <c r="AG275">
        <v>11.6</v>
      </c>
      <c r="AH275">
        <v>0</v>
      </c>
      <c r="AI275">
        <v>1</v>
      </c>
      <c r="AJ275">
        <v>13.26</v>
      </c>
      <c r="AK275">
        <v>33.39</v>
      </c>
      <c r="AL275">
        <v>1</v>
      </c>
      <c r="AM275">
        <v>4</v>
      </c>
      <c r="AN275">
        <v>0</v>
      </c>
      <c r="AO275">
        <v>1</v>
      </c>
      <c r="AP275">
        <v>1</v>
      </c>
      <c r="AQ275">
        <v>0</v>
      </c>
      <c r="AR275">
        <v>0</v>
      </c>
      <c r="AS275" t="s">
        <v>3</v>
      </c>
      <c r="AT275">
        <v>0.01</v>
      </c>
      <c r="AU275" t="s">
        <v>20</v>
      </c>
      <c r="AV275">
        <v>0</v>
      </c>
      <c r="AW275">
        <v>2</v>
      </c>
      <c r="AX275">
        <v>51662456</v>
      </c>
      <c r="AY275">
        <v>1</v>
      </c>
      <c r="AZ275">
        <v>0</v>
      </c>
      <c r="BA275">
        <v>304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0</v>
      </c>
      <c r="BU275">
        <v>0</v>
      </c>
      <c r="BV275">
        <v>0</v>
      </c>
      <c r="BW275">
        <v>0</v>
      </c>
      <c r="CV275">
        <v>0</v>
      </c>
      <c r="CW275">
        <f>ROUND(Y275*Source!I212,7)</f>
        <v>1.0500000000000001E-2</v>
      </c>
      <c r="CX275">
        <f>ROUND(Y275*Source!I212,7)</f>
        <v>1.0500000000000001E-2</v>
      </c>
      <c r="CY275">
        <f>AB275</f>
        <v>871.31</v>
      </c>
      <c r="CZ275">
        <f>AF275</f>
        <v>65.709999999999994</v>
      </c>
      <c r="DA275">
        <f>AJ275</f>
        <v>13.26</v>
      </c>
      <c r="DB275">
        <f>ROUND((ROUND(AT275*CZ275,2)*ROUND(1.05,7)),2)</f>
        <v>0.69</v>
      </c>
      <c r="DC275">
        <f>ROUND((ROUND(AT275*AG275,2)*ROUND(1.05,7)),2)</f>
        <v>0.13</v>
      </c>
      <c r="DD275" t="s">
        <v>3</v>
      </c>
      <c r="DE275" t="s">
        <v>3</v>
      </c>
      <c r="DF275">
        <f>ROUND(ROUND(AE275,2)*CX275,2)</f>
        <v>0</v>
      </c>
      <c r="DG275">
        <f>ROUND(ROUND(AF275*AJ275,2)*CX275,2)</f>
        <v>9.15</v>
      </c>
      <c r="DH275">
        <f>ROUND(ROUND(AG275*AK275,2)*CX275,2)</f>
        <v>4.07</v>
      </c>
      <c r="DI275">
        <f t="shared" si="204"/>
        <v>0</v>
      </c>
      <c r="DJ275">
        <f>DG275</f>
        <v>9.15</v>
      </c>
      <c r="DK275">
        <v>0</v>
      </c>
      <c r="DL275" t="s">
        <v>3</v>
      </c>
      <c r="DM275">
        <v>0</v>
      </c>
      <c r="DN275" t="s">
        <v>3</v>
      </c>
      <c r="DO275">
        <v>0</v>
      </c>
    </row>
    <row r="276" spans="1:119" x14ac:dyDescent="0.2">
      <c r="A276">
        <f>ROW(Source!A212)</f>
        <v>212</v>
      </c>
      <c r="B276">
        <v>51661419</v>
      </c>
      <c r="C276">
        <v>51662444</v>
      </c>
      <c r="D276">
        <v>49525488</v>
      </c>
      <c r="E276">
        <v>1</v>
      </c>
      <c r="F276">
        <v>1</v>
      </c>
      <c r="G276">
        <v>1</v>
      </c>
      <c r="H276">
        <v>3</v>
      </c>
      <c r="I276" t="s">
        <v>468</v>
      </c>
      <c r="J276" t="s">
        <v>469</v>
      </c>
      <c r="K276" t="s">
        <v>470</v>
      </c>
      <c r="L276">
        <v>1346</v>
      </c>
      <c r="N276">
        <v>1009</v>
      </c>
      <c r="O276" t="s">
        <v>471</v>
      </c>
      <c r="P276" t="s">
        <v>471</v>
      </c>
      <c r="Q276">
        <v>1</v>
      </c>
      <c r="W276">
        <v>0</v>
      </c>
      <c r="X276">
        <v>-1864341761</v>
      </c>
      <c r="Y276">
        <f>AT276</f>
        <v>0.2</v>
      </c>
      <c r="AA276">
        <v>82.35</v>
      </c>
      <c r="AB276">
        <v>0</v>
      </c>
      <c r="AC276">
        <v>0</v>
      </c>
      <c r="AD276">
        <v>0</v>
      </c>
      <c r="AE276">
        <v>9.0399999999999991</v>
      </c>
      <c r="AF276">
        <v>0</v>
      </c>
      <c r="AG276">
        <v>0</v>
      </c>
      <c r="AH276">
        <v>0</v>
      </c>
      <c r="AI276">
        <v>9.11</v>
      </c>
      <c r="AJ276">
        <v>1</v>
      </c>
      <c r="AK276">
        <v>1</v>
      </c>
      <c r="AL276">
        <v>1</v>
      </c>
      <c r="AM276">
        <v>4</v>
      </c>
      <c r="AN276">
        <v>0</v>
      </c>
      <c r="AO276">
        <v>1</v>
      </c>
      <c r="AP276">
        <v>1</v>
      </c>
      <c r="AQ276">
        <v>0</v>
      </c>
      <c r="AR276">
        <v>0</v>
      </c>
      <c r="AS276" t="s">
        <v>3</v>
      </c>
      <c r="AT276">
        <v>0.2</v>
      </c>
      <c r="AU276" t="s">
        <v>3</v>
      </c>
      <c r="AV276">
        <v>0</v>
      </c>
      <c r="AW276">
        <v>2</v>
      </c>
      <c r="AX276">
        <v>51662457</v>
      </c>
      <c r="AY276">
        <v>1</v>
      </c>
      <c r="AZ276">
        <v>0</v>
      </c>
      <c r="BA276">
        <v>305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CV276">
        <v>0</v>
      </c>
      <c r="CW276">
        <v>0</v>
      </c>
      <c r="CX276">
        <f>ROUND(Y276*Source!I212,7)</f>
        <v>0.2</v>
      </c>
      <c r="CY276">
        <f>AA276</f>
        <v>82.35</v>
      </c>
      <c r="CZ276">
        <f>AE276</f>
        <v>9.0399999999999991</v>
      </c>
      <c r="DA276">
        <f>AI276</f>
        <v>9.11</v>
      </c>
      <c r="DB276">
        <f>ROUND(ROUND(AT276*CZ276,2),2)</f>
        <v>1.81</v>
      </c>
      <c r="DC276">
        <f>ROUND(ROUND(AT276*AG276,2),2)</f>
        <v>0</v>
      </c>
      <c r="DD276" t="s">
        <v>3</v>
      </c>
      <c r="DE276" t="s">
        <v>3</v>
      </c>
      <c r="DF276">
        <f>ROUND(ROUND(AE276*AI276,2)*CX276,2)</f>
        <v>16.47</v>
      </c>
      <c r="DG276">
        <f>ROUND(ROUND(AF276,2)*CX276,2)</f>
        <v>0</v>
      </c>
      <c r="DH276">
        <f>ROUND(ROUND(AG276,2)*CX276,2)</f>
        <v>0</v>
      </c>
      <c r="DI276">
        <f t="shared" si="204"/>
        <v>0</v>
      </c>
      <c r="DJ276">
        <f>DF276</f>
        <v>16.47</v>
      </c>
      <c r="DK276">
        <v>0</v>
      </c>
      <c r="DL276" t="s">
        <v>3</v>
      </c>
      <c r="DM276">
        <v>0</v>
      </c>
      <c r="DN276" t="s">
        <v>3</v>
      </c>
      <c r="DO276">
        <v>0</v>
      </c>
    </row>
    <row r="277" spans="1:119" x14ac:dyDescent="0.2">
      <c r="A277">
        <f>ROW(Source!A212)</f>
        <v>212</v>
      </c>
      <c r="B277">
        <v>51661419</v>
      </c>
      <c r="C277">
        <v>51662444</v>
      </c>
      <c r="D277">
        <v>49526492</v>
      </c>
      <c r="E277">
        <v>1</v>
      </c>
      <c r="F277">
        <v>1</v>
      </c>
      <c r="G277">
        <v>1</v>
      </c>
      <c r="H277">
        <v>3</v>
      </c>
      <c r="I277" t="s">
        <v>472</v>
      </c>
      <c r="J277" t="s">
        <v>473</v>
      </c>
      <c r="K277" t="s">
        <v>474</v>
      </c>
      <c r="L277">
        <v>1346</v>
      </c>
      <c r="N277">
        <v>1009</v>
      </c>
      <c r="O277" t="s">
        <v>471</v>
      </c>
      <c r="P277" t="s">
        <v>471</v>
      </c>
      <c r="Q277">
        <v>1</v>
      </c>
      <c r="W277">
        <v>0</v>
      </c>
      <c r="X277">
        <v>497341279</v>
      </c>
      <c r="Y277">
        <f>AT277</f>
        <v>0.246</v>
      </c>
      <c r="AA277">
        <v>210.35</v>
      </c>
      <c r="AB277">
        <v>0</v>
      </c>
      <c r="AC277">
        <v>0</v>
      </c>
      <c r="AD277">
        <v>0</v>
      </c>
      <c r="AE277">
        <v>23.09</v>
      </c>
      <c r="AF277">
        <v>0</v>
      </c>
      <c r="AG277">
        <v>0</v>
      </c>
      <c r="AH277">
        <v>0</v>
      </c>
      <c r="AI277">
        <v>9.11</v>
      </c>
      <c r="AJ277">
        <v>1</v>
      </c>
      <c r="AK277">
        <v>1</v>
      </c>
      <c r="AL277">
        <v>1</v>
      </c>
      <c r="AM277">
        <v>4</v>
      </c>
      <c r="AN277">
        <v>0</v>
      </c>
      <c r="AO277">
        <v>1</v>
      </c>
      <c r="AP277">
        <v>1</v>
      </c>
      <c r="AQ277">
        <v>0</v>
      </c>
      <c r="AR277">
        <v>0</v>
      </c>
      <c r="AS277" t="s">
        <v>3</v>
      </c>
      <c r="AT277">
        <v>0.246</v>
      </c>
      <c r="AU277" t="s">
        <v>3</v>
      </c>
      <c r="AV277">
        <v>0</v>
      </c>
      <c r="AW277">
        <v>2</v>
      </c>
      <c r="AX277">
        <v>51662458</v>
      </c>
      <c r="AY277">
        <v>1</v>
      </c>
      <c r="AZ277">
        <v>0</v>
      </c>
      <c r="BA277">
        <v>306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0</v>
      </c>
      <c r="CV277">
        <v>0</v>
      </c>
      <c r="CW277">
        <v>0</v>
      </c>
      <c r="CX277">
        <f>ROUND(Y277*Source!I212,7)</f>
        <v>0.246</v>
      </c>
      <c r="CY277">
        <f>AA277</f>
        <v>210.35</v>
      </c>
      <c r="CZ277">
        <f>AE277</f>
        <v>23.09</v>
      </c>
      <c r="DA277">
        <f>AI277</f>
        <v>9.11</v>
      </c>
      <c r="DB277">
        <f>ROUND(ROUND(AT277*CZ277,2),2)</f>
        <v>5.68</v>
      </c>
      <c r="DC277">
        <f>ROUND(ROUND(AT277*AG277,2),2)</f>
        <v>0</v>
      </c>
      <c r="DD277" t="s">
        <v>3</v>
      </c>
      <c r="DE277" t="s">
        <v>3</v>
      </c>
      <c r="DF277">
        <f>ROUND(ROUND(AE277*AI277,2)*CX277,2)</f>
        <v>51.75</v>
      </c>
      <c r="DG277">
        <f>ROUND(ROUND(AF277,2)*CX277,2)</f>
        <v>0</v>
      </c>
      <c r="DH277">
        <f>ROUND(ROUND(AG277,2)*CX277,2)</f>
        <v>0</v>
      </c>
      <c r="DI277">
        <f t="shared" si="204"/>
        <v>0</v>
      </c>
      <c r="DJ277">
        <f>DF277</f>
        <v>51.75</v>
      </c>
      <c r="DK277">
        <v>0</v>
      </c>
      <c r="DL277" t="s">
        <v>3</v>
      </c>
      <c r="DM277">
        <v>0</v>
      </c>
      <c r="DN277" t="s">
        <v>3</v>
      </c>
      <c r="DO277">
        <v>0</v>
      </c>
    </row>
    <row r="278" spans="1:119" x14ac:dyDescent="0.2">
      <c r="A278">
        <f>ROW(Source!A212)</f>
        <v>212</v>
      </c>
      <c r="B278">
        <v>51661419</v>
      </c>
      <c r="C278">
        <v>51662444</v>
      </c>
      <c r="D278">
        <v>0</v>
      </c>
      <c r="E278">
        <v>0</v>
      </c>
      <c r="F278">
        <v>1</v>
      </c>
      <c r="G278">
        <v>1</v>
      </c>
      <c r="H278">
        <v>3</v>
      </c>
      <c r="I278" t="s">
        <v>29</v>
      </c>
      <c r="J278" t="s">
        <v>3</v>
      </c>
      <c r="K278" t="s">
        <v>314</v>
      </c>
      <c r="L278">
        <v>1371</v>
      </c>
      <c r="N278">
        <v>1013</v>
      </c>
      <c r="O278" t="s">
        <v>17</v>
      </c>
      <c r="P278" t="s">
        <v>17</v>
      </c>
      <c r="Q278">
        <v>1</v>
      </c>
      <c r="W278">
        <v>0</v>
      </c>
      <c r="X278">
        <v>1565747843</v>
      </c>
      <c r="Y278">
        <f>AT278</f>
        <v>1</v>
      </c>
      <c r="AA278">
        <v>3019.5</v>
      </c>
      <c r="AB278">
        <v>0</v>
      </c>
      <c r="AC278">
        <v>0</v>
      </c>
      <c r="AD278">
        <v>0</v>
      </c>
      <c r="AE278">
        <v>3175.36</v>
      </c>
      <c r="AF278">
        <v>0</v>
      </c>
      <c r="AG278">
        <v>0</v>
      </c>
      <c r="AH278">
        <v>0</v>
      </c>
      <c r="AI278">
        <v>9.11</v>
      </c>
      <c r="AJ278">
        <v>1</v>
      </c>
      <c r="AK278">
        <v>1</v>
      </c>
      <c r="AL278">
        <v>1</v>
      </c>
      <c r="AM278">
        <v>0</v>
      </c>
      <c r="AN278">
        <v>0</v>
      </c>
      <c r="AO278">
        <v>0</v>
      </c>
      <c r="AP278">
        <v>1</v>
      </c>
      <c r="AQ278">
        <v>0</v>
      </c>
      <c r="AR278">
        <v>0</v>
      </c>
      <c r="AS278" t="s">
        <v>3</v>
      </c>
      <c r="AT278">
        <v>1</v>
      </c>
      <c r="AU278" t="s">
        <v>3</v>
      </c>
      <c r="AV278">
        <v>0</v>
      </c>
      <c r="AW278">
        <v>1</v>
      </c>
      <c r="AX278">
        <v>-1</v>
      </c>
      <c r="AY278">
        <v>0</v>
      </c>
      <c r="AZ278">
        <v>0</v>
      </c>
      <c r="BA278" t="s">
        <v>3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CV278">
        <v>0</v>
      </c>
      <c r="CW278">
        <v>0</v>
      </c>
      <c r="CX278">
        <f>ROUND(Y278*Source!I212,7)</f>
        <v>1</v>
      </c>
      <c r="CY278">
        <f>AA278</f>
        <v>3019.5</v>
      </c>
      <c r="CZ278">
        <f>AE278</f>
        <v>3175.36</v>
      </c>
      <c r="DA278">
        <f>AI278</f>
        <v>9.11</v>
      </c>
      <c r="DB278">
        <f>ROUND(ROUND(AT278*CZ278,2),2)</f>
        <v>3175.36</v>
      </c>
      <c r="DC278">
        <f>ROUND(ROUND(AT278*AG278,2),2)</f>
        <v>0</v>
      </c>
      <c r="DD278" t="s">
        <v>3</v>
      </c>
      <c r="DE278" t="s">
        <v>3</v>
      </c>
      <c r="DF278">
        <f>ROUND(ROUND(AE278*AI278,2)*CX278,2)</f>
        <v>28927.53</v>
      </c>
      <c r="DG278">
        <f>ROUND(ROUND(AF278,2)*CX278,2)</f>
        <v>0</v>
      </c>
      <c r="DH278">
        <f>ROUND(ROUND(AG278,2)*CX278,2)</f>
        <v>0</v>
      </c>
      <c r="DI278">
        <f t="shared" si="204"/>
        <v>0</v>
      </c>
      <c r="DJ278">
        <f>DF278</f>
        <v>28927.53</v>
      </c>
      <c r="DK278">
        <v>0</v>
      </c>
      <c r="DL278" t="s">
        <v>3</v>
      </c>
      <c r="DM278">
        <v>0</v>
      </c>
      <c r="DN278" t="s">
        <v>3</v>
      </c>
      <c r="DO278">
        <v>0</v>
      </c>
    </row>
    <row r="279" spans="1:119" x14ac:dyDescent="0.2">
      <c r="A279">
        <f>ROW(Source!A214)</f>
        <v>214</v>
      </c>
      <c r="B279">
        <v>51661419</v>
      </c>
      <c r="C279">
        <v>51662461</v>
      </c>
      <c r="D279">
        <v>49510723</v>
      </c>
      <c r="E279">
        <v>70</v>
      </c>
      <c r="F279">
        <v>1</v>
      </c>
      <c r="G279">
        <v>1</v>
      </c>
      <c r="H279">
        <v>1</v>
      </c>
      <c r="I279" t="s">
        <v>477</v>
      </c>
      <c r="J279" t="s">
        <v>3</v>
      </c>
      <c r="K279" t="s">
        <v>478</v>
      </c>
      <c r="L279">
        <v>1191</v>
      </c>
      <c r="N279">
        <v>1013</v>
      </c>
      <c r="O279" t="s">
        <v>455</v>
      </c>
      <c r="P279" t="s">
        <v>455</v>
      </c>
      <c r="Q279">
        <v>1</v>
      </c>
      <c r="W279">
        <v>0</v>
      </c>
      <c r="X279">
        <v>-112797078</v>
      </c>
      <c r="Y279">
        <f>(AT279*ROUND(1.05,7))</f>
        <v>1.1235000000000002</v>
      </c>
      <c r="AA279">
        <v>0</v>
      </c>
      <c r="AB279">
        <v>0</v>
      </c>
      <c r="AC279">
        <v>0</v>
      </c>
      <c r="AD279">
        <v>299.51</v>
      </c>
      <c r="AE279">
        <v>0</v>
      </c>
      <c r="AF279">
        <v>0</v>
      </c>
      <c r="AG279">
        <v>0</v>
      </c>
      <c r="AH279">
        <v>8.9700000000000006</v>
      </c>
      <c r="AI279">
        <v>1</v>
      </c>
      <c r="AJ279">
        <v>1</v>
      </c>
      <c r="AK279">
        <v>1</v>
      </c>
      <c r="AL279">
        <v>33.39</v>
      </c>
      <c r="AM279">
        <v>4</v>
      </c>
      <c r="AN279">
        <v>0</v>
      </c>
      <c r="AO279">
        <v>1</v>
      </c>
      <c r="AP279">
        <v>1</v>
      </c>
      <c r="AQ279">
        <v>0</v>
      </c>
      <c r="AR279">
        <v>0</v>
      </c>
      <c r="AS279" t="s">
        <v>3</v>
      </c>
      <c r="AT279">
        <v>1.07</v>
      </c>
      <c r="AU279" t="s">
        <v>20</v>
      </c>
      <c r="AV279">
        <v>1</v>
      </c>
      <c r="AW279">
        <v>2</v>
      </c>
      <c r="AX279">
        <v>51662472</v>
      </c>
      <c r="AY279">
        <v>1</v>
      </c>
      <c r="AZ279">
        <v>0</v>
      </c>
      <c r="BA279">
        <v>308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0</v>
      </c>
      <c r="CU279">
        <f>ROUND(AT279*Source!I214*AH279*AL279,2)</f>
        <v>6729.95</v>
      </c>
      <c r="CV279">
        <f>ROUND(Y279*Source!I214,7)</f>
        <v>23.593499999999999</v>
      </c>
      <c r="CW279">
        <v>0</v>
      </c>
      <c r="CX279">
        <f>ROUND(Y279*Source!I214,7)</f>
        <v>23.593499999999999</v>
      </c>
      <c r="CY279">
        <f>AD279</f>
        <v>299.51</v>
      </c>
      <c r="CZ279">
        <f>AH279</f>
        <v>8.9700000000000006</v>
      </c>
      <c r="DA279">
        <f>AL279</f>
        <v>33.39</v>
      </c>
      <c r="DB279">
        <f>ROUND((ROUND(AT279*CZ279,2)*ROUND(1.05,7)),2)</f>
        <v>10.08</v>
      </c>
      <c r="DC279">
        <f>ROUND((ROUND(AT279*AG279,2)*ROUND(1.05,7)),2)</f>
        <v>0</v>
      </c>
      <c r="DD279" t="s">
        <v>3</v>
      </c>
      <c r="DE279" t="s">
        <v>3</v>
      </c>
      <c r="DF279">
        <f>ROUND(ROUND(AE279,2)*CX279,2)</f>
        <v>0</v>
      </c>
      <c r="DG279">
        <f>ROUND(ROUND(AF279,2)*CX279,2)</f>
        <v>0</v>
      </c>
      <c r="DH279">
        <f>ROUND(ROUND(AG279,2)*CX279,2)</f>
        <v>0</v>
      </c>
      <c r="DI279">
        <f>ROUND(ROUND(AH279*AL279,2)*CX279,2)</f>
        <v>7066.49</v>
      </c>
      <c r="DJ279">
        <f>DI279</f>
        <v>7066.49</v>
      </c>
      <c r="DK279">
        <v>0</v>
      </c>
      <c r="DL279" t="s">
        <v>3</v>
      </c>
      <c r="DM279">
        <v>0</v>
      </c>
      <c r="DN279" t="s">
        <v>3</v>
      </c>
      <c r="DO279">
        <v>0</v>
      </c>
    </row>
    <row r="280" spans="1:119" x14ac:dyDescent="0.2">
      <c r="A280">
        <f>ROW(Source!A214)</f>
        <v>214</v>
      </c>
      <c r="B280">
        <v>51661419</v>
      </c>
      <c r="C280">
        <v>51662461</v>
      </c>
      <c r="D280">
        <v>49510905</v>
      </c>
      <c r="E280">
        <v>70</v>
      </c>
      <c r="F280">
        <v>1</v>
      </c>
      <c r="G280">
        <v>1</v>
      </c>
      <c r="H280">
        <v>1</v>
      </c>
      <c r="I280" t="s">
        <v>456</v>
      </c>
      <c r="J280" t="s">
        <v>3</v>
      </c>
      <c r="K280" t="s">
        <v>457</v>
      </c>
      <c r="L280">
        <v>1191</v>
      </c>
      <c r="N280">
        <v>1013</v>
      </c>
      <c r="O280" t="s">
        <v>455</v>
      </c>
      <c r="P280" t="s">
        <v>455</v>
      </c>
      <c r="Q280">
        <v>1</v>
      </c>
      <c r="W280">
        <v>0</v>
      </c>
      <c r="X280">
        <v>-1417349443</v>
      </c>
      <c r="Y280">
        <f>(AT280*ROUND(1.05,7))</f>
        <v>1.0500000000000001E-2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1</v>
      </c>
      <c r="AJ280">
        <v>1</v>
      </c>
      <c r="AK280">
        <v>33.39</v>
      </c>
      <c r="AL280">
        <v>1</v>
      </c>
      <c r="AM280">
        <v>4</v>
      </c>
      <c r="AN280">
        <v>0</v>
      </c>
      <c r="AO280">
        <v>1</v>
      </c>
      <c r="AP280">
        <v>1</v>
      </c>
      <c r="AQ280">
        <v>0</v>
      </c>
      <c r="AR280">
        <v>0</v>
      </c>
      <c r="AS280" t="s">
        <v>3</v>
      </c>
      <c r="AT280">
        <v>0.01</v>
      </c>
      <c r="AU280" t="s">
        <v>20</v>
      </c>
      <c r="AV280">
        <v>2</v>
      </c>
      <c r="AW280">
        <v>2</v>
      </c>
      <c r="AX280">
        <v>51662473</v>
      </c>
      <c r="AY280">
        <v>1</v>
      </c>
      <c r="AZ280">
        <v>0</v>
      </c>
      <c r="BA280">
        <v>309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CV280">
        <v>0</v>
      </c>
      <c r="CW280">
        <v>0</v>
      </c>
      <c r="CX280">
        <f>ROUND(Y280*Source!I214,7)</f>
        <v>0.2205</v>
      </c>
      <c r="CY280">
        <f>AD280</f>
        <v>0</v>
      </c>
      <c r="CZ280">
        <f>AH280</f>
        <v>0</v>
      </c>
      <c r="DA280">
        <f>AL280</f>
        <v>1</v>
      </c>
      <c r="DB280">
        <f>ROUND((ROUND(AT280*CZ280,2)*ROUND(1.05,7)),2)</f>
        <v>0</v>
      </c>
      <c r="DC280">
        <f>ROUND((ROUND(AT280*AG280,2)*ROUND(1.05,7)),2)</f>
        <v>0</v>
      </c>
      <c r="DD280" t="s">
        <v>3</v>
      </c>
      <c r="DE280" t="s">
        <v>3</v>
      </c>
      <c r="DF280">
        <f>ROUND(ROUND(AE280,2)*CX280,2)</f>
        <v>0</v>
      </c>
      <c r="DG280">
        <f>ROUND(ROUND(AF280,2)*CX280,2)</f>
        <v>0</v>
      </c>
      <c r="DH280">
        <f>ROUND(ROUND(AG280*AK280,2)*CX280,2)</f>
        <v>0</v>
      </c>
      <c r="DI280">
        <f t="shared" ref="DI280:DI288" si="205">ROUND(ROUND(AH280,2)*CX280,2)</f>
        <v>0</v>
      </c>
      <c r="DJ280">
        <f>DI280</f>
        <v>0</v>
      </c>
      <c r="DK280">
        <v>0</v>
      </c>
      <c r="DL280" t="s">
        <v>3</v>
      </c>
      <c r="DM280">
        <v>0</v>
      </c>
      <c r="DN280" t="s">
        <v>3</v>
      </c>
      <c r="DO280">
        <v>0</v>
      </c>
    </row>
    <row r="281" spans="1:119" x14ac:dyDescent="0.2">
      <c r="A281">
        <f>ROW(Source!A214)</f>
        <v>214</v>
      </c>
      <c r="B281">
        <v>51661419</v>
      </c>
      <c r="C281">
        <v>51662461</v>
      </c>
      <c r="D281">
        <v>49673503</v>
      </c>
      <c r="E281">
        <v>1</v>
      </c>
      <c r="F281">
        <v>1</v>
      </c>
      <c r="G281">
        <v>1</v>
      </c>
      <c r="H281">
        <v>2</v>
      </c>
      <c r="I281" t="s">
        <v>465</v>
      </c>
      <c r="J281" t="s">
        <v>466</v>
      </c>
      <c r="K281" t="s">
        <v>467</v>
      </c>
      <c r="L281">
        <v>1367</v>
      </c>
      <c r="N281">
        <v>1011</v>
      </c>
      <c r="O281" t="s">
        <v>461</v>
      </c>
      <c r="P281" t="s">
        <v>461</v>
      </c>
      <c r="Q281">
        <v>1</v>
      </c>
      <c r="W281">
        <v>0</v>
      </c>
      <c r="X281">
        <v>509054691</v>
      </c>
      <c r="Y281">
        <f>(AT281*ROUND(1.05,7))</f>
        <v>1.0500000000000001E-2</v>
      </c>
      <c r="AA281">
        <v>0</v>
      </c>
      <c r="AB281">
        <v>871.31</v>
      </c>
      <c r="AC281">
        <v>387.32</v>
      </c>
      <c r="AD281">
        <v>0</v>
      </c>
      <c r="AE281">
        <v>0</v>
      </c>
      <c r="AF281">
        <v>65.709999999999994</v>
      </c>
      <c r="AG281">
        <v>11.6</v>
      </c>
      <c r="AH281">
        <v>0</v>
      </c>
      <c r="AI281">
        <v>1</v>
      </c>
      <c r="AJ281">
        <v>13.26</v>
      </c>
      <c r="AK281">
        <v>33.39</v>
      </c>
      <c r="AL281">
        <v>1</v>
      </c>
      <c r="AM281">
        <v>4</v>
      </c>
      <c r="AN281">
        <v>0</v>
      </c>
      <c r="AO281">
        <v>1</v>
      </c>
      <c r="AP281">
        <v>1</v>
      </c>
      <c r="AQ281">
        <v>0</v>
      </c>
      <c r="AR281">
        <v>0</v>
      </c>
      <c r="AS281" t="s">
        <v>3</v>
      </c>
      <c r="AT281">
        <v>0.01</v>
      </c>
      <c r="AU281" t="s">
        <v>20</v>
      </c>
      <c r="AV281">
        <v>0</v>
      </c>
      <c r="AW281">
        <v>2</v>
      </c>
      <c r="AX281">
        <v>51662474</v>
      </c>
      <c r="AY281">
        <v>1</v>
      </c>
      <c r="AZ281">
        <v>0</v>
      </c>
      <c r="BA281">
        <v>310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CV281">
        <v>0</v>
      </c>
      <c r="CW281">
        <f>ROUND(Y281*Source!I214,7)</f>
        <v>0.2205</v>
      </c>
      <c r="CX281">
        <f>ROUND(Y281*Source!I214,7)</f>
        <v>0.2205</v>
      </c>
      <c r="CY281">
        <f>AB281</f>
        <v>871.31</v>
      </c>
      <c r="CZ281">
        <f>AF281</f>
        <v>65.709999999999994</v>
      </c>
      <c r="DA281">
        <f>AJ281</f>
        <v>13.26</v>
      </c>
      <c r="DB281">
        <f>ROUND((ROUND(AT281*CZ281,2)*ROUND(1.05,7)),2)</f>
        <v>0.69</v>
      </c>
      <c r="DC281">
        <f>ROUND((ROUND(AT281*AG281,2)*ROUND(1.05,7)),2)</f>
        <v>0.13</v>
      </c>
      <c r="DD281" t="s">
        <v>3</v>
      </c>
      <c r="DE281" t="s">
        <v>3</v>
      </c>
      <c r="DF281">
        <f>ROUND(ROUND(AE281,2)*CX281,2)</f>
        <v>0</v>
      </c>
      <c r="DG281">
        <f>ROUND(ROUND(AF281*AJ281,2)*CX281,2)</f>
        <v>192.12</v>
      </c>
      <c r="DH281">
        <f>ROUND(ROUND(AG281*AK281,2)*CX281,2)</f>
        <v>85.4</v>
      </c>
      <c r="DI281">
        <f t="shared" si="205"/>
        <v>0</v>
      </c>
      <c r="DJ281">
        <f>DG281</f>
        <v>192.12</v>
      </c>
      <c r="DK281">
        <v>0</v>
      </c>
      <c r="DL281" t="s">
        <v>3</v>
      </c>
      <c r="DM281">
        <v>0</v>
      </c>
      <c r="DN281" t="s">
        <v>3</v>
      </c>
      <c r="DO281">
        <v>0</v>
      </c>
    </row>
    <row r="282" spans="1:119" x14ac:dyDescent="0.2">
      <c r="A282">
        <f>ROW(Source!A214)</f>
        <v>214</v>
      </c>
      <c r="B282">
        <v>51661419</v>
      </c>
      <c r="C282">
        <v>51662461</v>
      </c>
      <c r="D282">
        <v>49673715</v>
      </c>
      <c r="E282">
        <v>1</v>
      </c>
      <c r="F282">
        <v>1</v>
      </c>
      <c r="G282">
        <v>1</v>
      </c>
      <c r="H282">
        <v>2</v>
      </c>
      <c r="I282" t="s">
        <v>479</v>
      </c>
      <c r="J282" t="s">
        <v>480</v>
      </c>
      <c r="K282" t="s">
        <v>481</v>
      </c>
      <c r="L282">
        <v>1367</v>
      </c>
      <c r="N282">
        <v>1011</v>
      </c>
      <c r="O282" t="s">
        <v>461</v>
      </c>
      <c r="P282" t="s">
        <v>461</v>
      </c>
      <c r="Q282">
        <v>1</v>
      </c>
      <c r="W282">
        <v>0</v>
      </c>
      <c r="X282">
        <v>829370094</v>
      </c>
      <c r="Y282">
        <f>(AT282*ROUND(1.05,7))</f>
        <v>0.10500000000000001</v>
      </c>
      <c r="AA282">
        <v>0</v>
      </c>
      <c r="AB282">
        <v>107.41</v>
      </c>
      <c r="AC282">
        <v>0</v>
      </c>
      <c r="AD282">
        <v>0</v>
      </c>
      <c r="AE282">
        <v>0</v>
      </c>
      <c r="AF282">
        <v>8.1</v>
      </c>
      <c r="AG282">
        <v>0</v>
      </c>
      <c r="AH282">
        <v>0</v>
      </c>
      <c r="AI282">
        <v>1</v>
      </c>
      <c r="AJ282">
        <v>13.26</v>
      </c>
      <c r="AK282">
        <v>33.39</v>
      </c>
      <c r="AL282">
        <v>1</v>
      </c>
      <c r="AM282">
        <v>4</v>
      </c>
      <c r="AN282">
        <v>0</v>
      </c>
      <c r="AO282">
        <v>1</v>
      </c>
      <c r="AP282">
        <v>1</v>
      </c>
      <c r="AQ282">
        <v>0</v>
      </c>
      <c r="AR282">
        <v>0</v>
      </c>
      <c r="AS282" t="s">
        <v>3</v>
      </c>
      <c r="AT282">
        <v>0.1</v>
      </c>
      <c r="AU282" t="s">
        <v>20</v>
      </c>
      <c r="AV282">
        <v>0</v>
      </c>
      <c r="AW282">
        <v>2</v>
      </c>
      <c r="AX282">
        <v>51662475</v>
      </c>
      <c r="AY282">
        <v>1</v>
      </c>
      <c r="AZ282">
        <v>0</v>
      </c>
      <c r="BA282">
        <v>311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CV282">
        <v>0</v>
      </c>
      <c r="CW282">
        <f>ROUND(Y282*Source!I214,7)</f>
        <v>2.2050000000000001</v>
      </c>
      <c r="CX282">
        <f>ROUND(Y282*Source!I214,7)</f>
        <v>2.2050000000000001</v>
      </c>
      <c r="CY282">
        <f>AB282</f>
        <v>107.41</v>
      </c>
      <c r="CZ282">
        <f>AF282</f>
        <v>8.1</v>
      </c>
      <c r="DA282">
        <f>AJ282</f>
        <v>13.26</v>
      </c>
      <c r="DB282">
        <f>ROUND((ROUND(AT282*CZ282,2)*ROUND(1.05,7)),2)</f>
        <v>0.85</v>
      </c>
      <c r="DC282">
        <f>ROUND((ROUND(AT282*AG282,2)*ROUND(1.05,7)),2)</f>
        <v>0</v>
      </c>
      <c r="DD282" t="s">
        <v>3</v>
      </c>
      <c r="DE282" t="s">
        <v>3</v>
      </c>
      <c r="DF282">
        <f>ROUND(ROUND(AE282,2)*CX282,2)</f>
        <v>0</v>
      </c>
      <c r="DG282">
        <f>ROUND(ROUND(AF282*AJ282,2)*CX282,2)</f>
        <v>236.84</v>
      </c>
      <c r="DH282">
        <f>ROUND(ROUND(AG282*AK282,2)*CX282,2)</f>
        <v>0</v>
      </c>
      <c r="DI282">
        <f t="shared" si="205"/>
        <v>0</v>
      </c>
      <c r="DJ282">
        <f>DG282</f>
        <v>236.84</v>
      </c>
      <c r="DK282">
        <v>0</v>
      </c>
      <c r="DL282" t="s">
        <v>3</v>
      </c>
      <c r="DM282">
        <v>0</v>
      </c>
      <c r="DN282" t="s">
        <v>3</v>
      </c>
      <c r="DO282">
        <v>0</v>
      </c>
    </row>
    <row r="283" spans="1:119" x14ac:dyDescent="0.2">
      <c r="A283">
        <f>ROW(Source!A214)</f>
        <v>214</v>
      </c>
      <c r="B283">
        <v>51661419</v>
      </c>
      <c r="C283">
        <v>51662461</v>
      </c>
      <c r="D283">
        <v>49523218</v>
      </c>
      <c r="E283">
        <v>1</v>
      </c>
      <c r="F283">
        <v>1</v>
      </c>
      <c r="G283">
        <v>1</v>
      </c>
      <c r="H283">
        <v>3</v>
      </c>
      <c r="I283" t="s">
        <v>53</v>
      </c>
      <c r="J283" t="s">
        <v>56</v>
      </c>
      <c r="K283" t="s">
        <v>54</v>
      </c>
      <c r="L283">
        <v>1374</v>
      </c>
      <c r="N283">
        <v>1013</v>
      </c>
      <c r="O283" t="s">
        <v>55</v>
      </c>
      <c r="P283" t="s">
        <v>55</v>
      </c>
      <c r="Q283">
        <v>1</v>
      </c>
      <c r="W283">
        <v>0</v>
      </c>
      <c r="X283">
        <v>-1743999360</v>
      </c>
      <c r="Y283">
        <f t="shared" ref="Y283:Y288" si="206">AT283</f>
        <v>0.1</v>
      </c>
      <c r="AA283">
        <v>9.11</v>
      </c>
      <c r="AB283">
        <v>0</v>
      </c>
      <c r="AC283">
        <v>0</v>
      </c>
      <c r="AD283">
        <v>0</v>
      </c>
      <c r="AE283">
        <v>1</v>
      </c>
      <c r="AF283">
        <v>0</v>
      </c>
      <c r="AG283">
        <v>0</v>
      </c>
      <c r="AH283">
        <v>0</v>
      </c>
      <c r="AI283">
        <v>9.11</v>
      </c>
      <c r="AJ283">
        <v>1</v>
      </c>
      <c r="AK283">
        <v>1</v>
      </c>
      <c r="AL283">
        <v>1</v>
      </c>
      <c r="AM283">
        <v>0</v>
      </c>
      <c r="AN283">
        <v>0</v>
      </c>
      <c r="AO283">
        <v>0</v>
      </c>
      <c r="AP283">
        <v>1</v>
      </c>
      <c r="AQ283">
        <v>0</v>
      </c>
      <c r="AR283">
        <v>0</v>
      </c>
      <c r="AS283" t="s">
        <v>3</v>
      </c>
      <c r="AT283">
        <v>0.1</v>
      </c>
      <c r="AU283" t="s">
        <v>3</v>
      </c>
      <c r="AV283">
        <v>0</v>
      </c>
      <c r="AW283">
        <v>2</v>
      </c>
      <c r="AX283">
        <v>51662476</v>
      </c>
      <c r="AY283">
        <v>1</v>
      </c>
      <c r="AZ283">
        <v>0</v>
      </c>
      <c r="BA283">
        <v>312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CV283">
        <v>0</v>
      </c>
      <c r="CW283">
        <v>0</v>
      </c>
      <c r="CX283">
        <f>ROUND(Y283*Source!I214,7)</f>
        <v>2.1</v>
      </c>
      <c r="CY283">
        <f t="shared" ref="CY283:CY288" si="207">AA283</f>
        <v>9.11</v>
      </c>
      <c r="CZ283">
        <f t="shared" ref="CZ283:CZ288" si="208">AE283</f>
        <v>1</v>
      </c>
      <c r="DA283">
        <f t="shared" ref="DA283:DA288" si="209">AI283</f>
        <v>9.11</v>
      </c>
      <c r="DB283">
        <f t="shared" ref="DB283:DB288" si="210">ROUND(ROUND(AT283*CZ283,2),2)</f>
        <v>0.1</v>
      </c>
      <c r="DC283">
        <f t="shared" ref="DC283:DC288" si="211">ROUND(ROUND(AT283*AG283,2),2)</f>
        <v>0</v>
      </c>
      <c r="DD283" t="s">
        <v>3</v>
      </c>
      <c r="DE283" t="s">
        <v>3</v>
      </c>
      <c r="DF283">
        <f t="shared" ref="DF283:DF288" si="212">ROUND(ROUND(AE283*AI283,2)*CX283,2)</f>
        <v>19.13</v>
      </c>
      <c r="DG283">
        <f t="shared" ref="DG283:DG290" si="213">ROUND(ROUND(AF283,2)*CX283,2)</f>
        <v>0</v>
      </c>
      <c r="DH283">
        <f t="shared" ref="DH283:DH289" si="214">ROUND(ROUND(AG283,2)*CX283,2)</f>
        <v>0</v>
      </c>
      <c r="DI283">
        <f t="shared" si="205"/>
        <v>0</v>
      </c>
      <c r="DJ283">
        <f t="shared" ref="DJ283:DJ288" si="215">DF283</f>
        <v>19.13</v>
      </c>
      <c r="DK283">
        <v>0</v>
      </c>
      <c r="DL283" t="s">
        <v>3</v>
      </c>
      <c r="DM283">
        <v>0</v>
      </c>
      <c r="DN283" t="s">
        <v>3</v>
      </c>
      <c r="DO283">
        <v>0</v>
      </c>
    </row>
    <row r="284" spans="1:119" x14ac:dyDescent="0.2">
      <c r="A284">
        <f>ROW(Source!A214)</f>
        <v>214</v>
      </c>
      <c r="B284">
        <v>51661419</v>
      </c>
      <c r="C284">
        <v>51662461</v>
      </c>
      <c r="D284">
        <v>49524301</v>
      </c>
      <c r="E284">
        <v>1</v>
      </c>
      <c r="F284">
        <v>1</v>
      </c>
      <c r="G284">
        <v>1</v>
      </c>
      <c r="H284">
        <v>3</v>
      </c>
      <c r="I284" t="s">
        <v>482</v>
      </c>
      <c r="J284" t="s">
        <v>483</v>
      </c>
      <c r="K284" t="s">
        <v>484</v>
      </c>
      <c r="L284">
        <v>1348</v>
      </c>
      <c r="N284">
        <v>1009</v>
      </c>
      <c r="O284" t="s">
        <v>196</v>
      </c>
      <c r="P284" t="s">
        <v>196</v>
      </c>
      <c r="Q284">
        <v>1000</v>
      </c>
      <c r="W284">
        <v>0</v>
      </c>
      <c r="X284">
        <v>1824693337</v>
      </c>
      <c r="Y284">
        <f t="shared" si="206"/>
        <v>1.0000000000000001E-5</v>
      </c>
      <c r="AA284">
        <v>94397.82</v>
      </c>
      <c r="AB284">
        <v>0</v>
      </c>
      <c r="AC284">
        <v>0</v>
      </c>
      <c r="AD284">
        <v>0</v>
      </c>
      <c r="AE284">
        <v>10362</v>
      </c>
      <c r="AF284">
        <v>0</v>
      </c>
      <c r="AG284">
        <v>0</v>
      </c>
      <c r="AH284">
        <v>0</v>
      </c>
      <c r="AI284">
        <v>9.11</v>
      </c>
      <c r="AJ284">
        <v>1</v>
      </c>
      <c r="AK284">
        <v>1</v>
      </c>
      <c r="AL284">
        <v>1</v>
      </c>
      <c r="AM284">
        <v>4</v>
      </c>
      <c r="AN284">
        <v>0</v>
      </c>
      <c r="AO284">
        <v>1</v>
      </c>
      <c r="AP284">
        <v>1</v>
      </c>
      <c r="AQ284">
        <v>0</v>
      </c>
      <c r="AR284">
        <v>0</v>
      </c>
      <c r="AS284" t="s">
        <v>3</v>
      </c>
      <c r="AT284">
        <v>1.0000000000000001E-5</v>
      </c>
      <c r="AU284" t="s">
        <v>3</v>
      </c>
      <c r="AV284">
        <v>0</v>
      </c>
      <c r="AW284">
        <v>2</v>
      </c>
      <c r="AX284">
        <v>51662477</v>
      </c>
      <c r="AY284">
        <v>1</v>
      </c>
      <c r="AZ284">
        <v>0</v>
      </c>
      <c r="BA284">
        <v>313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CV284">
        <v>0</v>
      </c>
      <c r="CW284">
        <v>0</v>
      </c>
      <c r="CX284">
        <f>ROUND(Y284*Source!I214,7)</f>
        <v>2.1000000000000001E-4</v>
      </c>
      <c r="CY284">
        <f t="shared" si="207"/>
        <v>94397.82</v>
      </c>
      <c r="CZ284">
        <f t="shared" si="208"/>
        <v>10362</v>
      </c>
      <c r="DA284">
        <f t="shared" si="209"/>
        <v>9.11</v>
      </c>
      <c r="DB284">
        <f t="shared" si="210"/>
        <v>0.1</v>
      </c>
      <c r="DC284">
        <f t="shared" si="211"/>
        <v>0</v>
      </c>
      <c r="DD284" t="s">
        <v>3</v>
      </c>
      <c r="DE284" t="s">
        <v>3</v>
      </c>
      <c r="DF284">
        <f t="shared" si="212"/>
        <v>19.82</v>
      </c>
      <c r="DG284">
        <f t="shared" si="213"/>
        <v>0</v>
      </c>
      <c r="DH284">
        <f t="shared" si="214"/>
        <v>0</v>
      </c>
      <c r="DI284">
        <f t="shared" si="205"/>
        <v>0</v>
      </c>
      <c r="DJ284">
        <f t="shared" si="215"/>
        <v>19.82</v>
      </c>
      <c r="DK284">
        <v>0</v>
      </c>
      <c r="DL284" t="s">
        <v>3</v>
      </c>
      <c r="DM284">
        <v>0</v>
      </c>
      <c r="DN284" t="s">
        <v>3</v>
      </c>
      <c r="DO284">
        <v>0</v>
      </c>
    </row>
    <row r="285" spans="1:119" x14ac:dyDescent="0.2">
      <c r="A285">
        <f>ROW(Source!A214)</f>
        <v>214</v>
      </c>
      <c r="B285">
        <v>51661419</v>
      </c>
      <c r="C285">
        <v>51662461</v>
      </c>
      <c r="D285">
        <v>49525498</v>
      </c>
      <c r="E285">
        <v>1</v>
      </c>
      <c r="F285">
        <v>1</v>
      </c>
      <c r="G285">
        <v>1</v>
      </c>
      <c r="H285">
        <v>3</v>
      </c>
      <c r="I285" t="s">
        <v>485</v>
      </c>
      <c r="J285" t="s">
        <v>486</v>
      </c>
      <c r="K285" t="s">
        <v>487</v>
      </c>
      <c r="L285">
        <v>1348</v>
      </c>
      <c r="N285">
        <v>1009</v>
      </c>
      <c r="O285" t="s">
        <v>196</v>
      </c>
      <c r="P285" t="s">
        <v>196</v>
      </c>
      <c r="Q285">
        <v>1000</v>
      </c>
      <c r="W285">
        <v>0</v>
      </c>
      <c r="X285">
        <v>226918189</v>
      </c>
      <c r="Y285">
        <f t="shared" si="206"/>
        <v>8.0000000000000007E-5</v>
      </c>
      <c r="AA285">
        <v>113237.3</v>
      </c>
      <c r="AB285">
        <v>0</v>
      </c>
      <c r="AC285">
        <v>0</v>
      </c>
      <c r="AD285">
        <v>0</v>
      </c>
      <c r="AE285">
        <v>12430</v>
      </c>
      <c r="AF285">
        <v>0</v>
      </c>
      <c r="AG285">
        <v>0</v>
      </c>
      <c r="AH285">
        <v>0</v>
      </c>
      <c r="AI285">
        <v>9.11</v>
      </c>
      <c r="AJ285">
        <v>1</v>
      </c>
      <c r="AK285">
        <v>1</v>
      </c>
      <c r="AL285">
        <v>1</v>
      </c>
      <c r="AM285">
        <v>4</v>
      </c>
      <c r="AN285">
        <v>0</v>
      </c>
      <c r="AO285">
        <v>1</v>
      </c>
      <c r="AP285">
        <v>1</v>
      </c>
      <c r="AQ285">
        <v>0</v>
      </c>
      <c r="AR285">
        <v>0</v>
      </c>
      <c r="AS285" t="s">
        <v>3</v>
      </c>
      <c r="AT285">
        <v>8.0000000000000007E-5</v>
      </c>
      <c r="AU285" t="s">
        <v>3</v>
      </c>
      <c r="AV285">
        <v>0</v>
      </c>
      <c r="AW285">
        <v>2</v>
      </c>
      <c r="AX285">
        <v>51662478</v>
      </c>
      <c r="AY285">
        <v>1</v>
      </c>
      <c r="AZ285">
        <v>0</v>
      </c>
      <c r="BA285">
        <v>314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0</v>
      </c>
      <c r="CV285">
        <v>0</v>
      </c>
      <c r="CW285">
        <v>0</v>
      </c>
      <c r="CX285">
        <f>ROUND(Y285*Source!I214,7)</f>
        <v>1.6800000000000001E-3</v>
      </c>
      <c r="CY285">
        <f t="shared" si="207"/>
        <v>113237.3</v>
      </c>
      <c r="CZ285">
        <f t="shared" si="208"/>
        <v>12430</v>
      </c>
      <c r="DA285">
        <f t="shared" si="209"/>
        <v>9.11</v>
      </c>
      <c r="DB285">
        <f t="shared" si="210"/>
        <v>0.99</v>
      </c>
      <c r="DC285">
        <f t="shared" si="211"/>
        <v>0</v>
      </c>
      <c r="DD285" t="s">
        <v>3</v>
      </c>
      <c r="DE285" t="s">
        <v>3</v>
      </c>
      <c r="DF285">
        <f t="shared" si="212"/>
        <v>190.24</v>
      </c>
      <c r="DG285">
        <f t="shared" si="213"/>
        <v>0</v>
      </c>
      <c r="DH285">
        <f t="shared" si="214"/>
        <v>0</v>
      </c>
      <c r="DI285">
        <f t="shared" si="205"/>
        <v>0</v>
      </c>
      <c r="DJ285">
        <f t="shared" si="215"/>
        <v>190.24</v>
      </c>
      <c r="DK285">
        <v>0</v>
      </c>
      <c r="DL285" t="s">
        <v>3</v>
      </c>
      <c r="DM285">
        <v>0</v>
      </c>
      <c r="DN285" t="s">
        <v>3</v>
      </c>
      <c r="DO285">
        <v>0</v>
      </c>
    </row>
    <row r="286" spans="1:119" x14ac:dyDescent="0.2">
      <c r="A286">
        <f>ROW(Source!A214)</f>
        <v>214</v>
      </c>
      <c r="B286">
        <v>51661419</v>
      </c>
      <c r="C286">
        <v>51662461</v>
      </c>
      <c r="D286">
        <v>49543539</v>
      </c>
      <c r="E286">
        <v>1</v>
      </c>
      <c r="F286">
        <v>1</v>
      </c>
      <c r="G286">
        <v>1</v>
      </c>
      <c r="H286">
        <v>3</v>
      </c>
      <c r="I286" t="s">
        <v>488</v>
      </c>
      <c r="J286" t="s">
        <v>489</v>
      </c>
      <c r="K286" t="s">
        <v>490</v>
      </c>
      <c r="L286">
        <v>1348</v>
      </c>
      <c r="N286">
        <v>1009</v>
      </c>
      <c r="O286" t="s">
        <v>196</v>
      </c>
      <c r="P286" t="s">
        <v>196</v>
      </c>
      <c r="Q286">
        <v>1000</v>
      </c>
      <c r="W286">
        <v>0</v>
      </c>
      <c r="X286">
        <v>-2055168211</v>
      </c>
      <c r="Y286">
        <f t="shared" si="206"/>
        <v>4.2999999999999999E-4</v>
      </c>
      <c r="AA286">
        <v>59294.71</v>
      </c>
      <c r="AB286">
        <v>0</v>
      </c>
      <c r="AC286">
        <v>0</v>
      </c>
      <c r="AD286">
        <v>0</v>
      </c>
      <c r="AE286">
        <v>6508.75</v>
      </c>
      <c r="AF286">
        <v>0</v>
      </c>
      <c r="AG286">
        <v>0</v>
      </c>
      <c r="AH286">
        <v>0</v>
      </c>
      <c r="AI286">
        <v>9.11</v>
      </c>
      <c r="AJ286">
        <v>1</v>
      </c>
      <c r="AK286">
        <v>1</v>
      </c>
      <c r="AL286">
        <v>1</v>
      </c>
      <c r="AM286">
        <v>4</v>
      </c>
      <c r="AN286">
        <v>0</v>
      </c>
      <c r="AO286">
        <v>1</v>
      </c>
      <c r="AP286">
        <v>1</v>
      </c>
      <c r="AQ286">
        <v>0</v>
      </c>
      <c r="AR286">
        <v>0</v>
      </c>
      <c r="AS286" t="s">
        <v>3</v>
      </c>
      <c r="AT286">
        <v>4.2999999999999999E-4</v>
      </c>
      <c r="AU286" t="s">
        <v>3</v>
      </c>
      <c r="AV286">
        <v>0</v>
      </c>
      <c r="AW286">
        <v>2</v>
      </c>
      <c r="AX286">
        <v>51662479</v>
      </c>
      <c r="AY286">
        <v>1</v>
      </c>
      <c r="AZ286">
        <v>0</v>
      </c>
      <c r="BA286">
        <v>315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CV286">
        <v>0</v>
      </c>
      <c r="CW286">
        <v>0</v>
      </c>
      <c r="CX286">
        <f>ROUND(Y286*Source!I214,7)</f>
        <v>9.0299999999999998E-3</v>
      </c>
      <c r="CY286">
        <f t="shared" si="207"/>
        <v>59294.71</v>
      </c>
      <c r="CZ286">
        <f t="shared" si="208"/>
        <v>6508.75</v>
      </c>
      <c r="DA286">
        <f t="shared" si="209"/>
        <v>9.11</v>
      </c>
      <c r="DB286">
        <f t="shared" si="210"/>
        <v>2.8</v>
      </c>
      <c r="DC286">
        <f t="shared" si="211"/>
        <v>0</v>
      </c>
      <c r="DD286" t="s">
        <v>3</v>
      </c>
      <c r="DE286" t="s">
        <v>3</v>
      </c>
      <c r="DF286">
        <f t="shared" si="212"/>
        <v>535.42999999999995</v>
      </c>
      <c r="DG286">
        <f t="shared" si="213"/>
        <v>0</v>
      </c>
      <c r="DH286">
        <f t="shared" si="214"/>
        <v>0</v>
      </c>
      <c r="DI286">
        <f t="shared" si="205"/>
        <v>0</v>
      </c>
      <c r="DJ286">
        <f t="shared" si="215"/>
        <v>535.42999999999995</v>
      </c>
      <c r="DK286">
        <v>0</v>
      </c>
      <c r="DL286" t="s">
        <v>3</v>
      </c>
      <c r="DM286">
        <v>0</v>
      </c>
      <c r="DN286" t="s">
        <v>3</v>
      </c>
      <c r="DO286">
        <v>0</v>
      </c>
    </row>
    <row r="287" spans="1:119" x14ac:dyDescent="0.2">
      <c r="A287">
        <f>ROW(Source!A214)</f>
        <v>214</v>
      </c>
      <c r="B287">
        <v>51661419</v>
      </c>
      <c r="C287">
        <v>51662461</v>
      </c>
      <c r="D287">
        <v>49565711</v>
      </c>
      <c r="E287">
        <v>1</v>
      </c>
      <c r="F287">
        <v>1</v>
      </c>
      <c r="G287">
        <v>1</v>
      </c>
      <c r="H287">
        <v>3</v>
      </c>
      <c r="I287" t="s">
        <v>61</v>
      </c>
      <c r="J287" t="s">
        <v>64</v>
      </c>
      <c r="K287" t="s">
        <v>62</v>
      </c>
      <c r="L287">
        <v>1327</v>
      </c>
      <c r="N287">
        <v>1005</v>
      </c>
      <c r="O287" t="s">
        <v>63</v>
      </c>
      <c r="P287" t="s">
        <v>63</v>
      </c>
      <c r="Q287">
        <v>1</v>
      </c>
      <c r="W287">
        <v>1</v>
      </c>
      <c r="X287">
        <v>-1896968330</v>
      </c>
      <c r="Y287">
        <f t="shared" si="206"/>
        <v>-0.04</v>
      </c>
      <c r="AA287">
        <v>8435.86</v>
      </c>
      <c r="AB287">
        <v>0</v>
      </c>
      <c r="AC287">
        <v>0</v>
      </c>
      <c r="AD287">
        <v>0</v>
      </c>
      <c r="AE287">
        <v>926</v>
      </c>
      <c r="AF287">
        <v>0</v>
      </c>
      <c r="AG287">
        <v>0</v>
      </c>
      <c r="AH287">
        <v>0</v>
      </c>
      <c r="AI287">
        <v>9.11</v>
      </c>
      <c r="AJ287">
        <v>1</v>
      </c>
      <c r="AK287">
        <v>1</v>
      </c>
      <c r="AL287">
        <v>1</v>
      </c>
      <c r="AM287">
        <v>4</v>
      </c>
      <c r="AN287">
        <v>0</v>
      </c>
      <c r="AO287">
        <v>1</v>
      </c>
      <c r="AP287">
        <v>1</v>
      </c>
      <c r="AQ287">
        <v>0</v>
      </c>
      <c r="AR287">
        <v>0</v>
      </c>
      <c r="AS287" t="s">
        <v>3</v>
      </c>
      <c r="AT287">
        <v>-0.04</v>
      </c>
      <c r="AU287" t="s">
        <v>3</v>
      </c>
      <c r="AV287">
        <v>0</v>
      </c>
      <c r="AW287">
        <v>2</v>
      </c>
      <c r="AX287">
        <v>51662480</v>
      </c>
      <c r="AY287">
        <v>1</v>
      </c>
      <c r="AZ287">
        <v>6144</v>
      </c>
      <c r="BA287">
        <v>316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CV287">
        <v>0</v>
      </c>
      <c r="CW287">
        <v>0</v>
      </c>
      <c r="CX287">
        <f>ROUND(Y287*Source!I214,7)</f>
        <v>-0.84</v>
      </c>
      <c r="CY287">
        <f t="shared" si="207"/>
        <v>8435.86</v>
      </c>
      <c r="CZ287">
        <f t="shared" si="208"/>
        <v>926</v>
      </c>
      <c r="DA287">
        <f t="shared" si="209"/>
        <v>9.11</v>
      </c>
      <c r="DB287">
        <f t="shared" si="210"/>
        <v>-37.04</v>
      </c>
      <c r="DC287">
        <f t="shared" si="211"/>
        <v>0</v>
      </c>
      <c r="DD287" t="s">
        <v>3</v>
      </c>
      <c r="DE287" t="s">
        <v>3</v>
      </c>
      <c r="DF287">
        <f t="shared" si="212"/>
        <v>-7086.12</v>
      </c>
      <c r="DG287">
        <f t="shared" si="213"/>
        <v>0</v>
      </c>
      <c r="DH287">
        <f t="shared" si="214"/>
        <v>0</v>
      </c>
      <c r="DI287">
        <f t="shared" si="205"/>
        <v>0</v>
      </c>
      <c r="DJ287">
        <f t="shared" si="215"/>
        <v>-7086.12</v>
      </c>
      <c r="DK287">
        <v>0</v>
      </c>
      <c r="DL287" t="s">
        <v>3</v>
      </c>
      <c r="DM287">
        <v>0</v>
      </c>
      <c r="DN287" t="s">
        <v>3</v>
      </c>
      <c r="DO287">
        <v>0</v>
      </c>
    </row>
    <row r="288" spans="1:119" x14ac:dyDescent="0.2">
      <c r="A288">
        <f>ROW(Source!A214)</f>
        <v>214</v>
      </c>
      <c r="B288">
        <v>51661419</v>
      </c>
      <c r="C288">
        <v>51662461</v>
      </c>
      <c r="D288">
        <v>49565299</v>
      </c>
      <c r="E288">
        <v>1</v>
      </c>
      <c r="F288">
        <v>1</v>
      </c>
      <c r="G288">
        <v>1</v>
      </c>
      <c r="H288">
        <v>3</v>
      </c>
      <c r="I288" t="s">
        <v>29</v>
      </c>
      <c r="J288" t="s">
        <v>242</v>
      </c>
      <c r="K288" t="s">
        <v>320</v>
      </c>
      <c r="L288">
        <v>1371</v>
      </c>
      <c r="N288">
        <v>1013</v>
      </c>
      <c r="O288" t="s">
        <v>17</v>
      </c>
      <c r="P288" t="s">
        <v>17</v>
      </c>
      <c r="Q288">
        <v>1</v>
      </c>
      <c r="W288">
        <v>0</v>
      </c>
      <c r="X288">
        <v>-1802594515</v>
      </c>
      <c r="Y288">
        <f t="shared" si="206"/>
        <v>1</v>
      </c>
      <c r="AA288">
        <v>1644.17</v>
      </c>
      <c r="AB288">
        <v>0</v>
      </c>
      <c r="AC288">
        <v>0</v>
      </c>
      <c r="AD288">
        <v>0</v>
      </c>
      <c r="AE288">
        <v>1729.0400000000002</v>
      </c>
      <c r="AF288">
        <v>0</v>
      </c>
      <c r="AG288">
        <v>0</v>
      </c>
      <c r="AH288">
        <v>0</v>
      </c>
      <c r="AI288">
        <v>9.11</v>
      </c>
      <c r="AJ288">
        <v>1</v>
      </c>
      <c r="AK288">
        <v>1</v>
      </c>
      <c r="AL288">
        <v>1</v>
      </c>
      <c r="AM288">
        <v>0</v>
      </c>
      <c r="AN288">
        <v>0</v>
      </c>
      <c r="AO288">
        <v>0</v>
      </c>
      <c r="AP288">
        <v>1</v>
      </c>
      <c r="AQ288">
        <v>0</v>
      </c>
      <c r="AR288">
        <v>0</v>
      </c>
      <c r="AS288" t="s">
        <v>3</v>
      </c>
      <c r="AT288">
        <v>1</v>
      </c>
      <c r="AU288" t="s">
        <v>3</v>
      </c>
      <c r="AV288">
        <v>0</v>
      </c>
      <c r="AW288">
        <v>1</v>
      </c>
      <c r="AX288">
        <v>-1</v>
      </c>
      <c r="AY288">
        <v>0</v>
      </c>
      <c r="AZ288">
        <v>0</v>
      </c>
      <c r="BA288" t="s">
        <v>3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CV288">
        <v>0</v>
      </c>
      <c r="CW288">
        <v>0</v>
      </c>
      <c r="CX288">
        <f>ROUND(Y288*Source!I214,7)</f>
        <v>21</v>
      </c>
      <c r="CY288">
        <f t="shared" si="207"/>
        <v>1644.17</v>
      </c>
      <c r="CZ288">
        <f t="shared" si="208"/>
        <v>1729.0400000000002</v>
      </c>
      <c r="DA288">
        <f t="shared" si="209"/>
        <v>9.11</v>
      </c>
      <c r="DB288">
        <f t="shared" si="210"/>
        <v>1729.04</v>
      </c>
      <c r="DC288">
        <f t="shared" si="211"/>
        <v>0</v>
      </c>
      <c r="DD288" t="s">
        <v>3</v>
      </c>
      <c r="DE288" t="s">
        <v>3</v>
      </c>
      <c r="DF288">
        <f t="shared" si="212"/>
        <v>330782.55</v>
      </c>
      <c r="DG288">
        <f t="shared" si="213"/>
        <v>0</v>
      </c>
      <c r="DH288">
        <f t="shared" si="214"/>
        <v>0</v>
      </c>
      <c r="DI288">
        <f t="shared" si="205"/>
        <v>0</v>
      </c>
      <c r="DJ288">
        <f t="shared" si="215"/>
        <v>330782.55</v>
      </c>
      <c r="DK288">
        <v>0</v>
      </c>
      <c r="DL288" t="s">
        <v>3</v>
      </c>
      <c r="DM288">
        <v>0</v>
      </c>
      <c r="DN288" t="s">
        <v>3</v>
      </c>
      <c r="DO288">
        <v>0</v>
      </c>
    </row>
    <row r="289" spans="1:119" x14ac:dyDescent="0.2">
      <c r="A289">
        <f>ROW(Source!A218)</f>
        <v>218</v>
      </c>
      <c r="B289">
        <v>51661419</v>
      </c>
      <c r="C289">
        <v>51662484</v>
      </c>
      <c r="D289">
        <v>49510723</v>
      </c>
      <c r="E289">
        <v>70</v>
      </c>
      <c r="F289">
        <v>1</v>
      </c>
      <c r="G289">
        <v>1</v>
      </c>
      <c r="H289">
        <v>1</v>
      </c>
      <c r="I289" t="s">
        <v>477</v>
      </c>
      <c r="J289" t="s">
        <v>3</v>
      </c>
      <c r="K289" t="s">
        <v>478</v>
      </c>
      <c r="L289">
        <v>1191</v>
      </c>
      <c r="N289">
        <v>1013</v>
      </c>
      <c r="O289" t="s">
        <v>455</v>
      </c>
      <c r="P289" t="s">
        <v>455</v>
      </c>
      <c r="Q289">
        <v>1</v>
      </c>
      <c r="W289">
        <v>0</v>
      </c>
      <c r="X289">
        <v>-112797078</v>
      </c>
      <c r="Y289">
        <f>(AT289*ROUND(1.05,7))</f>
        <v>1.1130000000000002</v>
      </c>
      <c r="AA289">
        <v>0</v>
      </c>
      <c r="AB289">
        <v>0</v>
      </c>
      <c r="AC289">
        <v>0</v>
      </c>
      <c r="AD289">
        <v>299.51</v>
      </c>
      <c r="AE289">
        <v>0</v>
      </c>
      <c r="AF289">
        <v>0</v>
      </c>
      <c r="AG289">
        <v>0</v>
      </c>
      <c r="AH289">
        <v>8.9700000000000006</v>
      </c>
      <c r="AI289">
        <v>1</v>
      </c>
      <c r="AJ289">
        <v>1</v>
      </c>
      <c r="AK289">
        <v>1</v>
      </c>
      <c r="AL289">
        <v>33.39</v>
      </c>
      <c r="AM289">
        <v>4</v>
      </c>
      <c r="AN289">
        <v>0</v>
      </c>
      <c r="AO289">
        <v>1</v>
      </c>
      <c r="AP289">
        <v>1</v>
      </c>
      <c r="AQ289">
        <v>0</v>
      </c>
      <c r="AR289">
        <v>0</v>
      </c>
      <c r="AS289" t="s">
        <v>3</v>
      </c>
      <c r="AT289">
        <v>1.06</v>
      </c>
      <c r="AU289" t="s">
        <v>20</v>
      </c>
      <c r="AV289">
        <v>1</v>
      </c>
      <c r="AW289">
        <v>2</v>
      </c>
      <c r="AX289">
        <v>51662493</v>
      </c>
      <c r="AY289">
        <v>1</v>
      </c>
      <c r="AZ289">
        <v>0</v>
      </c>
      <c r="BA289">
        <v>317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CU289">
        <f>ROUND(AT289*Source!I218*AH289*AL289,2)</f>
        <v>634.96</v>
      </c>
      <c r="CV289">
        <f>ROUND(Y289*Source!I218,7)</f>
        <v>2.226</v>
      </c>
      <c r="CW289">
        <v>0</v>
      </c>
      <c r="CX289">
        <f>ROUND(Y289*Source!I218,7)</f>
        <v>2.226</v>
      </c>
      <c r="CY289">
        <f>AD289</f>
        <v>299.51</v>
      </c>
      <c r="CZ289">
        <f>AH289</f>
        <v>8.9700000000000006</v>
      </c>
      <c r="DA289">
        <f>AL289</f>
        <v>33.39</v>
      </c>
      <c r="DB289">
        <f>ROUND((ROUND(AT289*CZ289,2)*ROUND(1.05,7)),2)</f>
        <v>9.99</v>
      </c>
      <c r="DC289">
        <f>ROUND((ROUND(AT289*AG289,2)*ROUND(1.05,7)),2)</f>
        <v>0</v>
      </c>
      <c r="DD289" t="s">
        <v>3</v>
      </c>
      <c r="DE289" t="s">
        <v>3</v>
      </c>
      <c r="DF289">
        <f>ROUND(ROUND(AE289,2)*CX289,2)</f>
        <v>0</v>
      </c>
      <c r="DG289">
        <f t="shared" si="213"/>
        <v>0</v>
      </c>
      <c r="DH289">
        <f t="shared" si="214"/>
        <v>0</v>
      </c>
      <c r="DI289">
        <f>ROUND(ROUND(AH289*AL289,2)*CX289,2)</f>
        <v>666.71</v>
      </c>
      <c r="DJ289">
        <f>DI289</f>
        <v>666.71</v>
      </c>
      <c r="DK289">
        <v>0</v>
      </c>
      <c r="DL289" t="s">
        <v>3</v>
      </c>
      <c r="DM289">
        <v>0</v>
      </c>
      <c r="DN289" t="s">
        <v>3</v>
      </c>
      <c r="DO289">
        <v>0</v>
      </c>
    </row>
    <row r="290" spans="1:119" x14ac:dyDescent="0.2">
      <c r="A290">
        <f>ROW(Source!A218)</f>
        <v>218</v>
      </c>
      <c r="B290">
        <v>51661419</v>
      </c>
      <c r="C290">
        <v>51662484</v>
      </c>
      <c r="D290">
        <v>49510905</v>
      </c>
      <c r="E290">
        <v>70</v>
      </c>
      <c r="F290">
        <v>1</v>
      </c>
      <c r="G290">
        <v>1</v>
      </c>
      <c r="H290">
        <v>1</v>
      </c>
      <c r="I290" t="s">
        <v>456</v>
      </c>
      <c r="J290" t="s">
        <v>3</v>
      </c>
      <c r="K290" t="s">
        <v>457</v>
      </c>
      <c r="L290">
        <v>1191</v>
      </c>
      <c r="N290">
        <v>1013</v>
      </c>
      <c r="O290" t="s">
        <v>455</v>
      </c>
      <c r="P290" t="s">
        <v>455</v>
      </c>
      <c r="Q290">
        <v>1</v>
      </c>
      <c r="W290">
        <v>0</v>
      </c>
      <c r="X290">
        <v>-1417349443</v>
      </c>
      <c r="Y290">
        <f>(AT290*ROUND(1.05,7))</f>
        <v>1.0500000000000001E-2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1</v>
      </c>
      <c r="AJ290">
        <v>1</v>
      </c>
      <c r="AK290">
        <v>33.39</v>
      </c>
      <c r="AL290">
        <v>1</v>
      </c>
      <c r="AM290">
        <v>4</v>
      </c>
      <c r="AN290">
        <v>0</v>
      </c>
      <c r="AO290">
        <v>1</v>
      </c>
      <c r="AP290">
        <v>1</v>
      </c>
      <c r="AQ290">
        <v>0</v>
      </c>
      <c r="AR290">
        <v>0</v>
      </c>
      <c r="AS290" t="s">
        <v>3</v>
      </c>
      <c r="AT290">
        <v>0.01</v>
      </c>
      <c r="AU290" t="s">
        <v>20</v>
      </c>
      <c r="AV290">
        <v>2</v>
      </c>
      <c r="AW290">
        <v>2</v>
      </c>
      <c r="AX290">
        <v>51662494</v>
      </c>
      <c r="AY290">
        <v>1</v>
      </c>
      <c r="AZ290">
        <v>0</v>
      </c>
      <c r="BA290">
        <v>318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CV290">
        <v>0</v>
      </c>
      <c r="CW290">
        <v>0</v>
      </c>
      <c r="CX290">
        <f>ROUND(Y290*Source!I218,7)</f>
        <v>2.1000000000000001E-2</v>
      </c>
      <c r="CY290">
        <f>AD290</f>
        <v>0</v>
      </c>
      <c r="CZ290">
        <f>AH290</f>
        <v>0</v>
      </c>
      <c r="DA290">
        <f>AL290</f>
        <v>1</v>
      </c>
      <c r="DB290">
        <f>ROUND((ROUND(AT290*CZ290,2)*ROUND(1.05,7)),2)</f>
        <v>0</v>
      </c>
      <c r="DC290">
        <f>ROUND((ROUND(AT290*AG290,2)*ROUND(1.05,7)),2)</f>
        <v>0</v>
      </c>
      <c r="DD290" t="s">
        <v>3</v>
      </c>
      <c r="DE290" t="s">
        <v>3</v>
      </c>
      <c r="DF290">
        <f>ROUND(ROUND(AE290,2)*CX290,2)</f>
        <v>0</v>
      </c>
      <c r="DG290">
        <f t="shared" si="213"/>
        <v>0</v>
      </c>
      <c r="DH290">
        <f>ROUND(ROUND(AG290*AK290,2)*CX290,2)</f>
        <v>0</v>
      </c>
      <c r="DI290">
        <f t="shared" ref="DI290:DI295" si="216">ROUND(ROUND(AH290,2)*CX290,2)</f>
        <v>0</v>
      </c>
      <c r="DJ290">
        <f>DI290</f>
        <v>0</v>
      </c>
      <c r="DK290">
        <v>0</v>
      </c>
      <c r="DL290" t="s">
        <v>3</v>
      </c>
      <c r="DM290">
        <v>0</v>
      </c>
      <c r="DN290" t="s">
        <v>3</v>
      </c>
      <c r="DO290">
        <v>0</v>
      </c>
    </row>
    <row r="291" spans="1:119" x14ac:dyDescent="0.2">
      <c r="A291">
        <f>ROW(Source!A218)</f>
        <v>218</v>
      </c>
      <c r="B291">
        <v>51661419</v>
      </c>
      <c r="C291">
        <v>51662484</v>
      </c>
      <c r="D291">
        <v>49672695</v>
      </c>
      <c r="E291">
        <v>1</v>
      </c>
      <c r="F291">
        <v>1</v>
      </c>
      <c r="G291">
        <v>1</v>
      </c>
      <c r="H291">
        <v>2</v>
      </c>
      <c r="I291" t="s">
        <v>462</v>
      </c>
      <c r="J291" t="s">
        <v>463</v>
      </c>
      <c r="K291" t="s">
        <v>464</v>
      </c>
      <c r="L291">
        <v>1367</v>
      </c>
      <c r="N291">
        <v>1011</v>
      </c>
      <c r="O291" t="s">
        <v>461</v>
      </c>
      <c r="P291" t="s">
        <v>461</v>
      </c>
      <c r="Q291">
        <v>1</v>
      </c>
      <c r="W291">
        <v>0</v>
      </c>
      <c r="X291">
        <v>1063590936</v>
      </c>
      <c r="Y291">
        <f>(AT291*ROUND(1.05,7))</f>
        <v>0.27300000000000002</v>
      </c>
      <c r="AA291">
        <v>0</v>
      </c>
      <c r="AB291">
        <v>41.37</v>
      </c>
      <c r="AC291">
        <v>0</v>
      </c>
      <c r="AD291">
        <v>0</v>
      </c>
      <c r="AE291">
        <v>0</v>
      </c>
      <c r="AF291">
        <v>3.12</v>
      </c>
      <c r="AG291">
        <v>0</v>
      </c>
      <c r="AH291">
        <v>0</v>
      </c>
      <c r="AI291">
        <v>1</v>
      </c>
      <c r="AJ291">
        <v>13.26</v>
      </c>
      <c r="AK291">
        <v>33.39</v>
      </c>
      <c r="AL291">
        <v>1</v>
      </c>
      <c r="AM291">
        <v>4</v>
      </c>
      <c r="AN291">
        <v>0</v>
      </c>
      <c r="AO291">
        <v>1</v>
      </c>
      <c r="AP291">
        <v>1</v>
      </c>
      <c r="AQ291">
        <v>0</v>
      </c>
      <c r="AR291">
        <v>0</v>
      </c>
      <c r="AS291" t="s">
        <v>3</v>
      </c>
      <c r="AT291">
        <v>0.26</v>
      </c>
      <c r="AU291" t="s">
        <v>20</v>
      </c>
      <c r="AV291">
        <v>0</v>
      </c>
      <c r="AW291">
        <v>2</v>
      </c>
      <c r="AX291">
        <v>51662495</v>
      </c>
      <c r="AY291">
        <v>1</v>
      </c>
      <c r="AZ291">
        <v>0</v>
      </c>
      <c r="BA291">
        <v>319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0</v>
      </c>
      <c r="CV291">
        <v>0</v>
      </c>
      <c r="CW291">
        <f>ROUND(Y291*Source!I218,7)</f>
        <v>0.54600000000000004</v>
      </c>
      <c r="CX291">
        <f>ROUND(Y291*Source!I218,7)</f>
        <v>0.54600000000000004</v>
      </c>
      <c r="CY291">
        <f>AB291</f>
        <v>41.37</v>
      </c>
      <c r="CZ291">
        <f>AF291</f>
        <v>3.12</v>
      </c>
      <c r="DA291">
        <f>AJ291</f>
        <v>13.26</v>
      </c>
      <c r="DB291">
        <f>ROUND((ROUND(AT291*CZ291,2)*ROUND(1.05,7)),2)</f>
        <v>0.85</v>
      </c>
      <c r="DC291">
        <f>ROUND((ROUND(AT291*AG291,2)*ROUND(1.05,7)),2)</f>
        <v>0</v>
      </c>
      <c r="DD291" t="s">
        <v>3</v>
      </c>
      <c r="DE291" t="s">
        <v>3</v>
      </c>
      <c r="DF291">
        <f>ROUND(ROUND(AE291,2)*CX291,2)</f>
        <v>0</v>
      </c>
      <c r="DG291">
        <f>ROUND(ROUND(AF291*AJ291,2)*CX291,2)</f>
        <v>22.59</v>
      </c>
      <c r="DH291">
        <f>ROUND(ROUND(AG291*AK291,2)*CX291,2)</f>
        <v>0</v>
      </c>
      <c r="DI291">
        <f t="shared" si="216"/>
        <v>0</v>
      </c>
      <c r="DJ291">
        <f>DG291</f>
        <v>22.59</v>
      </c>
      <c r="DK291">
        <v>0</v>
      </c>
      <c r="DL291" t="s">
        <v>3</v>
      </c>
      <c r="DM291">
        <v>0</v>
      </c>
      <c r="DN291" t="s">
        <v>3</v>
      </c>
      <c r="DO291">
        <v>0</v>
      </c>
    </row>
    <row r="292" spans="1:119" x14ac:dyDescent="0.2">
      <c r="A292">
        <f>ROW(Source!A218)</f>
        <v>218</v>
      </c>
      <c r="B292">
        <v>51661419</v>
      </c>
      <c r="C292">
        <v>51662484</v>
      </c>
      <c r="D292">
        <v>49673503</v>
      </c>
      <c r="E292">
        <v>1</v>
      </c>
      <c r="F292">
        <v>1</v>
      </c>
      <c r="G292">
        <v>1</v>
      </c>
      <c r="H292">
        <v>2</v>
      </c>
      <c r="I292" t="s">
        <v>465</v>
      </c>
      <c r="J292" t="s">
        <v>466</v>
      </c>
      <c r="K292" t="s">
        <v>467</v>
      </c>
      <c r="L292">
        <v>1367</v>
      </c>
      <c r="N292">
        <v>1011</v>
      </c>
      <c r="O292" t="s">
        <v>461</v>
      </c>
      <c r="P292" t="s">
        <v>461</v>
      </c>
      <c r="Q292">
        <v>1</v>
      </c>
      <c r="W292">
        <v>0</v>
      </c>
      <c r="X292">
        <v>509054691</v>
      </c>
      <c r="Y292">
        <f>(AT292*ROUND(1.05,7))</f>
        <v>1.0500000000000001E-2</v>
      </c>
      <c r="AA292">
        <v>0</v>
      </c>
      <c r="AB292">
        <v>871.31</v>
      </c>
      <c r="AC292">
        <v>387.32</v>
      </c>
      <c r="AD292">
        <v>0</v>
      </c>
      <c r="AE292">
        <v>0</v>
      </c>
      <c r="AF292">
        <v>65.709999999999994</v>
      </c>
      <c r="AG292">
        <v>11.6</v>
      </c>
      <c r="AH292">
        <v>0</v>
      </c>
      <c r="AI292">
        <v>1</v>
      </c>
      <c r="AJ292">
        <v>13.26</v>
      </c>
      <c r="AK292">
        <v>33.39</v>
      </c>
      <c r="AL292">
        <v>1</v>
      </c>
      <c r="AM292">
        <v>4</v>
      </c>
      <c r="AN292">
        <v>0</v>
      </c>
      <c r="AO292">
        <v>1</v>
      </c>
      <c r="AP292">
        <v>1</v>
      </c>
      <c r="AQ292">
        <v>0</v>
      </c>
      <c r="AR292">
        <v>0</v>
      </c>
      <c r="AS292" t="s">
        <v>3</v>
      </c>
      <c r="AT292">
        <v>0.01</v>
      </c>
      <c r="AU292" t="s">
        <v>20</v>
      </c>
      <c r="AV292">
        <v>0</v>
      </c>
      <c r="AW292">
        <v>2</v>
      </c>
      <c r="AX292">
        <v>51662496</v>
      </c>
      <c r="AY292">
        <v>1</v>
      </c>
      <c r="AZ292">
        <v>0</v>
      </c>
      <c r="BA292">
        <v>320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CV292">
        <v>0</v>
      </c>
      <c r="CW292">
        <f>ROUND(Y292*Source!I218,7)</f>
        <v>2.1000000000000001E-2</v>
      </c>
      <c r="CX292">
        <f>ROUND(Y292*Source!I218,7)</f>
        <v>2.1000000000000001E-2</v>
      </c>
      <c r="CY292">
        <f>AB292</f>
        <v>871.31</v>
      </c>
      <c r="CZ292">
        <f>AF292</f>
        <v>65.709999999999994</v>
      </c>
      <c r="DA292">
        <f>AJ292</f>
        <v>13.26</v>
      </c>
      <c r="DB292">
        <f>ROUND((ROUND(AT292*CZ292,2)*ROUND(1.05,7)),2)</f>
        <v>0.69</v>
      </c>
      <c r="DC292">
        <f>ROUND((ROUND(AT292*AG292,2)*ROUND(1.05,7)),2)</f>
        <v>0.13</v>
      </c>
      <c r="DD292" t="s">
        <v>3</v>
      </c>
      <c r="DE292" t="s">
        <v>3</v>
      </c>
      <c r="DF292">
        <f>ROUND(ROUND(AE292,2)*CX292,2)</f>
        <v>0</v>
      </c>
      <c r="DG292">
        <f>ROUND(ROUND(AF292*AJ292,2)*CX292,2)</f>
        <v>18.3</v>
      </c>
      <c r="DH292">
        <f>ROUND(ROUND(AG292*AK292,2)*CX292,2)</f>
        <v>8.1300000000000008</v>
      </c>
      <c r="DI292">
        <f t="shared" si="216"/>
        <v>0</v>
      </c>
      <c r="DJ292">
        <f>DG292</f>
        <v>18.3</v>
      </c>
      <c r="DK292">
        <v>0</v>
      </c>
      <c r="DL292" t="s">
        <v>3</v>
      </c>
      <c r="DM292">
        <v>0</v>
      </c>
      <c r="DN292" t="s">
        <v>3</v>
      </c>
      <c r="DO292">
        <v>0</v>
      </c>
    </row>
    <row r="293" spans="1:119" x14ac:dyDescent="0.2">
      <c r="A293">
        <f>ROW(Source!A218)</f>
        <v>218</v>
      </c>
      <c r="B293">
        <v>51661419</v>
      </c>
      <c r="C293">
        <v>51662484</v>
      </c>
      <c r="D293">
        <v>49525488</v>
      </c>
      <c r="E293">
        <v>1</v>
      </c>
      <c r="F293">
        <v>1</v>
      </c>
      <c r="G293">
        <v>1</v>
      </c>
      <c r="H293">
        <v>3</v>
      </c>
      <c r="I293" t="s">
        <v>468</v>
      </c>
      <c r="J293" t="s">
        <v>469</v>
      </c>
      <c r="K293" t="s">
        <v>470</v>
      </c>
      <c r="L293">
        <v>1346</v>
      </c>
      <c r="N293">
        <v>1009</v>
      </c>
      <c r="O293" t="s">
        <v>471</v>
      </c>
      <c r="P293" t="s">
        <v>471</v>
      </c>
      <c r="Q293">
        <v>1</v>
      </c>
      <c r="W293">
        <v>0</v>
      </c>
      <c r="X293">
        <v>-1864341761</v>
      </c>
      <c r="Y293">
        <f>AT293</f>
        <v>0.2</v>
      </c>
      <c r="AA293">
        <v>82.35</v>
      </c>
      <c r="AB293">
        <v>0</v>
      </c>
      <c r="AC293">
        <v>0</v>
      </c>
      <c r="AD293">
        <v>0</v>
      </c>
      <c r="AE293">
        <v>9.0399999999999991</v>
      </c>
      <c r="AF293">
        <v>0</v>
      </c>
      <c r="AG293">
        <v>0</v>
      </c>
      <c r="AH293">
        <v>0</v>
      </c>
      <c r="AI293">
        <v>9.11</v>
      </c>
      <c r="AJ293">
        <v>1</v>
      </c>
      <c r="AK293">
        <v>1</v>
      </c>
      <c r="AL293">
        <v>1</v>
      </c>
      <c r="AM293">
        <v>4</v>
      </c>
      <c r="AN293">
        <v>0</v>
      </c>
      <c r="AO293">
        <v>1</v>
      </c>
      <c r="AP293">
        <v>1</v>
      </c>
      <c r="AQ293">
        <v>0</v>
      </c>
      <c r="AR293">
        <v>0</v>
      </c>
      <c r="AS293" t="s">
        <v>3</v>
      </c>
      <c r="AT293">
        <v>0.2</v>
      </c>
      <c r="AU293" t="s">
        <v>3</v>
      </c>
      <c r="AV293">
        <v>0</v>
      </c>
      <c r="AW293">
        <v>2</v>
      </c>
      <c r="AX293">
        <v>51662497</v>
      </c>
      <c r="AY293">
        <v>1</v>
      </c>
      <c r="AZ293">
        <v>0</v>
      </c>
      <c r="BA293">
        <v>321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CV293">
        <v>0</v>
      </c>
      <c r="CW293">
        <v>0</v>
      </c>
      <c r="CX293">
        <f>ROUND(Y293*Source!I218,7)</f>
        <v>0.4</v>
      </c>
      <c r="CY293">
        <f>AA293</f>
        <v>82.35</v>
      </c>
      <c r="CZ293">
        <f>AE293</f>
        <v>9.0399999999999991</v>
      </c>
      <c r="DA293">
        <f>AI293</f>
        <v>9.11</v>
      </c>
      <c r="DB293">
        <f>ROUND(ROUND(AT293*CZ293,2),2)</f>
        <v>1.81</v>
      </c>
      <c r="DC293">
        <f>ROUND(ROUND(AT293*AG293,2),2)</f>
        <v>0</v>
      </c>
      <c r="DD293" t="s">
        <v>3</v>
      </c>
      <c r="DE293" t="s">
        <v>3</v>
      </c>
      <c r="DF293">
        <f>ROUND(ROUND(AE293*AI293,2)*CX293,2)</f>
        <v>32.94</v>
      </c>
      <c r="DG293">
        <f>ROUND(ROUND(AF293,2)*CX293,2)</f>
        <v>0</v>
      </c>
      <c r="DH293">
        <f>ROUND(ROUND(AG293,2)*CX293,2)</f>
        <v>0</v>
      </c>
      <c r="DI293">
        <f t="shared" si="216"/>
        <v>0</v>
      </c>
      <c r="DJ293">
        <f>DF293</f>
        <v>32.94</v>
      </c>
      <c r="DK293">
        <v>0</v>
      </c>
      <c r="DL293" t="s">
        <v>3</v>
      </c>
      <c r="DM293">
        <v>0</v>
      </c>
      <c r="DN293" t="s">
        <v>3</v>
      </c>
      <c r="DO293">
        <v>0</v>
      </c>
    </row>
    <row r="294" spans="1:119" x14ac:dyDescent="0.2">
      <c r="A294">
        <f>ROW(Source!A218)</f>
        <v>218</v>
      </c>
      <c r="B294">
        <v>51661419</v>
      </c>
      <c r="C294">
        <v>51662484</v>
      </c>
      <c r="D294">
        <v>49526492</v>
      </c>
      <c r="E294">
        <v>1</v>
      </c>
      <c r="F294">
        <v>1</v>
      </c>
      <c r="G294">
        <v>1</v>
      </c>
      <c r="H294">
        <v>3</v>
      </c>
      <c r="I294" t="s">
        <v>472</v>
      </c>
      <c r="J294" t="s">
        <v>473</v>
      </c>
      <c r="K294" t="s">
        <v>474</v>
      </c>
      <c r="L294">
        <v>1346</v>
      </c>
      <c r="N294">
        <v>1009</v>
      </c>
      <c r="O294" t="s">
        <v>471</v>
      </c>
      <c r="P294" t="s">
        <v>471</v>
      </c>
      <c r="Q294">
        <v>1</v>
      </c>
      <c r="W294">
        <v>0</v>
      </c>
      <c r="X294">
        <v>497341279</v>
      </c>
      <c r="Y294">
        <f>AT294</f>
        <v>0.56000000000000005</v>
      </c>
      <c r="AA294">
        <v>210.35</v>
      </c>
      <c r="AB294">
        <v>0</v>
      </c>
      <c r="AC294">
        <v>0</v>
      </c>
      <c r="AD294">
        <v>0</v>
      </c>
      <c r="AE294">
        <v>23.09</v>
      </c>
      <c r="AF294">
        <v>0</v>
      </c>
      <c r="AG294">
        <v>0</v>
      </c>
      <c r="AH294">
        <v>0</v>
      </c>
      <c r="AI294">
        <v>9.11</v>
      </c>
      <c r="AJ294">
        <v>1</v>
      </c>
      <c r="AK294">
        <v>1</v>
      </c>
      <c r="AL294">
        <v>1</v>
      </c>
      <c r="AM294">
        <v>4</v>
      </c>
      <c r="AN294">
        <v>0</v>
      </c>
      <c r="AO294">
        <v>1</v>
      </c>
      <c r="AP294">
        <v>1</v>
      </c>
      <c r="AQ294">
        <v>0</v>
      </c>
      <c r="AR294">
        <v>0</v>
      </c>
      <c r="AS294" t="s">
        <v>3</v>
      </c>
      <c r="AT294">
        <v>0.56000000000000005</v>
      </c>
      <c r="AU294" t="s">
        <v>3</v>
      </c>
      <c r="AV294">
        <v>0</v>
      </c>
      <c r="AW294">
        <v>2</v>
      </c>
      <c r="AX294">
        <v>51662498</v>
      </c>
      <c r="AY294">
        <v>1</v>
      </c>
      <c r="AZ294">
        <v>0</v>
      </c>
      <c r="BA294">
        <v>322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CV294">
        <v>0</v>
      </c>
      <c r="CW294">
        <v>0</v>
      </c>
      <c r="CX294">
        <f>ROUND(Y294*Source!I218,7)</f>
        <v>1.1200000000000001</v>
      </c>
      <c r="CY294">
        <f>AA294</f>
        <v>210.35</v>
      </c>
      <c r="CZ294">
        <f>AE294</f>
        <v>23.09</v>
      </c>
      <c r="DA294">
        <f>AI294</f>
        <v>9.11</v>
      </c>
      <c r="DB294">
        <f>ROUND(ROUND(AT294*CZ294,2),2)</f>
        <v>12.93</v>
      </c>
      <c r="DC294">
        <f>ROUND(ROUND(AT294*AG294,2),2)</f>
        <v>0</v>
      </c>
      <c r="DD294" t="s">
        <v>3</v>
      </c>
      <c r="DE294" t="s">
        <v>3</v>
      </c>
      <c r="DF294">
        <f>ROUND(ROUND(AE294*AI294,2)*CX294,2)</f>
        <v>235.59</v>
      </c>
      <c r="DG294">
        <f>ROUND(ROUND(AF294,2)*CX294,2)</f>
        <v>0</v>
      </c>
      <c r="DH294">
        <f>ROUND(ROUND(AG294,2)*CX294,2)</f>
        <v>0</v>
      </c>
      <c r="DI294">
        <f t="shared" si="216"/>
        <v>0</v>
      </c>
      <c r="DJ294">
        <f>DF294</f>
        <v>235.59</v>
      </c>
      <c r="DK294">
        <v>0</v>
      </c>
      <c r="DL294" t="s">
        <v>3</v>
      </c>
      <c r="DM294">
        <v>0</v>
      </c>
      <c r="DN294" t="s">
        <v>3</v>
      </c>
      <c r="DO294">
        <v>0</v>
      </c>
    </row>
    <row r="295" spans="1:119" x14ac:dyDescent="0.2">
      <c r="A295">
        <f>ROW(Source!A218)</f>
        <v>218</v>
      </c>
      <c r="B295">
        <v>51661419</v>
      </c>
      <c r="C295">
        <v>51662484</v>
      </c>
      <c r="D295">
        <v>0</v>
      </c>
      <c r="E295">
        <v>0</v>
      </c>
      <c r="F295">
        <v>1</v>
      </c>
      <c r="G295">
        <v>1</v>
      </c>
      <c r="H295">
        <v>3</v>
      </c>
      <c r="I295" t="s">
        <v>29</v>
      </c>
      <c r="J295" t="s">
        <v>3</v>
      </c>
      <c r="K295" t="s">
        <v>327</v>
      </c>
      <c r="L295">
        <v>1371</v>
      </c>
      <c r="N295">
        <v>1013</v>
      </c>
      <c r="O295" t="s">
        <v>17</v>
      </c>
      <c r="P295" t="s">
        <v>17</v>
      </c>
      <c r="Q295">
        <v>1</v>
      </c>
      <c r="W295">
        <v>0</v>
      </c>
      <c r="X295">
        <v>-785834554</v>
      </c>
      <c r="Y295">
        <f>AT295</f>
        <v>1</v>
      </c>
      <c r="AA295">
        <v>1141.8800000000001</v>
      </c>
      <c r="AB295">
        <v>0</v>
      </c>
      <c r="AC295">
        <v>0</v>
      </c>
      <c r="AD295">
        <v>0</v>
      </c>
      <c r="AE295">
        <v>1200.8300000000002</v>
      </c>
      <c r="AF295">
        <v>0</v>
      </c>
      <c r="AG295">
        <v>0</v>
      </c>
      <c r="AH295">
        <v>0</v>
      </c>
      <c r="AI295">
        <v>9.11</v>
      </c>
      <c r="AJ295">
        <v>1</v>
      </c>
      <c r="AK295">
        <v>1</v>
      </c>
      <c r="AL295">
        <v>1</v>
      </c>
      <c r="AM295">
        <v>0</v>
      </c>
      <c r="AN295">
        <v>0</v>
      </c>
      <c r="AO295">
        <v>0</v>
      </c>
      <c r="AP295">
        <v>1</v>
      </c>
      <c r="AQ295">
        <v>0</v>
      </c>
      <c r="AR295">
        <v>0</v>
      </c>
      <c r="AS295" t="s">
        <v>3</v>
      </c>
      <c r="AT295">
        <v>1</v>
      </c>
      <c r="AU295" t="s">
        <v>3</v>
      </c>
      <c r="AV295">
        <v>0</v>
      </c>
      <c r="AW295">
        <v>1</v>
      </c>
      <c r="AX295">
        <v>-1</v>
      </c>
      <c r="AY295">
        <v>0</v>
      </c>
      <c r="AZ295">
        <v>0</v>
      </c>
      <c r="BA295" t="s">
        <v>3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CV295">
        <v>0</v>
      </c>
      <c r="CW295">
        <v>0</v>
      </c>
      <c r="CX295">
        <f>ROUND(Y295*Source!I218,7)</f>
        <v>2</v>
      </c>
      <c r="CY295">
        <f>AA295</f>
        <v>1141.8800000000001</v>
      </c>
      <c r="CZ295">
        <f>AE295</f>
        <v>1200.8300000000002</v>
      </c>
      <c r="DA295">
        <f>AI295</f>
        <v>9.11</v>
      </c>
      <c r="DB295">
        <f>ROUND(ROUND(AT295*CZ295,2),2)</f>
        <v>1200.83</v>
      </c>
      <c r="DC295">
        <f>ROUND(ROUND(AT295*AG295,2),2)</f>
        <v>0</v>
      </c>
      <c r="DD295" t="s">
        <v>3</v>
      </c>
      <c r="DE295" t="s">
        <v>3</v>
      </c>
      <c r="DF295">
        <f>ROUND(ROUND(AE295*AI295,2)*CX295,2)</f>
        <v>21879.119999999999</v>
      </c>
      <c r="DG295">
        <f>ROUND(ROUND(AF295,2)*CX295,2)</f>
        <v>0</v>
      </c>
      <c r="DH295">
        <f>ROUND(ROUND(AG295,2)*CX295,2)</f>
        <v>0</v>
      </c>
      <c r="DI295">
        <f t="shared" si="216"/>
        <v>0</v>
      </c>
      <c r="DJ295">
        <f>DF295</f>
        <v>21879.119999999999</v>
      </c>
      <c r="DK295">
        <v>0</v>
      </c>
      <c r="DL295" t="s">
        <v>3</v>
      </c>
      <c r="DM295">
        <v>0</v>
      </c>
      <c r="DN295" t="s">
        <v>3</v>
      </c>
      <c r="DO295">
        <v>0</v>
      </c>
    </row>
    <row r="296" spans="1:119" x14ac:dyDescent="0.2">
      <c r="A296">
        <f>ROW(Source!A220)</f>
        <v>220</v>
      </c>
      <c r="B296">
        <v>51661419</v>
      </c>
      <c r="C296">
        <v>51662501</v>
      </c>
      <c r="D296">
        <v>49510719</v>
      </c>
      <c r="E296">
        <v>70</v>
      </c>
      <c r="F296">
        <v>1</v>
      </c>
      <c r="G296">
        <v>1</v>
      </c>
      <c r="H296">
        <v>1</v>
      </c>
      <c r="I296" t="s">
        <v>491</v>
      </c>
      <c r="J296" t="s">
        <v>3</v>
      </c>
      <c r="K296" t="s">
        <v>492</v>
      </c>
      <c r="L296">
        <v>1191</v>
      </c>
      <c r="N296">
        <v>1013</v>
      </c>
      <c r="O296" t="s">
        <v>455</v>
      </c>
      <c r="P296" t="s">
        <v>455</v>
      </c>
      <c r="Q296">
        <v>1</v>
      </c>
      <c r="W296">
        <v>0</v>
      </c>
      <c r="X296">
        <v>784619160</v>
      </c>
      <c r="Y296">
        <f t="shared" ref="Y296:Y301" si="217">(AT296*ROUND(1.05,7))</f>
        <v>161.70000000000002</v>
      </c>
      <c r="AA296">
        <v>0</v>
      </c>
      <c r="AB296">
        <v>0</v>
      </c>
      <c r="AC296">
        <v>0</v>
      </c>
      <c r="AD296">
        <v>291.83</v>
      </c>
      <c r="AE296">
        <v>0</v>
      </c>
      <c r="AF296">
        <v>0</v>
      </c>
      <c r="AG296">
        <v>0</v>
      </c>
      <c r="AH296">
        <v>8.74</v>
      </c>
      <c r="AI296">
        <v>1</v>
      </c>
      <c r="AJ296">
        <v>1</v>
      </c>
      <c r="AK296">
        <v>1</v>
      </c>
      <c r="AL296">
        <v>33.39</v>
      </c>
      <c r="AM296">
        <v>4</v>
      </c>
      <c r="AN296">
        <v>0</v>
      </c>
      <c r="AO296">
        <v>1</v>
      </c>
      <c r="AP296">
        <v>1</v>
      </c>
      <c r="AQ296">
        <v>0</v>
      </c>
      <c r="AR296">
        <v>0</v>
      </c>
      <c r="AS296" t="s">
        <v>3</v>
      </c>
      <c r="AT296">
        <v>154</v>
      </c>
      <c r="AU296" t="s">
        <v>20</v>
      </c>
      <c r="AV296">
        <v>1</v>
      </c>
      <c r="AW296">
        <v>2</v>
      </c>
      <c r="AX296">
        <v>51662514</v>
      </c>
      <c r="AY296">
        <v>1</v>
      </c>
      <c r="AZ296">
        <v>0</v>
      </c>
      <c r="BA296">
        <v>324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CU296">
        <f>ROUND(AT296*Source!I220*AH296*AL296,2)</f>
        <v>2966.15</v>
      </c>
      <c r="CV296">
        <f>ROUND(Y296*Source!I220,7)</f>
        <v>10.6722</v>
      </c>
      <c r="CW296">
        <v>0</v>
      </c>
      <c r="CX296">
        <f>ROUND(Y296*Source!I220,7)</f>
        <v>10.6722</v>
      </c>
      <c r="CY296">
        <f>AD296</f>
        <v>291.83</v>
      </c>
      <c r="CZ296">
        <f>AH296</f>
        <v>8.74</v>
      </c>
      <c r="DA296">
        <f>AL296</f>
        <v>33.39</v>
      </c>
      <c r="DB296">
        <f t="shared" ref="DB296:DB301" si="218">ROUND((ROUND(AT296*CZ296,2)*ROUND(1.05,7)),2)</f>
        <v>1413.26</v>
      </c>
      <c r="DC296">
        <f t="shared" ref="DC296:DC301" si="219">ROUND((ROUND(AT296*AG296,2)*ROUND(1.05,7)),2)</f>
        <v>0</v>
      </c>
      <c r="DD296" t="s">
        <v>3</v>
      </c>
      <c r="DE296" t="s">
        <v>3</v>
      </c>
      <c r="DF296">
        <f t="shared" ref="DF296:DF301" si="220">ROUND(ROUND(AE296,2)*CX296,2)</f>
        <v>0</v>
      </c>
      <c r="DG296">
        <f>ROUND(ROUND(AF296,2)*CX296,2)</f>
        <v>0</v>
      </c>
      <c r="DH296">
        <f>ROUND(ROUND(AG296,2)*CX296,2)</f>
        <v>0</v>
      </c>
      <c r="DI296">
        <f>ROUND(ROUND(AH296*AL296,2)*CX296,2)</f>
        <v>3114.47</v>
      </c>
      <c r="DJ296">
        <f>DI296</f>
        <v>3114.47</v>
      </c>
      <c r="DK296">
        <v>0</v>
      </c>
      <c r="DL296" t="s">
        <v>3</v>
      </c>
      <c r="DM296">
        <v>0</v>
      </c>
      <c r="DN296" t="s">
        <v>3</v>
      </c>
      <c r="DO296">
        <v>0</v>
      </c>
    </row>
    <row r="297" spans="1:119" x14ac:dyDescent="0.2">
      <c r="A297">
        <f>ROW(Source!A220)</f>
        <v>220</v>
      </c>
      <c r="B297">
        <v>51661419</v>
      </c>
      <c r="C297">
        <v>51662501</v>
      </c>
      <c r="D297">
        <v>49510905</v>
      </c>
      <c r="E297">
        <v>70</v>
      </c>
      <c r="F297">
        <v>1</v>
      </c>
      <c r="G297">
        <v>1</v>
      </c>
      <c r="H297">
        <v>1</v>
      </c>
      <c r="I297" t="s">
        <v>456</v>
      </c>
      <c r="J297" t="s">
        <v>3</v>
      </c>
      <c r="K297" t="s">
        <v>457</v>
      </c>
      <c r="L297">
        <v>1191</v>
      </c>
      <c r="N297">
        <v>1013</v>
      </c>
      <c r="O297" t="s">
        <v>455</v>
      </c>
      <c r="P297" t="s">
        <v>455</v>
      </c>
      <c r="Q297">
        <v>1</v>
      </c>
      <c r="W297">
        <v>0</v>
      </c>
      <c r="X297">
        <v>-1417349443</v>
      </c>
      <c r="Y297">
        <f t="shared" si="217"/>
        <v>1.26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1</v>
      </c>
      <c r="AJ297">
        <v>1</v>
      </c>
      <c r="AK297">
        <v>33.39</v>
      </c>
      <c r="AL297">
        <v>1</v>
      </c>
      <c r="AM297">
        <v>4</v>
      </c>
      <c r="AN297">
        <v>0</v>
      </c>
      <c r="AO297">
        <v>1</v>
      </c>
      <c r="AP297">
        <v>1</v>
      </c>
      <c r="AQ297">
        <v>0</v>
      </c>
      <c r="AR297">
        <v>0</v>
      </c>
      <c r="AS297" t="s">
        <v>3</v>
      </c>
      <c r="AT297">
        <v>1.2</v>
      </c>
      <c r="AU297" t="s">
        <v>20</v>
      </c>
      <c r="AV297">
        <v>2</v>
      </c>
      <c r="AW297">
        <v>2</v>
      </c>
      <c r="AX297">
        <v>51662515</v>
      </c>
      <c r="AY297">
        <v>1</v>
      </c>
      <c r="AZ297">
        <v>0</v>
      </c>
      <c r="BA297">
        <v>325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CV297">
        <v>0</v>
      </c>
      <c r="CW297">
        <v>0</v>
      </c>
      <c r="CX297">
        <f>ROUND(Y297*Source!I220,7)</f>
        <v>8.3159999999999998E-2</v>
      </c>
      <c r="CY297">
        <f>AD297</f>
        <v>0</v>
      </c>
      <c r="CZ297">
        <f>AH297</f>
        <v>0</v>
      </c>
      <c r="DA297">
        <f>AL297</f>
        <v>1</v>
      </c>
      <c r="DB297">
        <f t="shared" si="218"/>
        <v>0</v>
      </c>
      <c r="DC297">
        <f t="shared" si="219"/>
        <v>0</v>
      </c>
      <c r="DD297" t="s">
        <v>3</v>
      </c>
      <c r="DE297" t="s">
        <v>3</v>
      </c>
      <c r="DF297">
        <f t="shared" si="220"/>
        <v>0</v>
      </c>
      <c r="DG297">
        <f>ROUND(ROUND(AF297,2)*CX297,2)</f>
        <v>0</v>
      </c>
      <c r="DH297">
        <f>ROUND(ROUND(AG297*AK297,2)*CX297,2)</f>
        <v>0</v>
      </c>
      <c r="DI297">
        <f t="shared" ref="DI297:DI307" si="221">ROUND(ROUND(AH297,2)*CX297,2)</f>
        <v>0</v>
      </c>
      <c r="DJ297">
        <f>DI297</f>
        <v>0</v>
      </c>
      <c r="DK297">
        <v>0</v>
      </c>
      <c r="DL297" t="s">
        <v>3</v>
      </c>
      <c r="DM297">
        <v>0</v>
      </c>
      <c r="DN297" t="s">
        <v>3</v>
      </c>
      <c r="DO297">
        <v>0</v>
      </c>
    </row>
    <row r="298" spans="1:119" x14ac:dyDescent="0.2">
      <c r="A298">
        <f>ROW(Source!A220)</f>
        <v>220</v>
      </c>
      <c r="B298">
        <v>51661419</v>
      </c>
      <c r="C298">
        <v>51662501</v>
      </c>
      <c r="D298">
        <v>49672573</v>
      </c>
      <c r="E298">
        <v>1</v>
      </c>
      <c r="F298">
        <v>1</v>
      </c>
      <c r="G298">
        <v>1</v>
      </c>
      <c r="H298">
        <v>2</v>
      </c>
      <c r="I298" t="s">
        <v>458</v>
      </c>
      <c r="J298" t="s">
        <v>459</v>
      </c>
      <c r="K298" t="s">
        <v>460</v>
      </c>
      <c r="L298">
        <v>1367</v>
      </c>
      <c r="N298">
        <v>1011</v>
      </c>
      <c r="O298" t="s">
        <v>461</v>
      </c>
      <c r="P298" t="s">
        <v>461</v>
      </c>
      <c r="Q298">
        <v>1</v>
      </c>
      <c r="W298">
        <v>0</v>
      </c>
      <c r="X298">
        <v>-430484415</v>
      </c>
      <c r="Y298">
        <f t="shared" si="217"/>
        <v>0.504</v>
      </c>
      <c r="AA298">
        <v>0</v>
      </c>
      <c r="AB298">
        <v>1530.2</v>
      </c>
      <c r="AC298">
        <v>450.77</v>
      </c>
      <c r="AD298">
        <v>0</v>
      </c>
      <c r="AE298">
        <v>0</v>
      </c>
      <c r="AF298">
        <v>115.4</v>
      </c>
      <c r="AG298">
        <v>13.5</v>
      </c>
      <c r="AH298">
        <v>0</v>
      </c>
      <c r="AI298">
        <v>1</v>
      </c>
      <c r="AJ298">
        <v>13.26</v>
      </c>
      <c r="AK298">
        <v>33.39</v>
      </c>
      <c r="AL298">
        <v>1</v>
      </c>
      <c r="AM298">
        <v>4</v>
      </c>
      <c r="AN298">
        <v>0</v>
      </c>
      <c r="AO298">
        <v>1</v>
      </c>
      <c r="AP298">
        <v>1</v>
      </c>
      <c r="AQ298">
        <v>0</v>
      </c>
      <c r="AR298">
        <v>0</v>
      </c>
      <c r="AS298" t="s">
        <v>3</v>
      </c>
      <c r="AT298">
        <v>0.48</v>
      </c>
      <c r="AU298" t="s">
        <v>20</v>
      </c>
      <c r="AV298">
        <v>0</v>
      </c>
      <c r="AW298">
        <v>2</v>
      </c>
      <c r="AX298">
        <v>51662516</v>
      </c>
      <c r="AY298">
        <v>1</v>
      </c>
      <c r="AZ298">
        <v>0</v>
      </c>
      <c r="BA298">
        <v>326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CV298">
        <v>0</v>
      </c>
      <c r="CW298">
        <f>ROUND(Y298*Source!I220,7)</f>
        <v>3.3264000000000002E-2</v>
      </c>
      <c r="CX298">
        <f>ROUND(Y298*Source!I220,7)</f>
        <v>3.3264000000000002E-2</v>
      </c>
      <c r="CY298">
        <f>AB298</f>
        <v>1530.2</v>
      </c>
      <c r="CZ298">
        <f>AF298</f>
        <v>115.4</v>
      </c>
      <c r="DA298">
        <f>AJ298</f>
        <v>13.26</v>
      </c>
      <c r="DB298">
        <f t="shared" si="218"/>
        <v>58.16</v>
      </c>
      <c r="DC298">
        <f t="shared" si="219"/>
        <v>6.8</v>
      </c>
      <c r="DD298" t="s">
        <v>3</v>
      </c>
      <c r="DE298" t="s">
        <v>3</v>
      </c>
      <c r="DF298">
        <f t="shared" si="220"/>
        <v>0</v>
      </c>
      <c r="DG298">
        <f>ROUND(ROUND(AF298*AJ298,2)*CX298,2)</f>
        <v>50.9</v>
      </c>
      <c r="DH298">
        <f>ROUND(ROUND(AG298*AK298,2)*CX298,2)</f>
        <v>14.99</v>
      </c>
      <c r="DI298">
        <f t="shared" si="221"/>
        <v>0</v>
      </c>
      <c r="DJ298">
        <f>DG298</f>
        <v>50.9</v>
      </c>
      <c r="DK298">
        <v>0</v>
      </c>
      <c r="DL298" t="s">
        <v>3</v>
      </c>
      <c r="DM298">
        <v>0</v>
      </c>
      <c r="DN298" t="s">
        <v>3</v>
      </c>
      <c r="DO298">
        <v>0</v>
      </c>
    </row>
    <row r="299" spans="1:119" x14ac:dyDescent="0.2">
      <c r="A299">
        <f>ROW(Source!A220)</f>
        <v>220</v>
      </c>
      <c r="B299">
        <v>51661419</v>
      </c>
      <c r="C299">
        <v>51662501</v>
      </c>
      <c r="D299">
        <v>49672703</v>
      </c>
      <c r="E299">
        <v>1</v>
      </c>
      <c r="F299">
        <v>1</v>
      </c>
      <c r="G299">
        <v>1</v>
      </c>
      <c r="H299">
        <v>2</v>
      </c>
      <c r="I299" t="s">
        <v>493</v>
      </c>
      <c r="J299" t="s">
        <v>494</v>
      </c>
      <c r="K299" t="s">
        <v>495</v>
      </c>
      <c r="L299">
        <v>1367</v>
      </c>
      <c r="N299">
        <v>1011</v>
      </c>
      <c r="O299" t="s">
        <v>461</v>
      </c>
      <c r="P299" t="s">
        <v>461</v>
      </c>
      <c r="Q299">
        <v>1</v>
      </c>
      <c r="W299">
        <v>0</v>
      </c>
      <c r="X299">
        <v>-1424865896</v>
      </c>
      <c r="Y299">
        <f t="shared" si="217"/>
        <v>0.35700000000000004</v>
      </c>
      <c r="AA299">
        <v>0</v>
      </c>
      <c r="AB299">
        <v>88.31</v>
      </c>
      <c r="AC299">
        <v>0</v>
      </c>
      <c r="AD299">
        <v>0</v>
      </c>
      <c r="AE299">
        <v>0</v>
      </c>
      <c r="AF299">
        <v>6.66</v>
      </c>
      <c r="AG299">
        <v>0</v>
      </c>
      <c r="AH299">
        <v>0</v>
      </c>
      <c r="AI299">
        <v>1</v>
      </c>
      <c r="AJ299">
        <v>13.26</v>
      </c>
      <c r="AK299">
        <v>33.39</v>
      </c>
      <c r="AL299">
        <v>1</v>
      </c>
      <c r="AM299">
        <v>4</v>
      </c>
      <c r="AN299">
        <v>0</v>
      </c>
      <c r="AO299">
        <v>1</v>
      </c>
      <c r="AP299">
        <v>1</v>
      </c>
      <c r="AQ299">
        <v>0</v>
      </c>
      <c r="AR299">
        <v>0</v>
      </c>
      <c r="AS299" t="s">
        <v>3</v>
      </c>
      <c r="AT299">
        <v>0.34</v>
      </c>
      <c r="AU299" t="s">
        <v>20</v>
      </c>
      <c r="AV299">
        <v>0</v>
      </c>
      <c r="AW299">
        <v>2</v>
      </c>
      <c r="AX299">
        <v>51662517</v>
      </c>
      <c r="AY299">
        <v>1</v>
      </c>
      <c r="AZ299">
        <v>0</v>
      </c>
      <c r="BA299">
        <v>327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CV299">
        <v>0</v>
      </c>
      <c r="CW299">
        <f>ROUND(Y299*Source!I220,7)</f>
        <v>2.3562E-2</v>
      </c>
      <c r="CX299">
        <f>ROUND(Y299*Source!I220,7)</f>
        <v>2.3562E-2</v>
      </c>
      <c r="CY299">
        <f>AB299</f>
        <v>88.31</v>
      </c>
      <c r="CZ299">
        <f>AF299</f>
        <v>6.66</v>
      </c>
      <c r="DA299">
        <f>AJ299</f>
        <v>13.26</v>
      </c>
      <c r="DB299">
        <f t="shared" si="218"/>
        <v>2.37</v>
      </c>
      <c r="DC299">
        <f t="shared" si="219"/>
        <v>0</v>
      </c>
      <c r="DD299" t="s">
        <v>3</v>
      </c>
      <c r="DE299" t="s">
        <v>3</v>
      </c>
      <c r="DF299">
        <f t="shared" si="220"/>
        <v>0</v>
      </c>
      <c r="DG299">
        <f>ROUND(ROUND(AF299*AJ299,2)*CX299,2)</f>
        <v>2.08</v>
      </c>
      <c r="DH299">
        <f>ROUND(ROUND(AG299*AK299,2)*CX299,2)</f>
        <v>0</v>
      </c>
      <c r="DI299">
        <f t="shared" si="221"/>
        <v>0</v>
      </c>
      <c r="DJ299">
        <f>DG299</f>
        <v>2.08</v>
      </c>
      <c r="DK299">
        <v>0</v>
      </c>
      <c r="DL299" t="s">
        <v>3</v>
      </c>
      <c r="DM299">
        <v>0</v>
      </c>
      <c r="DN299" t="s">
        <v>3</v>
      </c>
      <c r="DO299">
        <v>0</v>
      </c>
    </row>
    <row r="300" spans="1:119" x14ac:dyDescent="0.2">
      <c r="A300">
        <f>ROW(Source!A220)</f>
        <v>220</v>
      </c>
      <c r="B300">
        <v>51661419</v>
      </c>
      <c r="C300">
        <v>51662501</v>
      </c>
      <c r="D300">
        <v>49673503</v>
      </c>
      <c r="E300">
        <v>1</v>
      </c>
      <c r="F300">
        <v>1</v>
      </c>
      <c r="G300">
        <v>1</v>
      </c>
      <c r="H300">
        <v>2</v>
      </c>
      <c r="I300" t="s">
        <v>465</v>
      </c>
      <c r="J300" t="s">
        <v>466</v>
      </c>
      <c r="K300" t="s">
        <v>467</v>
      </c>
      <c r="L300">
        <v>1367</v>
      </c>
      <c r="N300">
        <v>1011</v>
      </c>
      <c r="O300" t="s">
        <v>461</v>
      </c>
      <c r="P300" t="s">
        <v>461</v>
      </c>
      <c r="Q300">
        <v>1</v>
      </c>
      <c r="W300">
        <v>0</v>
      </c>
      <c r="X300">
        <v>509054691</v>
      </c>
      <c r="Y300">
        <f t="shared" si="217"/>
        <v>0.75600000000000001</v>
      </c>
      <c r="AA300">
        <v>0</v>
      </c>
      <c r="AB300">
        <v>871.31</v>
      </c>
      <c r="AC300">
        <v>387.32</v>
      </c>
      <c r="AD300">
        <v>0</v>
      </c>
      <c r="AE300">
        <v>0</v>
      </c>
      <c r="AF300">
        <v>65.709999999999994</v>
      </c>
      <c r="AG300">
        <v>11.6</v>
      </c>
      <c r="AH300">
        <v>0</v>
      </c>
      <c r="AI300">
        <v>1</v>
      </c>
      <c r="AJ300">
        <v>13.26</v>
      </c>
      <c r="AK300">
        <v>33.39</v>
      </c>
      <c r="AL300">
        <v>1</v>
      </c>
      <c r="AM300">
        <v>4</v>
      </c>
      <c r="AN300">
        <v>0</v>
      </c>
      <c r="AO300">
        <v>1</v>
      </c>
      <c r="AP300">
        <v>1</v>
      </c>
      <c r="AQ300">
        <v>0</v>
      </c>
      <c r="AR300">
        <v>0</v>
      </c>
      <c r="AS300" t="s">
        <v>3</v>
      </c>
      <c r="AT300">
        <v>0.72</v>
      </c>
      <c r="AU300" t="s">
        <v>20</v>
      </c>
      <c r="AV300">
        <v>0</v>
      </c>
      <c r="AW300">
        <v>2</v>
      </c>
      <c r="AX300">
        <v>51662518</v>
      </c>
      <c r="AY300">
        <v>1</v>
      </c>
      <c r="AZ300">
        <v>0</v>
      </c>
      <c r="BA300">
        <v>328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CV300">
        <v>0</v>
      </c>
      <c r="CW300">
        <f>ROUND(Y300*Source!I220,7)</f>
        <v>4.9896000000000003E-2</v>
      </c>
      <c r="CX300">
        <f>ROUND(Y300*Source!I220,7)</f>
        <v>4.9896000000000003E-2</v>
      </c>
      <c r="CY300">
        <f>AB300</f>
        <v>871.31</v>
      </c>
      <c r="CZ300">
        <f>AF300</f>
        <v>65.709999999999994</v>
      </c>
      <c r="DA300">
        <f>AJ300</f>
        <v>13.26</v>
      </c>
      <c r="DB300">
        <f t="shared" si="218"/>
        <v>49.68</v>
      </c>
      <c r="DC300">
        <f t="shared" si="219"/>
        <v>8.77</v>
      </c>
      <c r="DD300" t="s">
        <v>3</v>
      </c>
      <c r="DE300" t="s">
        <v>3</v>
      </c>
      <c r="DF300">
        <f t="shared" si="220"/>
        <v>0</v>
      </c>
      <c r="DG300">
        <f>ROUND(ROUND(AF300*AJ300,2)*CX300,2)</f>
        <v>43.47</v>
      </c>
      <c r="DH300">
        <f>ROUND(ROUND(AG300*AK300,2)*CX300,2)</f>
        <v>19.329999999999998</v>
      </c>
      <c r="DI300">
        <f t="shared" si="221"/>
        <v>0</v>
      </c>
      <c r="DJ300">
        <f>DG300</f>
        <v>43.47</v>
      </c>
      <c r="DK300">
        <v>0</v>
      </c>
      <c r="DL300" t="s">
        <v>3</v>
      </c>
      <c r="DM300">
        <v>0</v>
      </c>
      <c r="DN300" t="s">
        <v>3</v>
      </c>
      <c r="DO300">
        <v>0</v>
      </c>
    </row>
    <row r="301" spans="1:119" x14ac:dyDescent="0.2">
      <c r="A301">
        <f>ROW(Source!A220)</f>
        <v>220</v>
      </c>
      <c r="B301">
        <v>51661419</v>
      </c>
      <c r="C301">
        <v>51662501</v>
      </c>
      <c r="D301">
        <v>49673715</v>
      </c>
      <c r="E301">
        <v>1</v>
      </c>
      <c r="F301">
        <v>1</v>
      </c>
      <c r="G301">
        <v>1</v>
      </c>
      <c r="H301">
        <v>2</v>
      </c>
      <c r="I301" t="s">
        <v>479</v>
      </c>
      <c r="J301" t="s">
        <v>480</v>
      </c>
      <c r="K301" t="s">
        <v>481</v>
      </c>
      <c r="L301">
        <v>1367</v>
      </c>
      <c r="N301">
        <v>1011</v>
      </c>
      <c r="O301" t="s">
        <v>461</v>
      </c>
      <c r="P301" t="s">
        <v>461</v>
      </c>
      <c r="Q301">
        <v>1</v>
      </c>
      <c r="W301">
        <v>0</v>
      </c>
      <c r="X301">
        <v>829370094</v>
      </c>
      <c r="Y301">
        <f t="shared" si="217"/>
        <v>1.6170000000000002</v>
      </c>
      <c r="AA301">
        <v>0</v>
      </c>
      <c r="AB301">
        <v>107.41</v>
      </c>
      <c r="AC301">
        <v>0</v>
      </c>
      <c r="AD301">
        <v>0</v>
      </c>
      <c r="AE301">
        <v>0</v>
      </c>
      <c r="AF301">
        <v>8.1</v>
      </c>
      <c r="AG301">
        <v>0</v>
      </c>
      <c r="AH301">
        <v>0</v>
      </c>
      <c r="AI301">
        <v>1</v>
      </c>
      <c r="AJ301">
        <v>13.26</v>
      </c>
      <c r="AK301">
        <v>33.39</v>
      </c>
      <c r="AL301">
        <v>1</v>
      </c>
      <c r="AM301">
        <v>4</v>
      </c>
      <c r="AN301">
        <v>0</v>
      </c>
      <c r="AO301">
        <v>1</v>
      </c>
      <c r="AP301">
        <v>1</v>
      </c>
      <c r="AQ301">
        <v>0</v>
      </c>
      <c r="AR301">
        <v>0</v>
      </c>
      <c r="AS301" t="s">
        <v>3</v>
      </c>
      <c r="AT301">
        <v>1.54</v>
      </c>
      <c r="AU301" t="s">
        <v>20</v>
      </c>
      <c r="AV301">
        <v>0</v>
      </c>
      <c r="AW301">
        <v>2</v>
      </c>
      <c r="AX301">
        <v>51662519</v>
      </c>
      <c r="AY301">
        <v>1</v>
      </c>
      <c r="AZ301">
        <v>0</v>
      </c>
      <c r="BA301">
        <v>329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CV301">
        <v>0</v>
      </c>
      <c r="CW301">
        <f>ROUND(Y301*Source!I220,7)</f>
        <v>0.106722</v>
      </c>
      <c r="CX301">
        <f>ROUND(Y301*Source!I220,7)</f>
        <v>0.106722</v>
      </c>
      <c r="CY301">
        <f>AB301</f>
        <v>107.41</v>
      </c>
      <c r="CZ301">
        <f>AF301</f>
        <v>8.1</v>
      </c>
      <c r="DA301">
        <f>AJ301</f>
        <v>13.26</v>
      </c>
      <c r="DB301">
        <f t="shared" si="218"/>
        <v>13.09</v>
      </c>
      <c r="DC301">
        <f t="shared" si="219"/>
        <v>0</v>
      </c>
      <c r="DD301" t="s">
        <v>3</v>
      </c>
      <c r="DE301" t="s">
        <v>3</v>
      </c>
      <c r="DF301">
        <f t="shared" si="220"/>
        <v>0</v>
      </c>
      <c r="DG301">
        <f>ROUND(ROUND(AF301*AJ301,2)*CX301,2)</f>
        <v>11.46</v>
      </c>
      <c r="DH301">
        <f>ROUND(ROUND(AG301*AK301,2)*CX301,2)</f>
        <v>0</v>
      </c>
      <c r="DI301">
        <f t="shared" si="221"/>
        <v>0</v>
      </c>
      <c r="DJ301">
        <f>DG301</f>
        <v>11.46</v>
      </c>
      <c r="DK301">
        <v>0</v>
      </c>
      <c r="DL301" t="s">
        <v>3</v>
      </c>
      <c r="DM301">
        <v>0</v>
      </c>
      <c r="DN301" t="s">
        <v>3</v>
      </c>
      <c r="DO301">
        <v>0</v>
      </c>
    </row>
    <row r="302" spans="1:119" x14ac:dyDescent="0.2">
      <c r="A302">
        <f>ROW(Source!A220)</f>
        <v>220</v>
      </c>
      <c r="B302">
        <v>51661419</v>
      </c>
      <c r="C302">
        <v>51662501</v>
      </c>
      <c r="D302">
        <v>49521144</v>
      </c>
      <c r="E302">
        <v>1</v>
      </c>
      <c r="F302">
        <v>1</v>
      </c>
      <c r="G302">
        <v>1</v>
      </c>
      <c r="H302">
        <v>3</v>
      </c>
      <c r="I302" t="s">
        <v>496</v>
      </c>
      <c r="J302" t="s">
        <v>497</v>
      </c>
      <c r="K302" t="s">
        <v>498</v>
      </c>
      <c r="L302">
        <v>1348</v>
      </c>
      <c r="N302">
        <v>1009</v>
      </c>
      <c r="O302" t="s">
        <v>196</v>
      </c>
      <c r="P302" t="s">
        <v>196</v>
      </c>
      <c r="Q302">
        <v>1000</v>
      </c>
      <c r="W302">
        <v>0</v>
      </c>
      <c r="X302">
        <v>-847628873</v>
      </c>
      <c r="Y302">
        <f t="shared" ref="Y302:Y307" si="222">AT302</f>
        <v>8.8999999999999995E-4</v>
      </c>
      <c r="AA302">
        <v>241405.89</v>
      </c>
      <c r="AB302">
        <v>0</v>
      </c>
      <c r="AC302">
        <v>0</v>
      </c>
      <c r="AD302">
        <v>0</v>
      </c>
      <c r="AE302">
        <v>26499</v>
      </c>
      <c r="AF302">
        <v>0</v>
      </c>
      <c r="AG302">
        <v>0</v>
      </c>
      <c r="AH302">
        <v>0</v>
      </c>
      <c r="AI302">
        <v>9.11</v>
      </c>
      <c r="AJ302">
        <v>1</v>
      </c>
      <c r="AK302">
        <v>1</v>
      </c>
      <c r="AL302">
        <v>1</v>
      </c>
      <c r="AM302">
        <v>4</v>
      </c>
      <c r="AN302">
        <v>0</v>
      </c>
      <c r="AO302">
        <v>1</v>
      </c>
      <c r="AP302">
        <v>1</v>
      </c>
      <c r="AQ302">
        <v>0</v>
      </c>
      <c r="AR302">
        <v>0</v>
      </c>
      <c r="AS302" t="s">
        <v>3</v>
      </c>
      <c r="AT302">
        <v>8.8999999999999995E-4</v>
      </c>
      <c r="AU302" t="s">
        <v>3</v>
      </c>
      <c r="AV302">
        <v>0</v>
      </c>
      <c r="AW302">
        <v>2</v>
      </c>
      <c r="AX302">
        <v>51662520</v>
      </c>
      <c r="AY302">
        <v>1</v>
      </c>
      <c r="AZ302">
        <v>0</v>
      </c>
      <c r="BA302">
        <v>330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CV302">
        <v>0</v>
      </c>
      <c r="CW302">
        <v>0</v>
      </c>
      <c r="CX302">
        <f>ROUND(Y302*Source!I220,7)</f>
        <v>5.8699999999999997E-5</v>
      </c>
      <c r="CY302">
        <f t="shared" ref="CY302:CY307" si="223">AA302</f>
        <v>241405.89</v>
      </c>
      <c r="CZ302">
        <f t="shared" ref="CZ302:CZ307" si="224">AE302</f>
        <v>26499</v>
      </c>
      <c r="DA302">
        <f t="shared" ref="DA302:DA307" si="225">AI302</f>
        <v>9.11</v>
      </c>
      <c r="DB302">
        <f t="shared" ref="DB302:DB307" si="226">ROUND(ROUND(AT302*CZ302,2),2)</f>
        <v>23.58</v>
      </c>
      <c r="DC302">
        <f t="shared" ref="DC302:DC307" si="227">ROUND(ROUND(AT302*AG302,2),2)</f>
        <v>0</v>
      </c>
      <c r="DD302" t="s">
        <v>3</v>
      </c>
      <c r="DE302" t="s">
        <v>3</v>
      </c>
      <c r="DF302">
        <f t="shared" ref="DF302:DF307" si="228">ROUND(ROUND(AE302*AI302,2)*CX302,2)</f>
        <v>14.17</v>
      </c>
      <c r="DG302">
        <f t="shared" ref="DG302:DG309" si="229">ROUND(ROUND(AF302,2)*CX302,2)</f>
        <v>0</v>
      </c>
      <c r="DH302">
        <f t="shared" ref="DH302:DH308" si="230">ROUND(ROUND(AG302,2)*CX302,2)</f>
        <v>0</v>
      </c>
      <c r="DI302">
        <f t="shared" si="221"/>
        <v>0</v>
      </c>
      <c r="DJ302">
        <f t="shared" ref="DJ302:DJ307" si="231">DF302</f>
        <v>14.17</v>
      </c>
      <c r="DK302">
        <v>0</v>
      </c>
      <c r="DL302" t="s">
        <v>3</v>
      </c>
      <c r="DM302">
        <v>0</v>
      </c>
      <c r="DN302" t="s">
        <v>3</v>
      </c>
      <c r="DO302">
        <v>0</v>
      </c>
    </row>
    <row r="303" spans="1:119" x14ac:dyDescent="0.2">
      <c r="A303">
        <f>ROW(Source!A220)</f>
        <v>220</v>
      </c>
      <c r="B303">
        <v>51661419</v>
      </c>
      <c r="C303">
        <v>51662501</v>
      </c>
      <c r="D303">
        <v>49524301</v>
      </c>
      <c r="E303">
        <v>1</v>
      </c>
      <c r="F303">
        <v>1</v>
      </c>
      <c r="G303">
        <v>1</v>
      </c>
      <c r="H303">
        <v>3</v>
      </c>
      <c r="I303" t="s">
        <v>482</v>
      </c>
      <c r="J303" t="s">
        <v>483</v>
      </c>
      <c r="K303" t="s">
        <v>484</v>
      </c>
      <c r="L303">
        <v>1348</v>
      </c>
      <c r="N303">
        <v>1009</v>
      </c>
      <c r="O303" t="s">
        <v>196</v>
      </c>
      <c r="P303" t="s">
        <v>196</v>
      </c>
      <c r="Q303">
        <v>1000</v>
      </c>
      <c r="W303">
        <v>0</v>
      </c>
      <c r="X303">
        <v>1824693337</v>
      </c>
      <c r="Y303">
        <f t="shared" si="222"/>
        <v>4.4999999999999999E-4</v>
      </c>
      <c r="AA303">
        <v>94397.82</v>
      </c>
      <c r="AB303">
        <v>0</v>
      </c>
      <c r="AC303">
        <v>0</v>
      </c>
      <c r="AD303">
        <v>0</v>
      </c>
      <c r="AE303">
        <v>10362</v>
      </c>
      <c r="AF303">
        <v>0</v>
      </c>
      <c r="AG303">
        <v>0</v>
      </c>
      <c r="AH303">
        <v>0</v>
      </c>
      <c r="AI303">
        <v>9.11</v>
      </c>
      <c r="AJ303">
        <v>1</v>
      </c>
      <c r="AK303">
        <v>1</v>
      </c>
      <c r="AL303">
        <v>1</v>
      </c>
      <c r="AM303">
        <v>4</v>
      </c>
      <c r="AN303">
        <v>0</v>
      </c>
      <c r="AO303">
        <v>1</v>
      </c>
      <c r="AP303">
        <v>1</v>
      </c>
      <c r="AQ303">
        <v>0</v>
      </c>
      <c r="AR303">
        <v>0</v>
      </c>
      <c r="AS303" t="s">
        <v>3</v>
      </c>
      <c r="AT303">
        <v>4.4999999999999999E-4</v>
      </c>
      <c r="AU303" t="s">
        <v>3</v>
      </c>
      <c r="AV303">
        <v>0</v>
      </c>
      <c r="AW303">
        <v>2</v>
      </c>
      <c r="AX303">
        <v>51662521</v>
      </c>
      <c r="AY303">
        <v>1</v>
      </c>
      <c r="AZ303">
        <v>0</v>
      </c>
      <c r="BA303">
        <v>331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CV303">
        <v>0</v>
      </c>
      <c r="CW303">
        <v>0</v>
      </c>
      <c r="CX303">
        <f>ROUND(Y303*Source!I220,7)</f>
        <v>2.97E-5</v>
      </c>
      <c r="CY303">
        <f t="shared" si="223"/>
        <v>94397.82</v>
      </c>
      <c r="CZ303">
        <f t="shared" si="224"/>
        <v>10362</v>
      </c>
      <c r="DA303">
        <f t="shared" si="225"/>
        <v>9.11</v>
      </c>
      <c r="DB303">
        <f t="shared" si="226"/>
        <v>4.66</v>
      </c>
      <c r="DC303">
        <f t="shared" si="227"/>
        <v>0</v>
      </c>
      <c r="DD303" t="s">
        <v>3</v>
      </c>
      <c r="DE303" t="s">
        <v>3</v>
      </c>
      <c r="DF303">
        <f t="shared" si="228"/>
        <v>2.8</v>
      </c>
      <c r="DG303">
        <f t="shared" si="229"/>
        <v>0</v>
      </c>
      <c r="DH303">
        <f t="shared" si="230"/>
        <v>0</v>
      </c>
      <c r="DI303">
        <f t="shared" si="221"/>
        <v>0</v>
      </c>
      <c r="DJ303">
        <f t="shared" si="231"/>
        <v>2.8</v>
      </c>
      <c r="DK303">
        <v>0</v>
      </c>
      <c r="DL303" t="s">
        <v>3</v>
      </c>
      <c r="DM303">
        <v>0</v>
      </c>
      <c r="DN303" t="s">
        <v>3</v>
      </c>
      <c r="DO303">
        <v>0</v>
      </c>
    </row>
    <row r="304" spans="1:119" x14ac:dyDescent="0.2">
      <c r="A304">
        <f>ROW(Source!A220)</f>
        <v>220</v>
      </c>
      <c r="B304">
        <v>51661419</v>
      </c>
      <c r="C304">
        <v>51662501</v>
      </c>
      <c r="D304">
        <v>49525488</v>
      </c>
      <c r="E304">
        <v>1</v>
      </c>
      <c r="F304">
        <v>1</v>
      </c>
      <c r="G304">
        <v>1</v>
      </c>
      <c r="H304">
        <v>3</v>
      </c>
      <c r="I304" t="s">
        <v>468</v>
      </c>
      <c r="J304" t="s">
        <v>469</v>
      </c>
      <c r="K304" t="s">
        <v>470</v>
      </c>
      <c r="L304">
        <v>1346</v>
      </c>
      <c r="N304">
        <v>1009</v>
      </c>
      <c r="O304" t="s">
        <v>471</v>
      </c>
      <c r="P304" t="s">
        <v>471</v>
      </c>
      <c r="Q304">
        <v>1</v>
      </c>
      <c r="W304">
        <v>0</v>
      </c>
      <c r="X304">
        <v>-1864341761</v>
      </c>
      <c r="Y304">
        <f t="shared" si="222"/>
        <v>15</v>
      </c>
      <c r="AA304">
        <v>82.35</v>
      </c>
      <c r="AB304">
        <v>0</v>
      </c>
      <c r="AC304">
        <v>0</v>
      </c>
      <c r="AD304">
        <v>0</v>
      </c>
      <c r="AE304">
        <v>9.0399999999999991</v>
      </c>
      <c r="AF304">
        <v>0</v>
      </c>
      <c r="AG304">
        <v>0</v>
      </c>
      <c r="AH304">
        <v>0</v>
      </c>
      <c r="AI304">
        <v>9.11</v>
      </c>
      <c r="AJ304">
        <v>1</v>
      </c>
      <c r="AK304">
        <v>1</v>
      </c>
      <c r="AL304">
        <v>1</v>
      </c>
      <c r="AM304">
        <v>4</v>
      </c>
      <c r="AN304">
        <v>0</v>
      </c>
      <c r="AO304">
        <v>1</v>
      </c>
      <c r="AP304">
        <v>1</v>
      </c>
      <c r="AQ304">
        <v>0</v>
      </c>
      <c r="AR304">
        <v>0</v>
      </c>
      <c r="AS304" t="s">
        <v>3</v>
      </c>
      <c r="AT304">
        <v>15</v>
      </c>
      <c r="AU304" t="s">
        <v>3</v>
      </c>
      <c r="AV304">
        <v>0</v>
      </c>
      <c r="AW304">
        <v>2</v>
      </c>
      <c r="AX304">
        <v>51662522</v>
      </c>
      <c r="AY304">
        <v>1</v>
      </c>
      <c r="AZ304">
        <v>0</v>
      </c>
      <c r="BA304">
        <v>332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CV304">
        <v>0</v>
      </c>
      <c r="CW304">
        <v>0</v>
      </c>
      <c r="CX304">
        <f>ROUND(Y304*Source!I220,7)</f>
        <v>0.99</v>
      </c>
      <c r="CY304">
        <f t="shared" si="223"/>
        <v>82.35</v>
      </c>
      <c r="CZ304">
        <f t="shared" si="224"/>
        <v>9.0399999999999991</v>
      </c>
      <c r="DA304">
        <f t="shared" si="225"/>
        <v>9.11</v>
      </c>
      <c r="DB304">
        <f t="shared" si="226"/>
        <v>135.6</v>
      </c>
      <c r="DC304">
        <f t="shared" si="227"/>
        <v>0</v>
      </c>
      <c r="DD304" t="s">
        <v>3</v>
      </c>
      <c r="DE304" t="s">
        <v>3</v>
      </c>
      <c r="DF304">
        <f t="shared" si="228"/>
        <v>81.53</v>
      </c>
      <c r="DG304">
        <f t="shared" si="229"/>
        <v>0</v>
      </c>
      <c r="DH304">
        <f t="shared" si="230"/>
        <v>0</v>
      </c>
      <c r="DI304">
        <f t="shared" si="221"/>
        <v>0</v>
      </c>
      <c r="DJ304">
        <f t="shared" si="231"/>
        <v>81.53</v>
      </c>
      <c r="DK304">
        <v>0</v>
      </c>
      <c r="DL304" t="s">
        <v>3</v>
      </c>
      <c r="DM304">
        <v>0</v>
      </c>
      <c r="DN304" t="s">
        <v>3</v>
      </c>
      <c r="DO304">
        <v>0</v>
      </c>
    </row>
    <row r="305" spans="1:119" x14ac:dyDescent="0.2">
      <c r="A305">
        <f>ROW(Source!A220)</f>
        <v>220</v>
      </c>
      <c r="B305">
        <v>51661419</v>
      </c>
      <c r="C305">
        <v>51662501</v>
      </c>
      <c r="D305">
        <v>49526492</v>
      </c>
      <c r="E305">
        <v>1</v>
      </c>
      <c r="F305">
        <v>1</v>
      </c>
      <c r="G305">
        <v>1</v>
      </c>
      <c r="H305">
        <v>3</v>
      </c>
      <c r="I305" t="s">
        <v>472</v>
      </c>
      <c r="J305" t="s">
        <v>473</v>
      </c>
      <c r="K305" t="s">
        <v>474</v>
      </c>
      <c r="L305">
        <v>1346</v>
      </c>
      <c r="N305">
        <v>1009</v>
      </c>
      <c r="O305" t="s">
        <v>471</v>
      </c>
      <c r="P305" t="s">
        <v>471</v>
      </c>
      <c r="Q305">
        <v>1</v>
      </c>
      <c r="W305">
        <v>0</v>
      </c>
      <c r="X305">
        <v>497341279</v>
      </c>
      <c r="Y305">
        <f t="shared" si="222"/>
        <v>8</v>
      </c>
      <c r="AA305">
        <v>210.35</v>
      </c>
      <c r="AB305">
        <v>0</v>
      </c>
      <c r="AC305">
        <v>0</v>
      </c>
      <c r="AD305">
        <v>0</v>
      </c>
      <c r="AE305">
        <v>23.09</v>
      </c>
      <c r="AF305">
        <v>0</v>
      </c>
      <c r="AG305">
        <v>0</v>
      </c>
      <c r="AH305">
        <v>0</v>
      </c>
      <c r="AI305">
        <v>9.11</v>
      </c>
      <c r="AJ305">
        <v>1</v>
      </c>
      <c r="AK305">
        <v>1</v>
      </c>
      <c r="AL305">
        <v>1</v>
      </c>
      <c r="AM305">
        <v>4</v>
      </c>
      <c r="AN305">
        <v>0</v>
      </c>
      <c r="AO305">
        <v>1</v>
      </c>
      <c r="AP305">
        <v>1</v>
      </c>
      <c r="AQ305">
        <v>0</v>
      </c>
      <c r="AR305">
        <v>0</v>
      </c>
      <c r="AS305" t="s">
        <v>3</v>
      </c>
      <c r="AT305">
        <v>8</v>
      </c>
      <c r="AU305" t="s">
        <v>3</v>
      </c>
      <c r="AV305">
        <v>0</v>
      </c>
      <c r="AW305">
        <v>2</v>
      </c>
      <c r="AX305">
        <v>51662523</v>
      </c>
      <c r="AY305">
        <v>1</v>
      </c>
      <c r="AZ305">
        <v>0</v>
      </c>
      <c r="BA305">
        <v>333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CV305">
        <v>0</v>
      </c>
      <c r="CW305">
        <v>0</v>
      </c>
      <c r="CX305">
        <f>ROUND(Y305*Source!I220,7)</f>
        <v>0.52800000000000002</v>
      </c>
      <c r="CY305">
        <f t="shared" si="223"/>
        <v>210.35</v>
      </c>
      <c r="CZ305">
        <f t="shared" si="224"/>
        <v>23.09</v>
      </c>
      <c r="DA305">
        <f t="shared" si="225"/>
        <v>9.11</v>
      </c>
      <c r="DB305">
        <f t="shared" si="226"/>
        <v>184.72</v>
      </c>
      <c r="DC305">
        <f t="shared" si="227"/>
        <v>0</v>
      </c>
      <c r="DD305" t="s">
        <v>3</v>
      </c>
      <c r="DE305" t="s">
        <v>3</v>
      </c>
      <c r="DF305">
        <f t="shared" si="228"/>
        <v>111.06</v>
      </c>
      <c r="DG305">
        <f t="shared" si="229"/>
        <v>0</v>
      </c>
      <c r="DH305">
        <f t="shared" si="230"/>
        <v>0</v>
      </c>
      <c r="DI305">
        <f t="shared" si="221"/>
        <v>0</v>
      </c>
      <c r="DJ305">
        <f t="shared" si="231"/>
        <v>111.06</v>
      </c>
      <c r="DK305">
        <v>0</v>
      </c>
      <c r="DL305" t="s">
        <v>3</v>
      </c>
      <c r="DM305">
        <v>0</v>
      </c>
      <c r="DN305" t="s">
        <v>3</v>
      </c>
      <c r="DO305">
        <v>0</v>
      </c>
    </row>
    <row r="306" spans="1:119" x14ac:dyDescent="0.2">
      <c r="A306">
        <f>ROW(Source!A220)</f>
        <v>220</v>
      </c>
      <c r="B306">
        <v>51661419</v>
      </c>
      <c r="C306">
        <v>51662501</v>
      </c>
      <c r="D306">
        <v>49555131</v>
      </c>
      <c r="E306">
        <v>1</v>
      </c>
      <c r="F306">
        <v>1</v>
      </c>
      <c r="G306">
        <v>1</v>
      </c>
      <c r="H306">
        <v>3</v>
      </c>
      <c r="I306" t="s">
        <v>499</v>
      </c>
      <c r="J306" t="s">
        <v>500</v>
      </c>
      <c r="K306" t="s">
        <v>501</v>
      </c>
      <c r="L306">
        <v>1348</v>
      </c>
      <c r="N306">
        <v>1009</v>
      </c>
      <c r="O306" t="s">
        <v>196</v>
      </c>
      <c r="P306" t="s">
        <v>196</v>
      </c>
      <c r="Q306">
        <v>1000</v>
      </c>
      <c r="W306">
        <v>0</v>
      </c>
      <c r="X306">
        <v>-364749507</v>
      </c>
      <c r="Y306">
        <f t="shared" si="222"/>
        <v>5.0099999999999997E-3</v>
      </c>
      <c r="AA306">
        <v>156537.13</v>
      </c>
      <c r="AB306">
        <v>0</v>
      </c>
      <c r="AC306">
        <v>0</v>
      </c>
      <c r="AD306">
        <v>0</v>
      </c>
      <c r="AE306">
        <v>17183</v>
      </c>
      <c r="AF306">
        <v>0</v>
      </c>
      <c r="AG306">
        <v>0</v>
      </c>
      <c r="AH306">
        <v>0</v>
      </c>
      <c r="AI306">
        <v>9.11</v>
      </c>
      <c r="AJ306">
        <v>1</v>
      </c>
      <c r="AK306">
        <v>1</v>
      </c>
      <c r="AL306">
        <v>1</v>
      </c>
      <c r="AM306">
        <v>4</v>
      </c>
      <c r="AN306">
        <v>0</v>
      </c>
      <c r="AO306">
        <v>1</v>
      </c>
      <c r="AP306">
        <v>1</v>
      </c>
      <c r="AQ306">
        <v>0</v>
      </c>
      <c r="AR306">
        <v>0</v>
      </c>
      <c r="AS306" t="s">
        <v>3</v>
      </c>
      <c r="AT306">
        <v>5.0099999999999997E-3</v>
      </c>
      <c r="AU306" t="s">
        <v>3</v>
      </c>
      <c r="AV306">
        <v>0</v>
      </c>
      <c r="AW306">
        <v>2</v>
      </c>
      <c r="AX306">
        <v>51662525</v>
      </c>
      <c r="AY306">
        <v>1</v>
      </c>
      <c r="AZ306">
        <v>0</v>
      </c>
      <c r="BA306">
        <v>335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CV306">
        <v>0</v>
      </c>
      <c r="CW306">
        <v>0</v>
      </c>
      <c r="CX306">
        <f>ROUND(Y306*Source!I220,7)</f>
        <v>3.3070000000000002E-4</v>
      </c>
      <c r="CY306">
        <f t="shared" si="223"/>
        <v>156537.13</v>
      </c>
      <c r="CZ306">
        <f t="shared" si="224"/>
        <v>17183</v>
      </c>
      <c r="DA306">
        <f t="shared" si="225"/>
        <v>9.11</v>
      </c>
      <c r="DB306">
        <f t="shared" si="226"/>
        <v>86.09</v>
      </c>
      <c r="DC306">
        <f t="shared" si="227"/>
        <v>0</v>
      </c>
      <c r="DD306" t="s">
        <v>3</v>
      </c>
      <c r="DE306" t="s">
        <v>3</v>
      </c>
      <c r="DF306">
        <f t="shared" si="228"/>
        <v>51.77</v>
      </c>
      <c r="DG306">
        <f t="shared" si="229"/>
        <v>0</v>
      </c>
      <c r="DH306">
        <f t="shared" si="230"/>
        <v>0</v>
      </c>
      <c r="DI306">
        <f t="shared" si="221"/>
        <v>0</v>
      </c>
      <c r="DJ306">
        <f t="shared" si="231"/>
        <v>51.77</v>
      </c>
      <c r="DK306">
        <v>0</v>
      </c>
      <c r="DL306" t="s">
        <v>3</v>
      </c>
      <c r="DM306">
        <v>0</v>
      </c>
      <c r="DN306" t="s">
        <v>3</v>
      </c>
      <c r="DO306">
        <v>0</v>
      </c>
    </row>
    <row r="307" spans="1:119" x14ac:dyDescent="0.2">
      <c r="A307">
        <f>ROW(Source!A220)</f>
        <v>220</v>
      </c>
      <c r="B307">
        <v>51661419</v>
      </c>
      <c r="C307">
        <v>51662501</v>
      </c>
      <c r="D307">
        <v>49564260</v>
      </c>
      <c r="E307">
        <v>1</v>
      </c>
      <c r="F307">
        <v>1</v>
      </c>
      <c r="G307">
        <v>1</v>
      </c>
      <c r="H307">
        <v>3</v>
      </c>
      <c r="I307" t="s">
        <v>171</v>
      </c>
      <c r="J307" t="s">
        <v>173</v>
      </c>
      <c r="K307" t="s">
        <v>246</v>
      </c>
      <c r="L307">
        <v>1327</v>
      </c>
      <c r="N307">
        <v>1005</v>
      </c>
      <c r="O307" t="s">
        <v>63</v>
      </c>
      <c r="P307" t="s">
        <v>63</v>
      </c>
      <c r="Q307">
        <v>1</v>
      </c>
      <c r="W307">
        <v>0</v>
      </c>
      <c r="X307">
        <v>415678242</v>
      </c>
      <c r="Y307">
        <f t="shared" si="222"/>
        <v>100</v>
      </c>
      <c r="AA307">
        <v>932.96</v>
      </c>
      <c r="AB307">
        <v>0</v>
      </c>
      <c r="AC307">
        <v>0</v>
      </c>
      <c r="AD307">
        <v>0</v>
      </c>
      <c r="AE307">
        <v>102.41</v>
      </c>
      <c r="AF307">
        <v>0</v>
      </c>
      <c r="AG307">
        <v>0</v>
      </c>
      <c r="AH307">
        <v>0</v>
      </c>
      <c r="AI307">
        <v>9.11</v>
      </c>
      <c r="AJ307">
        <v>1</v>
      </c>
      <c r="AK307">
        <v>1</v>
      </c>
      <c r="AL307">
        <v>1</v>
      </c>
      <c r="AM307">
        <v>0</v>
      </c>
      <c r="AN307">
        <v>0</v>
      </c>
      <c r="AO307">
        <v>0</v>
      </c>
      <c r="AP307">
        <v>1</v>
      </c>
      <c r="AQ307">
        <v>0</v>
      </c>
      <c r="AR307">
        <v>0</v>
      </c>
      <c r="AS307" t="s">
        <v>3</v>
      </c>
      <c r="AT307">
        <v>100</v>
      </c>
      <c r="AU307" t="s">
        <v>3</v>
      </c>
      <c r="AV307">
        <v>0</v>
      </c>
      <c r="AW307">
        <v>1</v>
      </c>
      <c r="AX307">
        <v>-1</v>
      </c>
      <c r="AY307">
        <v>0</v>
      </c>
      <c r="AZ307">
        <v>0</v>
      </c>
      <c r="BA307" t="s">
        <v>3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CV307">
        <v>0</v>
      </c>
      <c r="CW307">
        <v>0</v>
      </c>
      <c r="CX307">
        <f>ROUND(Y307*Source!I220,7)</f>
        <v>6.6</v>
      </c>
      <c r="CY307">
        <f t="shared" si="223"/>
        <v>932.96</v>
      </c>
      <c r="CZ307">
        <f t="shared" si="224"/>
        <v>102.41</v>
      </c>
      <c r="DA307">
        <f t="shared" si="225"/>
        <v>9.11</v>
      </c>
      <c r="DB307">
        <f t="shared" si="226"/>
        <v>10241</v>
      </c>
      <c r="DC307">
        <f t="shared" si="227"/>
        <v>0</v>
      </c>
      <c r="DD307" t="s">
        <v>3</v>
      </c>
      <c r="DE307" t="s">
        <v>3</v>
      </c>
      <c r="DF307">
        <f t="shared" si="228"/>
        <v>6157.54</v>
      </c>
      <c r="DG307">
        <f t="shared" si="229"/>
        <v>0</v>
      </c>
      <c r="DH307">
        <f t="shared" si="230"/>
        <v>0</v>
      </c>
      <c r="DI307">
        <f t="shared" si="221"/>
        <v>0</v>
      </c>
      <c r="DJ307">
        <f t="shared" si="231"/>
        <v>6157.54</v>
      </c>
      <c r="DK307">
        <v>0</v>
      </c>
      <c r="DL307" t="s">
        <v>3</v>
      </c>
      <c r="DM307">
        <v>0</v>
      </c>
      <c r="DN307" t="s">
        <v>3</v>
      </c>
      <c r="DO307">
        <v>0</v>
      </c>
    </row>
    <row r="308" spans="1:119" x14ac:dyDescent="0.2">
      <c r="A308">
        <f>ROW(Source!A222)</f>
        <v>222</v>
      </c>
      <c r="B308">
        <v>51661419</v>
      </c>
      <c r="C308">
        <v>51662532</v>
      </c>
      <c r="D308">
        <v>49510719</v>
      </c>
      <c r="E308">
        <v>70</v>
      </c>
      <c r="F308">
        <v>1</v>
      </c>
      <c r="G308">
        <v>1</v>
      </c>
      <c r="H308">
        <v>1</v>
      </c>
      <c r="I308" t="s">
        <v>491</v>
      </c>
      <c r="J308" t="s">
        <v>3</v>
      </c>
      <c r="K308" t="s">
        <v>492</v>
      </c>
      <c r="L308">
        <v>1191</v>
      </c>
      <c r="N308">
        <v>1013</v>
      </c>
      <c r="O308" t="s">
        <v>455</v>
      </c>
      <c r="P308" t="s">
        <v>455</v>
      </c>
      <c r="Q308">
        <v>1</v>
      </c>
      <c r="W308">
        <v>0</v>
      </c>
      <c r="X308">
        <v>784619160</v>
      </c>
      <c r="Y308">
        <f t="shared" ref="Y308:Y313" si="232">(AT308*ROUND(1.05,7))</f>
        <v>148.05000000000001</v>
      </c>
      <c r="AA308">
        <v>0</v>
      </c>
      <c r="AB308">
        <v>0</v>
      </c>
      <c r="AC308">
        <v>0</v>
      </c>
      <c r="AD308">
        <v>291.83</v>
      </c>
      <c r="AE308">
        <v>0</v>
      </c>
      <c r="AF308">
        <v>0</v>
      </c>
      <c r="AG308">
        <v>0</v>
      </c>
      <c r="AH308">
        <v>8.74</v>
      </c>
      <c r="AI308">
        <v>1</v>
      </c>
      <c r="AJ308">
        <v>1</v>
      </c>
      <c r="AK308">
        <v>1</v>
      </c>
      <c r="AL308">
        <v>33.39</v>
      </c>
      <c r="AM308">
        <v>4</v>
      </c>
      <c r="AN308">
        <v>0</v>
      </c>
      <c r="AO308">
        <v>1</v>
      </c>
      <c r="AP308">
        <v>1</v>
      </c>
      <c r="AQ308">
        <v>0</v>
      </c>
      <c r="AR308">
        <v>0</v>
      </c>
      <c r="AS308" t="s">
        <v>3</v>
      </c>
      <c r="AT308">
        <v>141</v>
      </c>
      <c r="AU308" t="s">
        <v>20</v>
      </c>
      <c r="AV308">
        <v>1</v>
      </c>
      <c r="AW308">
        <v>2</v>
      </c>
      <c r="AX308">
        <v>51662545</v>
      </c>
      <c r="AY308">
        <v>1</v>
      </c>
      <c r="AZ308">
        <v>0</v>
      </c>
      <c r="BA308">
        <v>341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CU308">
        <f>ROUND(AT308*Source!I222*AH308*AL308,2)</f>
        <v>1728.21</v>
      </c>
      <c r="CV308">
        <f>ROUND(Y308*Source!I222,7)</f>
        <v>6.2180999999999997</v>
      </c>
      <c r="CW308">
        <v>0</v>
      </c>
      <c r="CX308">
        <f>ROUND(Y308*Source!I222,7)</f>
        <v>6.2180999999999997</v>
      </c>
      <c r="CY308">
        <f>AD308</f>
        <v>291.83</v>
      </c>
      <c r="CZ308">
        <f>AH308</f>
        <v>8.74</v>
      </c>
      <c r="DA308">
        <f>AL308</f>
        <v>33.39</v>
      </c>
      <c r="DB308">
        <f t="shared" ref="DB308:DB313" si="233">ROUND((ROUND(AT308*CZ308,2)*ROUND(1.05,7)),2)</f>
        <v>1293.96</v>
      </c>
      <c r="DC308">
        <f t="shared" ref="DC308:DC313" si="234">ROUND((ROUND(AT308*AG308,2)*ROUND(1.05,7)),2)</f>
        <v>0</v>
      </c>
      <c r="DD308" t="s">
        <v>3</v>
      </c>
      <c r="DE308" t="s">
        <v>3</v>
      </c>
      <c r="DF308">
        <f t="shared" ref="DF308:DF313" si="235">ROUND(ROUND(AE308,2)*CX308,2)</f>
        <v>0</v>
      </c>
      <c r="DG308">
        <f t="shared" si="229"/>
        <v>0</v>
      </c>
      <c r="DH308">
        <f t="shared" si="230"/>
        <v>0</v>
      </c>
      <c r="DI308">
        <f>ROUND(ROUND(AH308*AL308,2)*CX308,2)</f>
        <v>1814.63</v>
      </c>
      <c r="DJ308">
        <f>DI308</f>
        <v>1814.63</v>
      </c>
      <c r="DK308">
        <v>0</v>
      </c>
      <c r="DL308" t="s">
        <v>3</v>
      </c>
      <c r="DM308">
        <v>0</v>
      </c>
      <c r="DN308" t="s">
        <v>3</v>
      </c>
      <c r="DO308">
        <v>0</v>
      </c>
    </row>
    <row r="309" spans="1:119" x14ac:dyDescent="0.2">
      <c r="A309">
        <f>ROW(Source!A222)</f>
        <v>222</v>
      </c>
      <c r="B309">
        <v>51661419</v>
      </c>
      <c r="C309">
        <v>51662532</v>
      </c>
      <c r="D309">
        <v>49510905</v>
      </c>
      <c r="E309">
        <v>70</v>
      </c>
      <c r="F309">
        <v>1</v>
      </c>
      <c r="G309">
        <v>1</v>
      </c>
      <c r="H309">
        <v>1</v>
      </c>
      <c r="I309" t="s">
        <v>456</v>
      </c>
      <c r="J309" t="s">
        <v>3</v>
      </c>
      <c r="K309" t="s">
        <v>457</v>
      </c>
      <c r="L309">
        <v>1191</v>
      </c>
      <c r="N309">
        <v>1013</v>
      </c>
      <c r="O309" t="s">
        <v>455</v>
      </c>
      <c r="P309" t="s">
        <v>455</v>
      </c>
      <c r="Q309">
        <v>1</v>
      </c>
      <c r="W309">
        <v>0</v>
      </c>
      <c r="X309">
        <v>-1417349443</v>
      </c>
      <c r="Y309">
        <f t="shared" si="232"/>
        <v>0.98699999999999999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1</v>
      </c>
      <c r="AJ309">
        <v>1</v>
      </c>
      <c r="AK309">
        <v>33.39</v>
      </c>
      <c r="AL309">
        <v>1</v>
      </c>
      <c r="AM309">
        <v>4</v>
      </c>
      <c r="AN309">
        <v>0</v>
      </c>
      <c r="AO309">
        <v>1</v>
      </c>
      <c r="AP309">
        <v>1</v>
      </c>
      <c r="AQ309">
        <v>0</v>
      </c>
      <c r="AR309">
        <v>0</v>
      </c>
      <c r="AS309" t="s">
        <v>3</v>
      </c>
      <c r="AT309">
        <v>0.94</v>
      </c>
      <c r="AU309" t="s">
        <v>20</v>
      </c>
      <c r="AV309">
        <v>2</v>
      </c>
      <c r="AW309">
        <v>2</v>
      </c>
      <c r="AX309">
        <v>51662546</v>
      </c>
      <c r="AY309">
        <v>1</v>
      </c>
      <c r="AZ309">
        <v>0</v>
      </c>
      <c r="BA309">
        <v>342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0</v>
      </c>
      <c r="BQ309">
        <v>0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0</v>
      </c>
      <c r="CV309">
        <v>0</v>
      </c>
      <c r="CW309">
        <v>0</v>
      </c>
      <c r="CX309">
        <f>ROUND(Y309*Source!I222,7)</f>
        <v>4.1453999999999998E-2</v>
      </c>
      <c r="CY309">
        <f>AD309</f>
        <v>0</v>
      </c>
      <c r="CZ309">
        <f>AH309</f>
        <v>0</v>
      </c>
      <c r="DA309">
        <f>AL309</f>
        <v>1</v>
      </c>
      <c r="DB309">
        <f t="shared" si="233"/>
        <v>0</v>
      </c>
      <c r="DC309">
        <f t="shared" si="234"/>
        <v>0</v>
      </c>
      <c r="DD309" t="s">
        <v>3</v>
      </c>
      <c r="DE309" t="s">
        <v>3</v>
      </c>
      <c r="DF309">
        <f t="shared" si="235"/>
        <v>0</v>
      </c>
      <c r="DG309">
        <f t="shared" si="229"/>
        <v>0</v>
      </c>
      <c r="DH309">
        <f>ROUND(ROUND(AG309*AK309,2)*CX309,2)</f>
        <v>0</v>
      </c>
      <c r="DI309">
        <f t="shared" ref="DI309:DI319" si="236">ROUND(ROUND(AH309,2)*CX309,2)</f>
        <v>0</v>
      </c>
      <c r="DJ309">
        <f>DI309</f>
        <v>0</v>
      </c>
      <c r="DK309">
        <v>0</v>
      </c>
      <c r="DL309" t="s">
        <v>3</v>
      </c>
      <c r="DM309">
        <v>0</v>
      </c>
      <c r="DN309" t="s">
        <v>3</v>
      </c>
      <c r="DO309">
        <v>0</v>
      </c>
    </row>
    <row r="310" spans="1:119" x14ac:dyDescent="0.2">
      <c r="A310">
        <f>ROW(Source!A222)</f>
        <v>222</v>
      </c>
      <c r="B310">
        <v>51661419</v>
      </c>
      <c r="C310">
        <v>51662532</v>
      </c>
      <c r="D310">
        <v>49672573</v>
      </c>
      <c r="E310">
        <v>1</v>
      </c>
      <c r="F310">
        <v>1</v>
      </c>
      <c r="G310">
        <v>1</v>
      </c>
      <c r="H310">
        <v>2</v>
      </c>
      <c r="I310" t="s">
        <v>458</v>
      </c>
      <c r="J310" t="s">
        <v>459</v>
      </c>
      <c r="K310" t="s">
        <v>460</v>
      </c>
      <c r="L310">
        <v>1367</v>
      </c>
      <c r="N310">
        <v>1011</v>
      </c>
      <c r="O310" t="s">
        <v>461</v>
      </c>
      <c r="P310" t="s">
        <v>461</v>
      </c>
      <c r="Q310">
        <v>1</v>
      </c>
      <c r="W310">
        <v>0</v>
      </c>
      <c r="X310">
        <v>-430484415</v>
      </c>
      <c r="Y310">
        <f t="shared" si="232"/>
        <v>0.39900000000000002</v>
      </c>
      <c r="AA310">
        <v>0</v>
      </c>
      <c r="AB310">
        <v>1530.2</v>
      </c>
      <c r="AC310">
        <v>450.77</v>
      </c>
      <c r="AD310">
        <v>0</v>
      </c>
      <c r="AE310">
        <v>0</v>
      </c>
      <c r="AF310">
        <v>115.4</v>
      </c>
      <c r="AG310">
        <v>13.5</v>
      </c>
      <c r="AH310">
        <v>0</v>
      </c>
      <c r="AI310">
        <v>1</v>
      </c>
      <c r="AJ310">
        <v>13.26</v>
      </c>
      <c r="AK310">
        <v>33.39</v>
      </c>
      <c r="AL310">
        <v>1</v>
      </c>
      <c r="AM310">
        <v>4</v>
      </c>
      <c r="AN310">
        <v>0</v>
      </c>
      <c r="AO310">
        <v>1</v>
      </c>
      <c r="AP310">
        <v>1</v>
      </c>
      <c r="AQ310">
        <v>0</v>
      </c>
      <c r="AR310">
        <v>0</v>
      </c>
      <c r="AS310" t="s">
        <v>3</v>
      </c>
      <c r="AT310">
        <v>0.38</v>
      </c>
      <c r="AU310" t="s">
        <v>20</v>
      </c>
      <c r="AV310">
        <v>0</v>
      </c>
      <c r="AW310">
        <v>2</v>
      </c>
      <c r="AX310">
        <v>51662547</v>
      </c>
      <c r="AY310">
        <v>1</v>
      </c>
      <c r="AZ310">
        <v>0</v>
      </c>
      <c r="BA310">
        <v>343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0</v>
      </c>
      <c r="BQ310">
        <v>0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0</v>
      </c>
      <c r="CV310">
        <v>0</v>
      </c>
      <c r="CW310">
        <f>ROUND(Y310*Source!I222,7)</f>
        <v>1.6757999999999999E-2</v>
      </c>
      <c r="CX310">
        <f>ROUND(Y310*Source!I222,7)</f>
        <v>1.6757999999999999E-2</v>
      </c>
      <c r="CY310">
        <f>AB310</f>
        <v>1530.2</v>
      </c>
      <c r="CZ310">
        <f>AF310</f>
        <v>115.4</v>
      </c>
      <c r="DA310">
        <f>AJ310</f>
        <v>13.26</v>
      </c>
      <c r="DB310">
        <f t="shared" si="233"/>
        <v>46.04</v>
      </c>
      <c r="DC310">
        <f t="shared" si="234"/>
        <v>5.39</v>
      </c>
      <c r="DD310" t="s">
        <v>3</v>
      </c>
      <c r="DE310" t="s">
        <v>3</v>
      </c>
      <c r="DF310">
        <f t="shared" si="235"/>
        <v>0</v>
      </c>
      <c r="DG310">
        <f>ROUND(ROUND(AF310*AJ310,2)*CX310,2)</f>
        <v>25.64</v>
      </c>
      <c r="DH310">
        <f>ROUND(ROUND(AG310*AK310,2)*CX310,2)</f>
        <v>7.55</v>
      </c>
      <c r="DI310">
        <f t="shared" si="236"/>
        <v>0</v>
      </c>
      <c r="DJ310">
        <f>DG310</f>
        <v>25.64</v>
      </c>
      <c r="DK310">
        <v>0</v>
      </c>
      <c r="DL310" t="s">
        <v>3</v>
      </c>
      <c r="DM310">
        <v>0</v>
      </c>
      <c r="DN310" t="s">
        <v>3</v>
      </c>
      <c r="DO310">
        <v>0</v>
      </c>
    </row>
    <row r="311" spans="1:119" x14ac:dyDescent="0.2">
      <c r="A311">
        <f>ROW(Source!A222)</f>
        <v>222</v>
      </c>
      <c r="B311">
        <v>51661419</v>
      </c>
      <c r="C311">
        <v>51662532</v>
      </c>
      <c r="D311">
        <v>49672703</v>
      </c>
      <c r="E311">
        <v>1</v>
      </c>
      <c r="F311">
        <v>1</v>
      </c>
      <c r="G311">
        <v>1</v>
      </c>
      <c r="H311">
        <v>2</v>
      </c>
      <c r="I311" t="s">
        <v>493</v>
      </c>
      <c r="J311" t="s">
        <v>494</v>
      </c>
      <c r="K311" t="s">
        <v>495</v>
      </c>
      <c r="L311">
        <v>1367</v>
      </c>
      <c r="N311">
        <v>1011</v>
      </c>
      <c r="O311" t="s">
        <v>461</v>
      </c>
      <c r="P311" t="s">
        <v>461</v>
      </c>
      <c r="Q311">
        <v>1</v>
      </c>
      <c r="W311">
        <v>0</v>
      </c>
      <c r="X311">
        <v>-1424865896</v>
      </c>
      <c r="Y311">
        <f t="shared" si="232"/>
        <v>0.35700000000000004</v>
      </c>
      <c r="AA311">
        <v>0</v>
      </c>
      <c r="AB311">
        <v>88.31</v>
      </c>
      <c r="AC311">
        <v>0</v>
      </c>
      <c r="AD311">
        <v>0</v>
      </c>
      <c r="AE311">
        <v>0</v>
      </c>
      <c r="AF311">
        <v>6.66</v>
      </c>
      <c r="AG311">
        <v>0</v>
      </c>
      <c r="AH311">
        <v>0</v>
      </c>
      <c r="AI311">
        <v>1</v>
      </c>
      <c r="AJ311">
        <v>13.26</v>
      </c>
      <c r="AK311">
        <v>33.39</v>
      </c>
      <c r="AL311">
        <v>1</v>
      </c>
      <c r="AM311">
        <v>4</v>
      </c>
      <c r="AN311">
        <v>0</v>
      </c>
      <c r="AO311">
        <v>1</v>
      </c>
      <c r="AP311">
        <v>1</v>
      </c>
      <c r="AQ311">
        <v>0</v>
      </c>
      <c r="AR311">
        <v>0</v>
      </c>
      <c r="AS311" t="s">
        <v>3</v>
      </c>
      <c r="AT311">
        <v>0.34</v>
      </c>
      <c r="AU311" t="s">
        <v>20</v>
      </c>
      <c r="AV311">
        <v>0</v>
      </c>
      <c r="AW311">
        <v>2</v>
      </c>
      <c r="AX311">
        <v>51662548</v>
      </c>
      <c r="AY311">
        <v>1</v>
      </c>
      <c r="AZ311">
        <v>0</v>
      </c>
      <c r="BA311">
        <v>344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0</v>
      </c>
      <c r="BU311">
        <v>0</v>
      </c>
      <c r="BV311">
        <v>0</v>
      </c>
      <c r="BW311">
        <v>0</v>
      </c>
      <c r="CV311">
        <v>0</v>
      </c>
      <c r="CW311">
        <f>ROUND(Y311*Source!I222,7)</f>
        <v>1.4994E-2</v>
      </c>
      <c r="CX311">
        <f>ROUND(Y311*Source!I222,7)</f>
        <v>1.4994E-2</v>
      </c>
      <c r="CY311">
        <f>AB311</f>
        <v>88.31</v>
      </c>
      <c r="CZ311">
        <f>AF311</f>
        <v>6.66</v>
      </c>
      <c r="DA311">
        <f>AJ311</f>
        <v>13.26</v>
      </c>
      <c r="DB311">
        <f t="shared" si="233"/>
        <v>2.37</v>
      </c>
      <c r="DC311">
        <f t="shared" si="234"/>
        <v>0</v>
      </c>
      <c r="DD311" t="s">
        <v>3</v>
      </c>
      <c r="DE311" t="s">
        <v>3</v>
      </c>
      <c r="DF311">
        <f t="shared" si="235"/>
        <v>0</v>
      </c>
      <c r="DG311">
        <f>ROUND(ROUND(AF311*AJ311,2)*CX311,2)</f>
        <v>1.32</v>
      </c>
      <c r="DH311">
        <f>ROUND(ROUND(AG311*AK311,2)*CX311,2)</f>
        <v>0</v>
      </c>
      <c r="DI311">
        <f t="shared" si="236"/>
        <v>0</v>
      </c>
      <c r="DJ311">
        <f>DG311</f>
        <v>1.32</v>
      </c>
      <c r="DK311">
        <v>0</v>
      </c>
      <c r="DL311" t="s">
        <v>3</v>
      </c>
      <c r="DM311">
        <v>0</v>
      </c>
      <c r="DN311" t="s">
        <v>3</v>
      </c>
      <c r="DO311">
        <v>0</v>
      </c>
    </row>
    <row r="312" spans="1:119" x14ac:dyDescent="0.2">
      <c r="A312">
        <f>ROW(Source!A222)</f>
        <v>222</v>
      </c>
      <c r="B312">
        <v>51661419</v>
      </c>
      <c r="C312">
        <v>51662532</v>
      </c>
      <c r="D312">
        <v>49673503</v>
      </c>
      <c r="E312">
        <v>1</v>
      </c>
      <c r="F312">
        <v>1</v>
      </c>
      <c r="G312">
        <v>1</v>
      </c>
      <c r="H312">
        <v>2</v>
      </c>
      <c r="I312" t="s">
        <v>465</v>
      </c>
      <c r="J312" t="s">
        <v>466</v>
      </c>
      <c r="K312" t="s">
        <v>467</v>
      </c>
      <c r="L312">
        <v>1367</v>
      </c>
      <c r="N312">
        <v>1011</v>
      </c>
      <c r="O312" t="s">
        <v>461</v>
      </c>
      <c r="P312" t="s">
        <v>461</v>
      </c>
      <c r="Q312">
        <v>1</v>
      </c>
      <c r="W312">
        <v>0</v>
      </c>
      <c r="X312">
        <v>509054691</v>
      </c>
      <c r="Y312">
        <f t="shared" si="232"/>
        <v>0.58800000000000008</v>
      </c>
      <c r="AA312">
        <v>0</v>
      </c>
      <c r="AB312">
        <v>871.31</v>
      </c>
      <c r="AC312">
        <v>387.32</v>
      </c>
      <c r="AD312">
        <v>0</v>
      </c>
      <c r="AE312">
        <v>0</v>
      </c>
      <c r="AF312">
        <v>65.709999999999994</v>
      </c>
      <c r="AG312">
        <v>11.6</v>
      </c>
      <c r="AH312">
        <v>0</v>
      </c>
      <c r="AI312">
        <v>1</v>
      </c>
      <c r="AJ312">
        <v>13.26</v>
      </c>
      <c r="AK312">
        <v>33.39</v>
      </c>
      <c r="AL312">
        <v>1</v>
      </c>
      <c r="AM312">
        <v>4</v>
      </c>
      <c r="AN312">
        <v>0</v>
      </c>
      <c r="AO312">
        <v>1</v>
      </c>
      <c r="AP312">
        <v>1</v>
      </c>
      <c r="AQ312">
        <v>0</v>
      </c>
      <c r="AR312">
        <v>0</v>
      </c>
      <c r="AS312" t="s">
        <v>3</v>
      </c>
      <c r="AT312">
        <v>0.56000000000000005</v>
      </c>
      <c r="AU312" t="s">
        <v>20</v>
      </c>
      <c r="AV312">
        <v>0</v>
      </c>
      <c r="AW312">
        <v>2</v>
      </c>
      <c r="AX312">
        <v>51662549</v>
      </c>
      <c r="AY312">
        <v>1</v>
      </c>
      <c r="AZ312">
        <v>0</v>
      </c>
      <c r="BA312">
        <v>345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0</v>
      </c>
      <c r="BU312">
        <v>0</v>
      </c>
      <c r="BV312">
        <v>0</v>
      </c>
      <c r="BW312">
        <v>0</v>
      </c>
      <c r="CV312">
        <v>0</v>
      </c>
      <c r="CW312">
        <f>ROUND(Y312*Source!I222,7)</f>
        <v>2.4695999999999999E-2</v>
      </c>
      <c r="CX312">
        <f>ROUND(Y312*Source!I222,7)</f>
        <v>2.4695999999999999E-2</v>
      </c>
      <c r="CY312">
        <f>AB312</f>
        <v>871.31</v>
      </c>
      <c r="CZ312">
        <f>AF312</f>
        <v>65.709999999999994</v>
      </c>
      <c r="DA312">
        <f>AJ312</f>
        <v>13.26</v>
      </c>
      <c r="DB312">
        <f t="shared" si="233"/>
        <v>38.64</v>
      </c>
      <c r="DC312">
        <f t="shared" si="234"/>
        <v>6.83</v>
      </c>
      <c r="DD312" t="s">
        <v>3</v>
      </c>
      <c r="DE312" t="s">
        <v>3</v>
      </c>
      <c r="DF312">
        <f t="shared" si="235"/>
        <v>0</v>
      </c>
      <c r="DG312">
        <f>ROUND(ROUND(AF312*AJ312,2)*CX312,2)</f>
        <v>21.52</v>
      </c>
      <c r="DH312">
        <f>ROUND(ROUND(AG312*AK312,2)*CX312,2)</f>
        <v>9.57</v>
      </c>
      <c r="DI312">
        <f t="shared" si="236"/>
        <v>0</v>
      </c>
      <c r="DJ312">
        <f>DG312</f>
        <v>21.52</v>
      </c>
      <c r="DK312">
        <v>0</v>
      </c>
      <c r="DL312" t="s">
        <v>3</v>
      </c>
      <c r="DM312">
        <v>0</v>
      </c>
      <c r="DN312" t="s">
        <v>3</v>
      </c>
      <c r="DO312">
        <v>0</v>
      </c>
    </row>
    <row r="313" spans="1:119" x14ac:dyDescent="0.2">
      <c r="A313">
        <f>ROW(Source!A222)</f>
        <v>222</v>
      </c>
      <c r="B313">
        <v>51661419</v>
      </c>
      <c r="C313">
        <v>51662532</v>
      </c>
      <c r="D313">
        <v>49673715</v>
      </c>
      <c r="E313">
        <v>1</v>
      </c>
      <c r="F313">
        <v>1</v>
      </c>
      <c r="G313">
        <v>1</v>
      </c>
      <c r="H313">
        <v>2</v>
      </c>
      <c r="I313" t="s">
        <v>479</v>
      </c>
      <c r="J313" t="s">
        <v>480</v>
      </c>
      <c r="K313" t="s">
        <v>481</v>
      </c>
      <c r="L313">
        <v>1367</v>
      </c>
      <c r="N313">
        <v>1011</v>
      </c>
      <c r="O313" t="s">
        <v>461</v>
      </c>
      <c r="P313" t="s">
        <v>461</v>
      </c>
      <c r="Q313">
        <v>1</v>
      </c>
      <c r="W313">
        <v>0</v>
      </c>
      <c r="X313">
        <v>829370094</v>
      </c>
      <c r="Y313">
        <f t="shared" si="232"/>
        <v>1.47</v>
      </c>
      <c r="AA313">
        <v>0</v>
      </c>
      <c r="AB313">
        <v>107.41</v>
      </c>
      <c r="AC313">
        <v>0</v>
      </c>
      <c r="AD313">
        <v>0</v>
      </c>
      <c r="AE313">
        <v>0</v>
      </c>
      <c r="AF313">
        <v>8.1</v>
      </c>
      <c r="AG313">
        <v>0</v>
      </c>
      <c r="AH313">
        <v>0</v>
      </c>
      <c r="AI313">
        <v>1</v>
      </c>
      <c r="AJ313">
        <v>13.26</v>
      </c>
      <c r="AK313">
        <v>33.39</v>
      </c>
      <c r="AL313">
        <v>1</v>
      </c>
      <c r="AM313">
        <v>4</v>
      </c>
      <c r="AN313">
        <v>0</v>
      </c>
      <c r="AO313">
        <v>1</v>
      </c>
      <c r="AP313">
        <v>1</v>
      </c>
      <c r="AQ313">
        <v>0</v>
      </c>
      <c r="AR313">
        <v>0</v>
      </c>
      <c r="AS313" t="s">
        <v>3</v>
      </c>
      <c r="AT313">
        <v>1.4</v>
      </c>
      <c r="AU313" t="s">
        <v>20</v>
      </c>
      <c r="AV313">
        <v>0</v>
      </c>
      <c r="AW313">
        <v>2</v>
      </c>
      <c r="AX313">
        <v>51662550</v>
      </c>
      <c r="AY313">
        <v>1</v>
      </c>
      <c r="AZ313">
        <v>0</v>
      </c>
      <c r="BA313">
        <v>346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  <c r="BO313">
        <v>0</v>
      </c>
      <c r="BP313">
        <v>0</v>
      </c>
      <c r="BQ313">
        <v>0</v>
      </c>
      <c r="BR313">
        <v>0</v>
      </c>
      <c r="BS313">
        <v>0</v>
      </c>
      <c r="BT313">
        <v>0</v>
      </c>
      <c r="BU313">
        <v>0</v>
      </c>
      <c r="BV313">
        <v>0</v>
      </c>
      <c r="BW313">
        <v>0</v>
      </c>
      <c r="CV313">
        <v>0</v>
      </c>
      <c r="CW313">
        <f>ROUND(Y313*Source!I222,7)</f>
        <v>6.1740000000000003E-2</v>
      </c>
      <c r="CX313">
        <f>ROUND(Y313*Source!I222,7)</f>
        <v>6.1740000000000003E-2</v>
      </c>
      <c r="CY313">
        <f>AB313</f>
        <v>107.41</v>
      </c>
      <c r="CZ313">
        <f>AF313</f>
        <v>8.1</v>
      </c>
      <c r="DA313">
        <f>AJ313</f>
        <v>13.26</v>
      </c>
      <c r="DB313">
        <f t="shared" si="233"/>
        <v>11.91</v>
      </c>
      <c r="DC313">
        <f t="shared" si="234"/>
        <v>0</v>
      </c>
      <c r="DD313" t="s">
        <v>3</v>
      </c>
      <c r="DE313" t="s">
        <v>3</v>
      </c>
      <c r="DF313">
        <f t="shared" si="235"/>
        <v>0</v>
      </c>
      <c r="DG313">
        <f>ROUND(ROUND(AF313*AJ313,2)*CX313,2)</f>
        <v>6.63</v>
      </c>
      <c r="DH313">
        <f>ROUND(ROUND(AG313*AK313,2)*CX313,2)</f>
        <v>0</v>
      </c>
      <c r="DI313">
        <f t="shared" si="236"/>
        <v>0</v>
      </c>
      <c r="DJ313">
        <f>DG313</f>
        <v>6.63</v>
      </c>
      <c r="DK313">
        <v>0</v>
      </c>
      <c r="DL313" t="s">
        <v>3</v>
      </c>
      <c r="DM313">
        <v>0</v>
      </c>
      <c r="DN313" t="s">
        <v>3</v>
      </c>
      <c r="DO313">
        <v>0</v>
      </c>
    </row>
    <row r="314" spans="1:119" x14ac:dyDescent="0.2">
      <c r="A314">
        <f>ROW(Source!A222)</f>
        <v>222</v>
      </c>
      <c r="B314">
        <v>51661419</v>
      </c>
      <c r="C314">
        <v>51662532</v>
      </c>
      <c r="D314">
        <v>49521144</v>
      </c>
      <c r="E314">
        <v>1</v>
      </c>
      <c r="F314">
        <v>1</v>
      </c>
      <c r="G314">
        <v>1</v>
      </c>
      <c r="H314">
        <v>3</v>
      </c>
      <c r="I314" t="s">
        <v>496</v>
      </c>
      <c r="J314" t="s">
        <v>497</v>
      </c>
      <c r="K314" t="s">
        <v>498</v>
      </c>
      <c r="L314">
        <v>1348</v>
      </c>
      <c r="N314">
        <v>1009</v>
      </c>
      <c r="O314" t="s">
        <v>196</v>
      </c>
      <c r="P314" t="s">
        <v>196</v>
      </c>
      <c r="Q314">
        <v>1000</v>
      </c>
      <c r="W314">
        <v>0</v>
      </c>
      <c r="X314">
        <v>-847628873</v>
      </c>
      <c r="Y314">
        <f t="shared" ref="Y314:Y319" si="237">AT314</f>
        <v>8.8999999999999995E-4</v>
      </c>
      <c r="AA314">
        <v>241405.89</v>
      </c>
      <c r="AB314">
        <v>0</v>
      </c>
      <c r="AC314">
        <v>0</v>
      </c>
      <c r="AD314">
        <v>0</v>
      </c>
      <c r="AE314">
        <v>26499</v>
      </c>
      <c r="AF314">
        <v>0</v>
      </c>
      <c r="AG314">
        <v>0</v>
      </c>
      <c r="AH314">
        <v>0</v>
      </c>
      <c r="AI314">
        <v>9.11</v>
      </c>
      <c r="AJ314">
        <v>1</v>
      </c>
      <c r="AK314">
        <v>1</v>
      </c>
      <c r="AL314">
        <v>1</v>
      </c>
      <c r="AM314">
        <v>4</v>
      </c>
      <c r="AN314">
        <v>0</v>
      </c>
      <c r="AO314">
        <v>1</v>
      </c>
      <c r="AP314">
        <v>1</v>
      </c>
      <c r="AQ314">
        <v>0</v>
      </c>
      <c r="AR314">
        <v>0</v>
      </c>
      <c r="AS314" t="s">
        <v>3</v>
      </c>
      <c r="AT314">
        <v>8.8999999999999995E-4</v>
      </c>
      <c r="AU314" t="s">
        <v>3</v>
      </c>
      <c r="AV314">
        <v>0</v>
      </c>
      <c r="AW314">
        <v>2</v>
      </c>
      <c r="AX314">
        <v>51662551</v>
      </c>
      <c r="AY314">
        <v>1</v>
      </c>
      <c r="AZ314">
        <v>0</v>
      </c>
      <c r="BA314">
        <v>347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0</v>
      </c>
      <c r="BQ314">
        <v>0</v>
      </c>
      <c r="BR314">
        <v>0</v>
      </c>
      <c r="BS314">
        <v>0</v>
      </c>
      <c r="BT314">
        <v>0</v>
      </c>
      <c r="BU314">
        <v>0</v>
      </c>
      <c r="BV314">
        <v>0</v>
      </c>
      <c r="BW314">
        <v>0</v>
      </c>
      <c r="CV314">
        <v>0</v>
      </c>
      <c r="CW314">
        <v>0</v>
      </c>
      <c r="CX314">
        <f>ROUND(Y314*Source!I222,7)</f>
        <v>3.7400000000000001E-5</v>
      </c>
      <c r="CY314">
        <f t="shared" ref="CY314:CY319" si="238">AA314</f>
        <v>241405.89</v>
      </c>
      <c r="CZ314">
        <f t="shared" ref="CZ314:CZ319" si="239">AE314</f>
        <v>26499</v>
      </c>
      <c r="DA314">
        <f t="shared" ref="DA314:DA319" si="240">AI314</f>
        <v>9.11</v>
      </c>
      <c r="DB314">
        <f t="shared" ref="DB314:DB319" si="241">ROUND(ROUND(AT314*CZ314,2),2)</f>
        <v>23.58</v>
      </c>
      <c r="DC314">
        <f t="shared" ref="DC314:DC319" si="242">ROUND(ROUND(AT314*AG314,2),2)</f>
        <v>0</v>
      </c>
      <c r="DD314" t="s">
        <v>3</v>
      </c>
      <c r="DE314" t="s">
        <v>3</v>
      </c>
      <c r="DF314">
        <f t="shared" ref="DF314:DF319" si="243">ROUND(ROUND(AE314*AI314,2)*CX314,2)</f>
        <v>9.0299999999999994</v>
      </c>
      <c r="DG314">
        <f t="shared" ref="DG314:DG321" si="244">ROUND(ROUND(AF314,2)*CX314,2)</f>
        <v>0</v>
      </c>
      <c r="DH314">
        <f t="shared" ref="DH314:DH320" si="245">ROUND(ROUND(AG314,2)*CX314,2)</f>
        <v>0</v>
      </c>
      <c r="DI314">
        <f t="shared" si="236"/>
        <v>0</v>
      </c>
      <c r="DJ314">
        <f t="shared" ref="DJ314:DJ319" si="246">DF314</f>
        <v>9.0299999999999994</v>
      </c>
      <c r="DK314">
        <v>0</v>
      </c>
      <c r="DL314" t="s">
        <v>3</v>
      </c>
      <c r="DM314">
        <v>0</v>
      </c>
      <c r="DN314" t="s">
        <v>3</v>
      </c>
      <c r="DO314">
        <v>0</v>
      </c>
    </row>
    <row r="315" spans="1:119" x14ac:dyDescent="0.2">
      <c r="A315">
        <f>ROW(Source!A222)</f>
        <v>222</v>
      </c>
      <c r="B315">
        <v>51661419</v>
      </c>
      <c r="C315">
        <v>51662532</v>
      </c>
      <c r="D315">
        <v>49524301</v>
      </c>
      <c r="E315">
        <v>1</v>
      </c>
      <c r="F315">
        <v>1</v>
      </c>
      <c r="G315">
        <v>1</v>
      </c>
      <c r="H315">
        <v>3</v>
      </c>
      <c r="I315" t="s">
        <v>482</v>
      </c>
      <c r="J315" t="s">
        <v>483</v>
      </c>
      <c r="K315" t="s">
        <v>484</v>
      </c>
      <c r="L315">
        <v>1348</v>
      </c>
      <c r="N315">
        <v>1009</v>
      </c>
      <c r="O315" t="s">
        <v>196</v>
      </c>
      <c r="P315" t="s">
        <v>196</v>
      </c>
      <c r="Q315">
        <v>1000</v>
      </c>
      <c r="W315">
        <v>0</v>
      </c>
      <c r="X315">
        <v>1824693337</v>
      </c>
      <c r="Y315">
        <f t="shared" si="237"/>
        <v>4.0999999999999999E-4</v>
      </c>
      <c r="AA315">
        <v>94397.82</v>
      </c>
      <c r="AB315">
        <v>0</v>
      </c>
      <c r="AC315">
        <v>0</v>
      </c>
      <c r="AD315">
        <v>0</v>
      </c>
      <c r="AE315">
        <v>10362</v>
      </c>
      <c r="AF315">
        <v>0</v>
      </c>
      <c r="AG315">
        <v>0</v>
      </c>
      <c r="AH315">
        <v>0</v>
      </c>
      <c r="AI315">
        <v>9.11</v>
      </c>
      <c r="AJ315">
        <v>1</v>
      </c>
      <c r="AK315">
        <v>1</v>
      </c>
      <c r="AL315">
        <v>1</v>
      </c>
      <c r="AM315">
        <v>4</v>
      </c>
      <c r="AN315">
        <v>0</v>
      </c>
      <c r="AO315">
        <v>1</v>
      </c>
      <c r="AP315">
        <v>1</v>
      </c>
      <c r="AQ315">
        <v>0</v>
      </c>
      <c r="AR315">
        <v>0</v>
      </c>
      <c r="AS315" t="s">
        <v>3</v>
      </c>
      <c r="AT315">
        <v>4.0999999999999999E-4</v>
      </c>
      <c r="AU315" t="s">
        <v>3</v>
      </c>
      <c r="AV315">
        <v>0</v>
      </c>
      <c r="AW315">
        <v>2</v>
      </c>
      <c r="AX315">
        <v>51662552</v>
      </c>
      <c r="AY315">
        <v>1</v>
      </c>
      <c r="AZ315">
        <v>0</v>
      </c>
      <c r="BA315">
        <v>348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0</v>
      </c>
      <c r="CV315">
        <v>0</v>
      </c>
      <c r="CW315">
        <v>0</v>
      </c>
      <c r="CX315">
        <f>ROUND(Y315*Source!I222,7)</f>
        <v>1.7200000000000001E-5</v>
      </c>
      <c r="CY315">
        <f t="shared" si="238"/>
        <v>94397.82</v>
      </c>
      <c r="CZ315">
        <f t="shared" si="239"/>
        <v>10362</v>
      </c>
      <c r="DA315">
        <f t="shared" si="240"/>
        <v>9.11</v>
      </c>
      <c r="DB315">
        <f t="shared" si="241"/>
        <v>4.25</v>
      </c>
      <c r="DC315">
        <f t="shared" si="242"/>
        <v>0</v>
      </c>
      <c r="DD315" t="s">
        <v>3</v>
      </c>
      <c r="DE315" t="s">
        <v>3</v>
      </c>
      <c r="DF315">
        <f t="shared" si="243"/>
        <v>1.62</v>
      </c>
      <c r="DG315">
        <f t="shared" si="244"/>
        <v>0</v>
      </c>
      <c r="DH315">
        <f t="shared" si="245"/>
        <v>0</v>
      </c>
      <c r="DI315">
        <f t="shared" si="236"/>
        <v>0</v>
      </c>
      <c r="DJ315">
        <f t="shared" si="246"/>
        <v>1.62</v>
      </c>
      <c r="DK315">
        <v>0</v>
      </c>
      <c r="DL315" t="s">
        <v>3</v>
      </c>
      <c r="DM315">
        <v>0</v>
      </c>
      <c r="DN315" t="s">
        <v>3</v>
      </c>
      <c r="DO315">
        <v>0</v>
      </c>
    </row>
    <row r="316" spans="1:119" x14ac:dyDescent="0.2">
      <c r="A316">
        <f>ROW(Source!A222)</f>
        <v>222</v>
      </c>
      <c r="B316">
        <v>51661419</v>
      </c>
      <c r="C316">
        <v>51662532</v>
      </c>
      <c r="D316">
        <v>49525488</v>
      </c>
      <c r="E316">
        <v>1</v>
      </c>
      <c r="F316">
        <v>1</v>
      </c>
      <c r="G316">
        <v>1</v>
      </c>
      <c r="H316">
        <v>3</v>
      </c>
      <c r="I316" t="s">
        <v>468</v>
      </c>
      <c r="J316" t="s">
        <v>469</v>
      </c>
      <c r="K316" t="s">
        <v>470</v>
      </c>
      <c r="L316">
        <v>1346</v>
      </c>
      <c r="N316">
        <v>1009</v>
      </c>
      <c r="O316" t="s">
        <v>471</v>
      </c>
      <c r="P316" t="s">
        <v>471</v>
      </c>
      <c r="Q316">
        <v>1</v>
      </c>
      <c r="W316">
        <v>0</v>
      </c>
      <c r="X316">
        <v>-1864341761</v>
      </c>
      <c r="Y316">
        <f t="shared" si="237"/>
        <v>15</v>
      </c>
      <c r="AA316">
        <v>82.35</v>
      </c>
      <c r="AB316">
        <v>0</v>
      </c>
      <c r="AC316">
        <v>0</v>
      </c>
      <c r="AD316">
        <v>0</v>
      </c>
      <c r="AE316">
        <v>9.0399999999999991</v>
      </c>
      <c r="AF316">
        <v>0</v>
      </c>
      <c r="AG316">
        <v>0</v>
      </c>
      <c r="AH316">
        <v>0</v>
      </c>
      <c r="AI316">
        <v>9.11</v>
      </c>
      <c r="AJ316">
        <v>1</v>
      </c>
      <c r="AK316">
        <v>1</v>
      </c>
      <c r="AL316">
        <v>1</v>
      </c>
      <c r="AM316">
        <v>4</v>
      </c>
      <c r="AN316">
        <v>0</v>
      </c>
      <c r="AO316">
        <v>1</v>
      </c>
      <c r="AP316">
        <v>1</v>
      </c>
      <c r="AQ316">
        <v>0</v>
      </c>
      <c r="AR316">
        <v>0</v>
      </c>
      <c r="AS316" t="s">
        <v>3</v>
      </c>
      <c r="AT316">
        <v>15</v>
      </c>
      <c r="AU316" t="s">
        <v>3</v>
      </c>
      <c r="AV316">
        <v>0</v>
      </c>
      <c r="AW316">
        <v>2</v>
      </c>
      <c r="AX316">
        <v>51662553</v>
      </c>
      <c r="AY316">
        <v>1</v>
      </c>
      <c r="AZ316">
        <v>0</v>
      </c>
      <c r="BA316">
        <v>349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>
        <v>0</v>
      </c>
      <c r="BU316">
        <v>0</v>
      </c>
      <c r="BV316">
        <v>0</v>
      </c>
      <c r="BW316">
        <v>0</v>
      </c>
      <c r="CV316">
        <v>0</v>
      </c>
      <c r="CW316">
        <v>0</v>
      </c>
      <c r="CX316">
        <f>ROUND(Y316*Source!I222,7)</f>
        <v>0.63</v>
      </c>
      <c r="CY316">
        <f t="shared" si="238"/>
        <v>82.35</v>
      </c>
      <c r="CZ316">
        <f t="shared" si="239"/>
        <v>9.0399999999999991</v>
      </c>
      <c r="DA316">
        <f t="shared" si="240"/>
        <v>9.11</v>
      </c>
      <c r="DB316">
        <f t="shared" si="241"/>
        <v>135.6</v>
      </c>
      <c r="DC316">
        <f t="shared" si="242"/>
        <v>0</v>
      </c>
      <c r="DD316" t="s">
        <v>3</v>
      </c>
      <c r="DE316" t="s">
        <v>3</v>
      </c>
      <c r="DF316">
        <f t="shared" si="243"/>
        <v>51.88</v>
      </c>
      <c r="DG316">
        <f t="shared" si="244"/>
        <v>0</v>
      </c>
      <c r="DH316">
        <f t="shared" si="245"/>
        <v>0</v>
      </c>
      <c r="DI316">
        <f t="shared" si="236"/>
        <v>0</v>
      </c>
      <c r="DJ316">
        <f t="shared" si="246"/>
        <v>51.88</v>
      </c>
      <c r="DK316">
        <v>0</v>
      </c>
      <c r="DL316" t="s">
        <v>3</v>
      </c>
      <c r="DM316">
        <v>0</v>
      </c>
      <c r="DN316" t="s">
        <v>3</v>
      </c>
      <c r="DO316">
        <v>0</v>
      </c>
    </row>
    <row r="317" spans="1:119" x14ac:dyDescent="0.2">
      <c r="A317">
        <f>ROW(Source!A222)</f>
        <v>222</v>
      </c>
      <c r="B317">
        <v>51661419</v>
      </c>
      <c r="C317">
        <v>51662532</v>
      </c>
      <c r="D317">
        <v>49526492</v>
      </c>
      <c r="E317">
        <v>1</v>
      </c>
      <c r="F317">
        <v>1</v>
      </c>
      <c r="G317">
        <v>1</v>
      </c>
      <c r="H317">
        <v>3</v>
      </c>
      <c r="I317" t="s">
        <v>472</v>
      </c>
      <c r="J317" t="s">
        <v>473</v>
      </c>
      <c r="K317" t="s">
        <v>474</v>
      </c>
      <c r="L317">
        <v>1346</v>
      </c>
      <c r="N317">
        <v>1009</v>
      </c>
      <c r="O317" t="s">
        <v>471</v>
      </c>
      <c r="P317" t="s">
        <v>471</v>
      </c>
      <c r="Q317">
        <v>1</v>
      </c>
      <c r="W317">
        <v>0</v>
      </c>
      <c r="X317">
        <v>497341279</v>
      </c>
      <c r="Y317">
        <f t="shared" si="237"/>
        <v>8</v>
      </c>
      <c r="AA317">
        <v>210.35</v>
      </c>
      <c r="AB317">
        <v>0</v>
      </c>
      <c r="AC317">
        <v>0</v>
      </c>
      <c r="AD317">
        <v>0</v>
      </c>
      <c r="AE317">
        <v>23.09</v>
      </c>
      <c r="AF317">
        <v>0</v>
      </c>
      <c r="AG317">
        <v>0</v>
      </c>
      <c r="AH317">
        <v>0</v>
      </c>
      <c r="AI317">
        <v>9.11</v>
      </c>
      <c r="AJ317">
        <v>1</v>
      </c>
      <c r="AK317">
        <v>1</v>
      </c>
      <c r="AL317">
        <v>1</v>
      </c>
      <c r="AM317">
        <v>4</v>
      </c>
      <c r="AN317">
        <v>0</v>
      </c>
      <c r="AO317">
        <v>1</v>
      </c>
      <c r="AP317">
        <v>1</v>
      </c>
      <c r="AQ317">
        <v>0</v>
      </c>
      <c r="AR317">
        <v>0</v>
      </c>
      <c r="AS317" t="s">
        <v>3</v>
      </c>
      <c r="AT317">
        <v>8</v>
      </c>
      <c r="AU317" t="s">
        <v>3</v>
      </c>
      <c r="AV317">
        <v>0</v>
      </c>
      <c r="AW317">
        <v>2</v>
      </c>
      <c r="AX317">
        <v>51662554</v>
      </c>
      <c r="AY317">
        <v>1</v>
      </c>
      <c r="AZ317">
        <v>0</v>
      </c>
      <c r="BA317">
        <v>350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0</v>
      </c>
      <c r="CV317">
        <v>0</v>
      </c>
      <c r="CW317">
        <v>0</v>
      </c>
      <c r="CX317">
        <f>ROUND(Y317*Source!I222,7)</f>
        <v>0.33600000000000002</v>
      </c>
      <c r="CY317">
        <f t="shared" si="238"/>
        <v>210.35</v>
      </c>
      <c r="CZ317">
        <f t="shared" si="239"/>
        <v>23.09</v>
      </c>
      <c r="DA317">
        <f t="shared" si="240"/>
        <v>9.11</v>
      </c>
      <c r="DB317">
        <f t="shared" si="241"/>
        <v>184.72</v>
      </c>
      <c r="DC317">
        <f t="shared" si="242"/>
        <v>0</v>
      </c>
      <c r="DD317" t="s">
        <v>3</v>
      </c>
      <c r="DE317" t="s">
        <v>3</v>
      </c>
      <c r="DF317">
        <f t="shared" si="243"/>
        <v>70.680000000000007</v>
      </c>
      <c r="DG317">
        <f t="shared" si="244"/>
        <v>0</v>
      </c>
      <c r="DH317">
        <f t="shared" si="245"/>
        <v>0</v>
      </c>
      <c r="DI317">
        <f t="shared" si="236"/>
        <v>0</v>
      </c>
      <c r="DJ317">
        <f t="shared" si="246"/>
        <v>70.680000000000007</v>
      </c>
      <c r="DK317">
        <v>0</v>
      </c>
      <c r="DL317" t="s">
        <v>3</v>
      </c>
      <c r="DM317">
        <v>0</v>
      </c>
      <c r="DN317" t="s">
        <v>3</v>
      </c>
      <c r="DO317">
        <v>0</v>
      </c>
    </row>
    <row r="318" spans="1:119" x14ac:dyDescent="0.2">
      <c r="A318">
        <f>ROW(Source!A222)</f>
        <v>222</v>
      </c>
      <c r="B318">
        <v>51661419</v>
      </c>
      <c r="C318">
        <v>51662532</v>
      </c>
      <c r="D318">
        <v>49555131</v>
      </c>
      <c r="E318">
        <v>1</v>
      </c>
      <c r="F318">
        <v>1</v>
      </c>
      <c r="G318">
        <v>1</v>
      </c>
      <c r="H318">
        <v>3</v>
      </c>
      <c r="I318" t="s">
        <v>499</v>
      </c>
      <c r="J318" t="s">
        <v>500</v>
      </c>
      <c r="K318" t="s">
        <v>501</v>
      </c>
      <c r="L318">
        <v>1348</v>
      </c>
      <c r="N318">
        <v>1009</v>
      </c>
      <c r="O318" t="s">
        <v>196</v>
      </c>
      <c r="P318" t="s">
        <v>196</v>
      </c>
      <c r="Q318">
        <v>1000</v>
      </c>
      <c r="W318">
        <v>0</v>
      </c>
      <c r="X318">
        <v>-364749507</v>
      </c>
      <c r="Y318">
        <f t="shared" si="237"/>
        <v>5.0099999999999997E-3</v>
      </c>
      <c r="AA318">
        <v>156537.13</v>
      </c>
      <c r="AB318">
        <v>0</v>
      </c>
      <c r="AC318">
        <v>0</v>
      </c>
      <c r="AD318">
        <v>0</v>
      </c>
      <c r="AE318">
        <v>17183</v>
      </c>
      <c r="AF318">
        <v>0</v>
      </c>
      <c r="AG318">
        <v>0</v>
      </c>
      <c r="AH318">
        <v>0</v>
      </c>
      <c r="AI318">
        <v>9.11</v>
      </c>
      <c r="AJ318">
        <v>1</v>
      </c>
      <c r="AK318">
        <v>1</v>
      </c>
      <c r="AL318">
        <v>1</v>
      </c>
      <c r="AM318">
        <v>4</v>
      </c>
      <c r="AN318">
        <v>0</v>
      </c>
      <c r="AO318">
        <v>1</v>
      </c>
      <c r="AP318">
        <v>1</v>
      </c>
      <c r="AQ318">
        <v>0</v>
      </c>
      <c r="AR318">
        <v>0</v>
      </c>
      <c r="AS318" t="s">
        <v>3</v>
      </c>
      <c r="AT318">
        <v>5.0099999999999997E-3</v>
      </c>
      <c r="AU318" t="s">
        <v>3</v>
      </c>
      <c r="AV318">
        <v>0</v>
      </c>
      <c r="AW318">
        <v>2</v>
      </c>
      <c r="AX318">
        <v>51662556</v>
      </c>
      <c r="AY318">
        <v>1</v>
      </c>
      <c r="AZ318">
        <v>0</v>
      </c>
      <c r="BA318">
        <v>352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0</v>
      </c>
      <c r="CV318">
        <v>0</v>
      </c>
      <c r="CW318">
        <v>0</v>
      </c>
      <c r="CX318">
        <f>ROUND(Y318*Source!I222,7)</f>
        <v>2.1039999999999999E-4</v>
      </c>
      <c r="CY318">
        <f t="shared" si="238"/>
        <v>156537.13</v>
      </c>
      <c r="CZ318">
        <f t="shared" si="239"/>
        <v>17183</v>
      </c>
      <c r="DA318">
        <f t="shared" si="240"/>
        <v>9.11</v>
      </c>
      <c r="DB318">
        <f t="shared" si="241"/>
        <v>86.09</v>
      </c>
      <c r="DC318">
        <f t="shared" si="242"/>
        <v>0</v>
      </c>
      <c r="DD318" t="s">
        <v>3</v>
      </c>
      <c r="DE318" t="s">
        <v>3</v>
      </c>
      <c r="DF318">
        <f t="shared" si="243"/>
        <v>32.94</v>
      </c>
      <c r="DG318">
        <f t="shared" si="244"/>
        <v>0</v>
      </c>
      <c r="DH318">
        <f t="shared" si="245"/>
        <v>0</v>
      </c>
      <c r="DI318">
        <f t="shared" si="236"/>
        <v>0</v>
      </c>
      <c r="DJ318">
        <f t="shared" si="246"/>
        <v>32.94</v>
      </c>
      <c r="DK318">
        <v>0</v>
      </c>
      <c r="DL318" t="s">
        <v>3</v>
      </c>
      <c r="DM318">
        <v>0</v>
      </c>
      <c r="DN318" t="s">
        <v>3</v>
      </c>
      <c r="DO318">
        <v>0</v>
      </c>
    </row>
    <row r="319" spans="1:119" x14ac:dyDescent="0.2">
      <c r="A319">
        <f>ROW(Source!A222)</f>
        <v>222</v>
      </c>
      <c r="B319">
        <v>51661419</v>
      </c>
      <c r="C319">
        <v>51662532</v>
      </c>
      <c r="D319">
        <v>49564241</v>
      </c>
      <c r="E319">
        <v>1</v>
      </c>
      <c r="F319">
        <v>1</v>
      </c>
      <c r="G319">
        <v>1</v>
      </c>
      <c r="H319">
        <v>3</v>
      </c>
      <c r="I319" t="s">
        <v>335</v>
      </c>
      <c r="J319" t="s">
        <v>337</v>
      </c>
      <c r="K319" t="s">
        <v>336</v>
      </c>
      <c r="L319">
        <v>1327</v>
      </c>
      <c r="N319">
        <v>1005</v>
      </c>
      <c r="O319" t="s">
        <v>63</v>
      </c>
      <c r="P319" t="s">
        <v>63</v>
      </c>
      <c r="Q319">
        <v>1</v>
      </c>
      <c r="W319">
        <v>0</v>
      </c>
      <c r="X319">
        <v>2012835886</v>
      </c>
      <c r="Y319">
        <f t="shared" si="237"/>
        <v>100</v>
      </c>
      <c r="AA319">
        <v>1217.19</v>
      </c>
      <c r="AB319">
        <v>0</v>
      </c>
      <c r="AC319">
        <v>0</v>
      </c>
      <c r="AD319">
        <v>0</v>
      </c>
      <c r="AE319">
        <v>133.61000000000001</v>
      </c>
      <c r="AF319">
        <v>0</v>
      </c>
      <c r="AG319">
        <v>0</v>
      </c>
      <c r="AH319">
        <v>0</v>
      </c>
      <c r="AI319">
        <v>9.11</v>
      </c>
      <c r="AJ319">
        <v>1</v>
      </c>
      <c r="AK319">
        <v>1</v>
      </c>
      <c r="AL319">
        <v>1</v>
      </c>
      <c r="AM319">
        <v>0</v>
      </c>
      <c r="AN319">
        <v>0</v>
      </c>
      <c r="AO319">
        <v>0</v>
      </c>
      <c r="AP319">
        <v>1</v>
      </c>
      <c r="AQ319">
        <v>0</v>
      </c>
      <c r="AR319">
        <v>0</v>
      </c>
      <c r="AS319" t="s">
        <v>3</v>
      </c>
      <c r="AT319">
        <v>100</v>
      </c>
      <c r="AU319" t="s">
        <v>3</v>
      </c>
      <c r="AV319">
        <v>0</v>
      </c>
      <c r="AW319">
        <v>1</v>
      </c>
      <c r="AX319">
        <v>-1</v>
      </c>
      <c r="AY319">
        <v>0</v>
      </c>
      <c r="AZ319">
        <v>0</v>
      </c>
      <c r="BA319" t="s">
        <v>3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0</v>
      </c>
      <c r="BU319">
        <v>0</v>
      </c>
      <c r="BV319">
        <v>0</v>
      </c>
      <c r="BW319">
        <v>0</v>
      </c>
      <c r="CV319">
        <v>0</v>
      </c>
      <c r="CW319">
        <v>0</v>
      </c>
      <c r="CX319">
        <f>ROUND(Y319*Source!I222,7)</f>
        <v>4.2</v>
      </c>
      <c r="CY319">
        <f t="shared" si="238"/>
        <v>1217.19</v>
      </c>
      <c r="CZ319">
        <f t="shared" si="239"/>
        <v>133.61000000000001</v>
      </c>
      <c r="DA319">
        <f t="shared" si="240"/>
        <v>9.11</v>
      </c>
      <c r="DB319">
        <f t="shared" si="241"/>
        <v>13361</v>
      </c>
      <c r="DC319">
        <f t="shared" si="242"/>
        <v>0</v>
      </c>
      <c r="DD319" t="s">
        <v>3</v>
      </c>
      <c r="DE319" t="s">
        <v>3</v>
      </c>
      <c r="DF319">
        <f t="shared" si="243"/>
        <v>5112.2</v>
      </c>
      <c r="DG319">
        <f t="shared" si="244"/>
        <v>0</v>
      </c>
      <c r="DH319">
        <f t="shared" si="245"/>
        <v>0</v>
      </c>
      <c r="DI319">
        <f t="shared" si="236"/>
        <v>0</v>
      </c>
      <c r="DJ319">
        <f t="shared" si="246"/>
        <v>5112.2</v>
      </c>
      <c r="DK319">
        <v>0</v>
      </c>
      <c r="DL319" t="s">
        <v>3</v>
      </c>
      <c r="DM319">
        <v>0</v>
      </c>
      <c r="DN319" t="s">
        <v>3</v>
      </c>
      <c r="DO319">
        <v>0</v>
      </c>
    </row>
    <row r="320" spans="1:119" x14ac:dyDescent="0.2">
      <c r="A320">
        <f>ROW(Source!A224)</f>
        <v>224</v>
      </c>
      <c r="B320">
        <v>51661419</v>
      </c>
      <c r="C320">
        <v>51662563</v>
      </c>
      <c r="D320">
        <v>49510719</v>
      </c>
      <c r="E320">
        <v>70</v>
      </c>
      <c r="F320">
        <v>1</v>
      </c>
      <c r="G320">
        <v>1</v>
      </c>
      <c r="H320">
        <v>1</v>
      </c>
      <c r="I320" t="s">
        <v>491</v>
      </c>
      <c r="J320" t="s">
        <v>3</v>
      </c>
      <c r="K320" t="s">
        <v>492</v>
      </c>
      <c r="L320">
        <v>1191</v>
      </c>
      <c r="N320">
        <v>1013</v>
      </c>
      <c r="O320" t="s">
        <v>455</v>
      </c>
      <c r="P320" t="s">
        <v>455</v>
      </c>
      <c r="Q320">
        <v>1</v>
      </c>
      <c r="W320">
        <v>0</v>
      </c>
      <c r="X320">
        <v>784619160</v>
      </c>
      <c r="Y320">
        <f t="shared" ref="Y320:Y325" si="247">(AT320*ROUND(1.05,7))</f>
        <v>148.05000000000001</v>
      </c>
      <c r="AA320">
        <v>0</v>
      </c>
      <c r="AB320">
        <v>0</v>
      </c>
      <c r="AC320">
        <v>0</v>
      </c>
      <c r="AD320">
        <v>291.83</v>
      </c>
      <c r="AE320">
        <v>0</v>
      </c>
      <c r="AF320">
        <v>0</v>
      </c>
      <c r="AG320">
        <v>0</v>
      </c>
      <c r="AH320">
        <v>8.74</v>
      </c>
      <c r="AI320">
        <v>1</v>
      </c>
      <c r="AJ320">
        <v>1</v>
      </c>
      <c r="AK320">
        <v>1</v>
      </c>
      <c r="AL320">
        <v>33.39</v>
      </c>
      <c r="AM320">
        <v>4</v>
      </c>
      <c r="AN320">
        <v>0</v>
      </c>
      <c r="AO320">
        <v>1</v>
      </c>
      <c r="AP320">
        <v>1</v>
      </c>
      <c r="AQ320">
        <v>0</v>
      </c>
      <c r="AR320">
        <v>0</v>
      </c>
      <c r="AS320" t="s">
        <v>3</v>
      </c>
      <c r="AT320">
        <v>141</v>
      </c>
      <c r="AU320" t="s">
        <v>20</v>
      </c>
      <c r="AV320">
        <v>1</v>
      </c>
      <c r="AW320">
        <v>2</v>
      </c>
      <c r="AX320">
        <v>51662576</v>
      </c>
      <c r="AY320">
        <v>1</v>
      </c>
      <c r="AZ320">
        <v>0</v>
      </c>
      <c r="BA320">
        <v>358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0</v>
      </c>
      <c r="BS320">
        <v>0</v>
      </c>
      <c r="BT320">
        <v>0</v>
      </c>
      <c r="BU320">
        <v>0</v>
      </c>
      <c r="BV320">
        <v>0</v>
      </c>
      <c r="BW320">
        <v>0</v>
      </c>
      <c r="CU320">
        <f>ROUND(AT320*Source!I224*AH320*AL320,2)</f>
        <v>131.66999999999999</v>
      </c>
      <c r="CV320">
        <f>ROUND(Y320*Source!I224,7)</f>
        <v>0.47376000000000001</v>
      </c>
      <c r="CW320">
        <v>0</v>
      </c>
      <c r="CX320">
        <f>ROUND(Y320*Source!I224,7)</f>
        <v>0.47376000000000001</v>
      </c>
      <c r="CY320">
        <f>AD320</f>
        <v>291.83</v>
      </c>
      <c r="CZ320">
        <f>AH320</f>
        <v>8.74</v>
      </c>
      <c r="DA320">
        <f>AL320</f>
        <v>33.39</v>
      </c>
      <c r="DB320">
        <f t="shared" ref="DB320:DB325" si="248">ROUND((ROUND(AT320*CZ320,2)*ROUND(1.05,7)),2)</f>
        <v>1293.96</v>
      </c>
      <c r="DC320">
        <f t="shared" ref="DC320:DC325" si="249">ROUND((ROUND(AT320*AG320,2)*ROUND(1.05,7)),2)</f>
        <v>0</v>
      </c>
      <c r="DD320" t="s">
        <v>3</v>
      </c>
      <c r="DE320" t="s">
        <v>3</v>
      </c>
      <c r="DF320">
        <f t="shared" ref="DF320:DF325" si="250">ROUND(ROUND(AE320,2)*CX320,2)</f>
        <v>0</v>
      </c>
      <c r="DG320">
        <f t="shared" si="244"/>
        <v>0</v>
      </c>
      <c r="DH320">
        <f t="shared" si="245"/>
        <v>0</v>
      </c>
      <c r="DI320">
        <f>ROUND(ROUND(AH320*AL320,2)*CX320,2)</f>
        <v>138.26</v>
      </c>
      <c r="DJ320">
        <f>DI320</f>
        <v>138.26</v>
      </c>
      <c r="DK320">
        <v>0</v>
      </c>
      <c r="DL320" t="s">
        <v>3</v>
      </c>
      <c r="DM320">
        <v>0</v>
      </c>
      <c r="DN320" t="s">
        <v>3</v>
      </c>
      <c r="DO320">
        <v>0</v>
      </c>
    </row>
    <row r="321" spans="1:119" x14ac:dyDescent="0.2">
      <c r="A321">
        <f>ROW(Source!A224)</f>
        <v>224</v>
      </c>
      <c r="B321">
        <v>51661419</v>
      </c>
      <c r="C321">
        <v>51662563</v>
      </c>
      <c r="D321">
        <v>49510905</v>
      </c>
      <c r="E321">
        <v>70</v>
      </c>
      <c r="F321">
        <v>1</v>
      </c>
      <c r="G321">
        <v>1</v>
      </c>
      <c r="H321">
        <v>1</v>
      </c>
      <c r="I321" t="s">
        <v>456</v>
      </c>
      <c r="J321" t="s">
        <v>3</v>
      </c>
      <c r="K321" t="s">
        <v>457</v>
      </c>
      <c r="L321">
        <v>1191</v>
      </c>
      <c r="N321">
        <v>1013</v>
      </c>
      <c r="O321" t="s">
        <v>455</v>
      </c>
      <c r="P321" t="s">
        <v>455</v>
      </c>
      <c r="Q321">
        <v>1</v>
      </c>
      <c r="W321">
        <v>0</v>
      </c>
      <c r="X321">
        <v>-1417349443</v>
      </c>
      <c r="Y321">
        <f t="shared" si="247"/>
        <v>0.98699999999999999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1</v>
      </c>
      <c r="AJ321">
        <v>1</v>
      </c>
      <c r="AK321">
        <v>33.39</v>
      </c>
      <c r="AL321">
        <v>1</v>
      </c>
      <c r="AM321">
        <v>4</v>
      </c>
      <c r="AN321">
        <v>0</v>
      </c>
      <c r="AO321">
        <v>1</v>
      </c>
      <c r="AP321">
        <v>1</v>
      </c>
      <c r="AQ321">
        <v>0</v>
      </c>
      <c r="AR321">
        <v>0</v>
      </c>
      <c r="AS321" t="s">
        <v>3</v>
      </c>
      <c r="AT321">
        <v>0.94</v>
      </c>
      <c r="AU321" t="s">
        <v>20</v>
      </c>
      <c r="AV321">
        <v>2</v>
      </c>
      <c r="AW321">
        <v>2</v>
      </c>
      <c r="AX321">
        <v>51662577</v>
      </c>
      <c r="AY321">
        <v>1</v>
      </c>
      <c r="AZ321">
        <v>0</v>
      </c>
      <c r="BA321">
        <v>359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0</v>
      </c>
      <c r="BU321">
        <v>0</v>
      </c>
      <c r="BV321">
        <v>0</v>
      </c>
      <c r="BW321">
        <v>0</v>
      </c>
      <c r="CV321">
        <v>0</v>
      </c>
      <c r="CW321">
        <v>0</v>
      </c>
      <c r="CX321">
        <f>ROUND(Y321*Source!I224,7)</f>
        <v>3.1584E-3</v>
      </c>
      <c r="CY321">
        <f>AD321</f>
        <v>0</v>
      </c>
      <c r="CZ321">
        <f>AH321</f>
        <v>0</v>
      </c>
      <c r="DA321">
        <f>AL321</f>
        <v>1</v>
      </c>
      <c r="DB321">
        <f t="shared" si="248"/>
        <v>0</v>
      </c>
      <c r="DC321">
        <f t="shared" si="249"/>
        <v>0</v>
      </c>
      <c r="DD321" t="s">
        <v>3</v>
      </c>
      <c r="DE321" t="s">
        <v>3</v>
      </c>
      <c r="DF321">
        <f t="shared" si="250"/>
        <v>0</v>
      </c>
      <c r="DG321">
        <f t="shared" si="244"/>
        <v>0</v>
      </c>
      <c r="DH321">
        <f>ROUND(ROUND(AG321*AK321,2)*CX321,2)</f>
        <v>0</v>
      </c>
      <c r="DI321">
        <f t="shared" ref="DI321:DI331" si="251">ROUND(ROUND(AH321,2)*CX321,2)</f>
        <v>0</v>
      </c>
      <c r="DJ321">
        <f>DI321</f>
        <v>0</v>
      </c>
      <c r="DK321">
        <v>0</v>
      </c>
      <c r="DL321" t="s">
        <v>3</v>
      </c>
      <c r="DM321">
        <v>0</v>
      </c>
      <c r="DN321" t="s">
        <v>3</v>
      </c>
      <c r="DO321">
        <v>0</v>
      </c>
    </row>
    <row r="322" spans="1:119" x14ac:dyDescent="0.2">
      <c r="A322">
        <f>ROW(Source!A224)</f>
        <v>224</v>
      </c>
      <c r="B322">
        <v>51661419</v>
      </c>
      <c r="C322">
        <v>51662563</v>
      </c>
      <c r="D322">
        <v>49672573</v>
      </c>
      <c r="E322">
        <v>1</v>
      </c>
      <c r="F322">
        <v>1</v>
      </c>
      <c r="G322">
        <v>1</v>
      </c>
      <c r="H322">
        <v>2</v>
      </c>
      <c r="I322" t="s">
        <v>458</v>
      </c>
      <c r="J322" t="s">
        <v>459</v>
      </c>
      <c r="K322" t="s">
        <v>460</v>
      </c>
      <c r="L322">
        <v>1367</v>
      </c>
      <c r="N322">
        <v>1011</v>
      </c>
      <c r="O322" t="s">
        <v>461</v>
      </c>
      <c r="P322" t="s">
        <v>461</v>
      </c>
      <c r="Q322">
        <v>1</v>
      </c>
      <c r="W322">
        <v>0</v>
      </c>
      <c r="X322">
        <v>-430484415</v>
      </c>
      <c r="Y322">
        <f t="shared" si="247"/>
        <v>0.39900000000000002</v>
      </c>
      <c r="AA322">
        <v>0</v>
      </c>
      <c r="AB322">
        <v>1530.2</v>
      </c>
      <c r="AC322">
        <v>450.77</v>
      </c>
      <c r="AD322">
        <v>0</v>
      </c>
      <c r="AE322">
        <v>0</v>
      </c>
      <c r="AF322">
        <v>115.4</v>
      </c>
      <c r="AG322">
        <v>13.5</v>
      </c>
      <c r="AH322">
        <v>0</v>
      </c>
      <c r="AI322">
        <v>1</v>
      </c>
      <c r="AJ322">
        <v>13.26</v>
      </c>
      <c r="AK322">
        <v>33.39</v>
      </c>
      <c r="AL322">
        <v>1</v>
      </c>
      <c r="AM322">
        <v>4</v>
      </c>
      <c r="AN322">
        <v>0</v>
      </c>
      <c r="AO322">
        <v>1</v>
      </c>
      <c r="AP322">
        <v>1</v>
      </c>
      <c r="AQ322">
        <v>0</v>
      </c>
      <c r="AR322">
        <v>0</v>
      </c>
      <c r="AS322" t="s">
        <v>3</v>
      </c>
      <c r="AT322">
        <v>0.38</v>
      </c>
      <c r="AU322" t="s">
        <v>20</v>
      </c>
      <c r="AV322">
        <v>0</v>
      </c>
      <c r="AW322">
        <v>2</v>
      </c>
      <c r="AX322">
        <v>51662578</v>
      </c>
      <c r="AY322">
        <v>1</v>
      </c>
      <c r="AZ322">
        <v>0</v>
      </c>
      <c r="BA322">
        <v>360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0</v>
      </c>
      <c r="BO322">
        <v>0</v>
      </c>
      <c r="BP322">
        <v>0</v>
      </c>
      <c r="BQ322">
        <v>0</v>
      </c>
      <c r="BR322">
        <v>0</v>
      </c>
      <c r="BS322">
        <v>0</v>
      </c>
      <c r="BT322">
        <v>0</v>
      </c>
      <c r="BU322">
        <v>0</v>
      </c>
      <c r="BV322">
        <v>0</v>
      </c>
      <c r="BW322">
        <v>0</v>
      </c>
      <c r="CV322">
        <v>0</v>
      </c>
      <c r="CW322">
        <f>ROUND(Y322*Source!I224,7)</f>
        <v>1.2768E-3</v>
      </c>
      <c r="CX322">
        <f>ROUND(Y322*Source!I224,7)</f>
        <v>1.2768E-3</v>
      </c>
      <c r="CY322">
        <f>AB322</f>
        <v>1530.2</v>
      </c>
      <c r="CZ322">
        <f>AF322</f>
        <v>115.4</v>
      </c>
      <c r="DA322">
        <f>AJ322</f>
        <v>13.26</v>
      </c>
      <c r="DB322">
        <f t="shared" si="248"/>
        <v>46.04</v>
      </c>
      <c r="DC322">
        <f t="shared" si="249"/>
        <v>5.39</v>
      </c>
      <c r="DD322" t="s">
        <v>3</v>
      </c>
      <c r="DE322" t="s">
        <v>3</v>
      </c>
      <c r="DF322">
        <f t="shared" si="250"/>
        <v>0</v>
      </c>
      <c r="DG322">
        <f>ROUND(ROUND(AF322*AJ322,2)*CX322,2)</f>
        <v>1.95</v>
      </c>
      <c r="DH322">
        <f>ROUND(ROUND(AG322*AK322,2)*CX322,2)</f>
        <v>0.57999999999999996</v>
      </c>
      <c r="DI322">
        <f t="shared" si="251"/>
        <v>0</v>
      </c>
      <c r="DJ322">
        <f>DG322</f>
        <v>1.95</v>
      </c>
      <c r="DK322">
        <v>0</v>
      </c>
      <c r="DL322" t="s">
        <v>3</v>
      </c>
      <c r="DM322">
        <v>0</v>
      </c>
      <c r="DN322" t="s">
        <v>3</v>
      </c>
      <c r="DO322">
        <v>0</v>
      </c>
    </row>
    <row r="323" spans="1:119" x14ac:dyDescent="0.2">
      <c r="A323">
        <f>ROW(Source!A224)</f>
        <v>224</v>
      </c>
      <c r="B323">
        <v>51661419</v>
      </c>
      <c r="C323">
        <v>51662563</v>
      </c>
      <c r="D323">
        <v>49672703</v>
      </c>
      <c r="E323">
        <v>1</v>
      </c>
      <c r="F323">
        <v>1</v>
      </c>
      <c r="G323">
        <v>1</v>
      </c>
      <c r="H323">
        <v>2</v>
      </c>
      <c r="I323" t="s">
        <v>493</v>
      </c>
      <c r="J323" t="s">
        <v>494</v>
      </c>
      <c r="K323" t="s">
        <v>495</v>
      </c>
      <c r="L323">
        <v>1367</v>
      </c>
      <c r="N323">
        <v>1011</v>
      </c>
      <c r="O323" t="s">
        <v>461</v>
      </c>
      <c r="P323" t="s">
        <v>461</v>
      </c>
      <c r="Q323">
        <v>1</v>
      </c>
      <c r="W323">
        <v>0</v>
      </c>
      <c r="X323">
        <v>-1424865896</v>
      </c>
      <c r="Y323">
        <f t="shared" si="247"/>
        <v>0.35700000000000004</v>
      </c>
      <c r="AA323">
        <v>0</v>
      </c>
      <c r="AB323">
        <v>88.31</v>
      </c>
      <c r="AC323">
        <v>0</v>
      </c>
      <c r="AD323">
        <v>0</v>
      </c>
      <c r="AE323">
        <v>0</v>
      </c>
      <c r="AF323">
        <v>6.66</v>
      </c>
      <c r="AG323">
        <v>0</v>
      </c>
      <c r="AH323">
        <v>0</v>
      </c>
      <c r="AI323">
        <v>1</v>
      </c>
      <c r="AJ323">
        <v>13.26</v>
      </c>
      <c r="AK323">
        <v>33.39</v>
      </c>
      <c r="AL323">
        <v>1</v>
      </c>
      <c r="AM323">
        <v>4</v>
      </c>
      <c r="AN323">
        <v>0</v>
      </c>
      <c r="AO323">
        <v>1</v>
      </c>
      <c r="AP323">
        <v>1</v>
      </c>
      <c r="AQ323">
        <v>0</v>
      </c>
      <c r="AR323">
        <v>0</v>
      </c>
      <c r="AS323" t="s">
        <v>3</v>
      </c>
      <c r="AT323">
        <v>0.34</v>
      </c>
      <c r="AU323" t="s">
        <v>20</v>
      </c>
      <c r="AV323">
        <v>0</v>
      </c>
      <c r="AW323">
        <v>2</v>
      </c>
      <c r="AX323">
        <v>51662579</v>
      </c>
      <c r="AY323">
        <v>1</v>
      </c>
      <c r="AZ323">
        <v>0</v>
      </c>
      <c r="BA323">
        <v>361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0</v>
      </c>
      <c r="BU323">
        <v>0</v>
      </c>
      <c r="BV323">
        <v>0</v>
      </c>
      <c r="BW323">
        <v>0</v>
      </c>
      <c r="CV323">
        <v>0</v>
      </c>
      <c r="CW323">
        <f>ROUND(Y323*Source!I224,7)</f>
        <v>1.1424E-3</v>
      </c>
      <c r="CX323">
        <f>ROUND(Y323*Source!I224,7)</f>
        <v>1.1424E-3</v>
      </c>
      <c r="CY323">
        <f>AB323</f>
        <v>88.31</v>
      </c>
      <c r="CZ323">
        <f>AF323</f>
        <v>6.66</v>
      </c>
      <c r="DA323">
        <f>AJ323</f>
        <v>13.26</v>
      </c>
      <c r="DB323">
        <f t="shared" si="248"/>
        <v>2.37</v>
      </c>
      <c r="DC323">
        <f t="shared" si="249"/>
        <v>0</v>
      </c>
      <c r="DD323" t="s">
        <v>3</v>
      </c>
      <c r="DE323" t="s">
        <v>3</v>
      </c>
      <c r="DF323">
        <f t="shared" si="250"/>
        <v>0</v>
      </c>
      <c r="DG323">
        <f>ROUND(ROUND(AF323*AJ323,2)*CX323,2)</f>
        <v>0.1</v>
      </c>
      <c r="DH323">
        <f>ROUND(ROUND(AG323*AK323,2)*CX323,2)</f>
        <v>0</v>
      </c>
      <c r="DI323">
        <f t="shared" si="251"/>
        <v>0</v>
      </c>
      <c r="DJ323">
        <f>DG323</f>
        <v>0.1</v>
      </c>
      <c r="DK323">
        <v>0</v>
      </c>
      <c r="DL323" t="s">
        <v>3</v>
      </c>
      <c r="DM323">
        <v>0</v>
      </c>
      <c r="DN323" t="s">
        <v>3</v>
      </c>
      <c r="DO323">
        <v>0</v>
      </c>
    </row>
    <row r="324" spans="1:119" x14ac:dyDescent="0.2">
      <c r="A324">
        <f>ROW(Source!A224)</f>
        <v>224</v>
      </c>
      <c r="B324">
        <v>51661419</v>
      </c>
      <c r="C324">
        <v>51662563</v>
      </c>
      <c r="D324">
        <v>49673503</v>
      </c>
      <c r="E324">
        <v>1</v>
      </c>
      <c r="F324">
        <v>1</v>
      </c>
      <c r="G324">
        <v>1</v>
      </c>
      <c r="H324">
        <v>2</v>
      </c>
      <c r="I324" t="s">
        <v>465</v>
      </c>
      <c r="J324" t="s">
        <v>466</v>
      </c>
      <c r="K324" t="s">
        <v>467</v>
      </c>
      <c r="L324">
        <v>1367</v>
      </c>
      <c r="N324">
        <v>1011</v>
      </c>
      <c r="O324" t="s">
        <v>461</v>
      </c>
      <c r="P324" t="s">
        <v>461</v>
      </c>
      <c r="Q324">
        <v>1</v>
      </c>
      <c r="W324">
        <v>0</v>
      </c>
      <c r="X324">
        <v>509054691</v>
      </c>
      <c r="Y324">
        <f t="shared" si="247"/>
        <v>0.58800000000000008</v>
      </c>
      <c r="AA324">
        <v>0</v>
      </c>
      <c r="AB324">
        <v>871.31</v>
      </c>
      <c r="AC324">
        <v>387.32</v>
      </c>
      <c r="AD324">
        <v>0</v>
      </c>
      <c r="AE324">
        <v>0</v>
      </c>
      <c r="AF324">
        <v>65.709999999999994</v>
      </c>
      <c r="AG324">
        <v>11.6</v>
      </c>
      <c r="AH324">
        <v>0</v>
      </c>
      <c r="AI324">
        <v>1</v>
      </c>
      <c r="AJ324">
        <v>13.26</v>
      </c>
      <c r="AK324">
        <v>33.39</v>
      </c>
      <c r="AL324">
        <v>1</v>
      </c>
      <c r="AM324">
        <v>4</v>
      </c>
      <c r="AN324">
        <v>0</v>
      </c>
      <c r="AO324">
        <v>1</v>
      </c>
      <c r="AP324">
        <v>1</v>
      </c>
      <c r="AQ324">
        <v>0</v>
      </c>
      <c r="AR324">
        <v>0</v>
      </c>
      <c r="AS324" t="s">
        <v>3</v>
      </c>
      <c r="AT324">
        <v>0.56000000000000005</v>
      </c>
      <c r="AU324" t="s">
        <v>20</v>
      </c>
      <c r="AV324">
        <v>0</v>
      </c>
      <c r="AW324">
        <v>2</v>
      </c>
      <c r="AX324">
        <v>51662580</v>
      </c>
      <c r="AY324">
        <v>1</v>
      </c>
      <c r="AZ324">
        <v>0</v>
      </c>
      <c r="BA324">
        <v>362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0</v>
      </c>
      <c r="CV324">
        <v>0</v>
      </c>
      <c r="CW324">
        <f>ROUND(Y324*Source!I224,7)</f>
        <v>1.8816E-3</v>
      </c>
      <c r="CX324">
        <f>ROUND(Y324*Source!I224,7)</f>
        <v>1.8816E-3</v>
      </c>
      <c r="CY324">
        <f>AB324</f>
        <v>871.31</v>
      </c>
      <c r="CZ324">
        <f>AF324</f>
        <v>65.709999999999994</v>
      </c>
      <c r="DA324">
        <f>AJ324</f>
        <v>13.26</v>
      </c>
      <c r="DB324">
        <f t="shared" si="248"/>
        <v>38.64</v>
      </c>
      <c r="DC324">
        <f t="shared" si="249"/>
        <v>6.83</v>
      </c>
      <c r="DD324" t="s">
        <v>3</v>
      </c>
      <c r="DE324" t="s">
        <v>3</v>
      </c>
      <c r="DF324">
        <f t="shared" si="250"/>
        <v>0</v>
      </c>
      <c r="DG324">
        <f>ROUND(ROUND(AF324*AJ324,2)*CX324,2)</f>
        <v>1.64</v>
      </c>
      <c r="DH324">
        <f>ROUND(ROUND(AG324*AK324,2)*CX324,2)</f>
        <v>0.73</v>
      </c>
      <c r="DI324">
        <f t="shared" si="251"/>
        <v>0</v>
      </c>
      <c r="DJ324">
        <f>DG324</f>
        <v>1.64</v>
      </c>
      <c r="DK324">
        <v>0</v>
      </c>
      <c r="DL324" t="s">
        <v>3</v>
      </c>
      <c r="DM324">
        <v>0</v>
      </c>
      <c r="DN324" t="s">
        <v>3</v>
      </c>
      <c r="DO324">
        <v>0</v>
      </c>
    </row>
    <row r="325" spans="1:119" x14ac:dyDescent="0.2">
      <c r="A325">
        <f>ROW(Source!A224)</f>
        <v>224</v>
      </c>
      <c r="B325">
        <v>51661419</v>
      </c>
      <c r="C325">
        <v>51662563</v>
      </c>
      <c r="D325">
        <v>49673715</v>
      </c>
      <c r="E325">
        <v>1</v>
      </c>
      <c r="F325">
        <v>1</v>
      </c>
      <c r="G325">
        <v>1</v>
      </c>
      <c r="H325">
        <v>2</v>
      </c>
      <c r="I325" t="s">
        <v>479</v>
      </c>
      <c r="J325" t="s">
        <v>480</v>
      </c>
      <c r="K325" t="s">
        <v>481</v>
      </c>
      <c r="L325">
        <v>1367</v>
      </c>
      <c r="N325">
        <v>1011</v>
      </c>
      <c r="O325" t="s">
        <v>461</v>
      </c>
      <c r="P325" t="s">
        <v>461</v>
      </c>
      <c r="Q325">
        <v>1</v>
      </c>
      <c r="W325">
        <v>0</v>
      </c>
      <c r="X325">
        <v>829370094</v>
      </c>
      <c r="Y325">
        <f t="shared" si="247"/>
        <v>1.47</v>
      </c>
      <c r="AA325">
        <v>0</v>
      </c>
      <c r="AB325">
        <v>107.41</v>
      </c>
      <c r="AC325">
        <v>0</v>
      </c>
      <c r="AD325">
        <v>0</v>
      </c>
      <c r="AE325">
        <v>0</v>
      </c>
      <c r="AF325">
        <v>8.1</v>
      </c>
      <c r="AG325">
        <v>0</v>
      </c>
      <c r="AH325">
        <v>0</v>
      </c>
      <c r="AI325">
        <v>1</v>
      </c>
      <c r="AJ325">
        <v>13.26</v>
      </c>
      <c r="AK325">
        <v>33.39</v>
      </c>
      <c r="AL325">
        <v>1</v>
      </c>
      <c r="AM325">
        <v>4</v>
      </c>
      <c r="AN325">
        <v>0</v>
      </c>
      <c r="AO325">
        <v>1</v>
      </c>
      <c r="AP325">
        <v>1</v>
      </c>
      <c r="AQ325">
        <v>0</v>
      </c>
      <c r="AR325">
        <v>0</v>
      </c>
      <c r="AS325" t="s">
        <v>3</v>
      </c>
      <c r="AT325">
        <v>1.4</v>
      </c>
      <c r="AU325" t="s">
        <v>20</v>
      </c>
      <c r="AV325">
        <v>0</v>
      </c>
      <c r="AW325">
        <v>2</v>
      </c>
      <c r="AX325">
        <v>51662581</v>
      </c>
      <c r="AY325">
        <v>1</v>
      </c>
      <c r="AZ325">
        <v>0</v>
      </c>
      <c r="BA325">
        <v>363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0</v>
      </c>
      <c r="CV325">
        <v>0</v>
      </c>
      <c r="CW325">
        <f>ROUND(Y325*Source!I224,7)</f>
        <v>4.7039999999999998E-3</v>
      </c>
      <c r="CX325">
        <f>ROUND(Y325*Source!I224,7)</f>
        <v>4.7039999999999998E-3</v>
      </c>
      <c r="CY325">
        <f>AB325</f>
        <v>107.41</v>
      </c>
      <c r="CZ325">
        <f>AF325</f>
        <v>8.1</v>
      </c>
      <c r="DA325">
        <f>AJ325</f>
        <v>13.26</v>
      </c>
      <c r="DB325">
        <f t="shared" si="248"/>
        <v>11.91</v>
      </c>
      <c r="DC325">
        <f t="shared" si="249"/>
        <v>0</v>
      </c>
      <c r="DD325" t="s">
        <v>3</v>
      </c>
      <c r="DE325" t="s">
        <v>3</v>
      </c>
      <c r="DF325">
        <f t="shared" si="250"/>
        <v>0</v>
      </c>
      <c r="DG325">
        <f>ROUND(ROUND(AF325*AJ325,2)*CX325,2)</f>
        <v>0.51</v>
      </c>
      <c r="DH325">
        <f>ROUND(ROUND(AG325*AK325,2)*CX325,2)</f>
        <v>0</v>
      </c>
      <c r="DI325">
        <f t="shared" si="251"/>
        <v>0</v>
      </c>
      <c r="DJ325">
        <f>DG325</f>
        <v>0.51</v>
      </c>
      <c r="DK325">
        <v>0</v>
      </c>
      <c r="DL325" t="s">
        <v>3</v>
      </c>
      <c r="DM325">
        <v>0</v>
      </c>
      <c r="DN325" t="s">
        <v>3</v>
      </c>
      <c r="DO325">
        <v>0</v>
      </c>
    </row>
    <row r="326" spans="1:119" x14ac:dyDescent="0.2">
      <c r="A326">
        <f>ROW(Source!A224)</f>
        <v>224</v>
      </c>
      <c r="B326">
        <v>51661419</v>
      </c>
      <c r="C326">
        <v>51662563</v>
      </c>
      <c r="D326">
        <v>49521144</v>
      </c>
      <c r="E326">
        <v>1</v>
      </c>
      <c r="F326">
        <v>1</v>
      </c>
      <c r="G326">
        <v>1</v>
      </c>
      <c r="H326">
        <v>3</v>
      </c>
      <c r="I326" t="s">
        <v>496</v>
      </c>
      <c r="J326" t="s">
        <v>497</v>
      </c>
      <c r="K326" t="s">
        <v>498</v>
      </c>
      <c r="L326">
        <v>1348</v>
      </c>
      <c r="N326">
        <v>1009</v>
      </c>
      <c r="O326" t="s">
        <v>196</v>
      </c>
      <c r="P326" t="s">
        <v>196</v>
      </c>
      <c r="Q326">
        <v>1000</v>
      </c>
      <c r="W326">
        <v>0</v>
      </c>
      <c r="X326">
        <v>-847628873</v>
      </c>
      <c r="Y326">
        <f t="shared" ref="Y326:Y331" si="252">AT326</f>
        <v>8.8999999999999995E-4</v>
      </c>
      <c r="AA326">
        <v>241405.89</v>
      </c>
      <c r="AB326">
        <v>0</v>
      </c>
      <c r="AC326">
        <v>0</v>
      </c>
      <c r="AD326">
        <v>0</v>
      </c>
      <c r="AE326">
        <v>26499</v>
      </c>
      <c r="AF326">
        <v>0</v>
      </c>
      <c r="AG326">
        <v>0</v>
      </c>
      <c r="AH326">
        <v>0</v>
      </c>
      <c r="AI326">
        <v>9.11</v>
      </c>
      <c r="AJ326">
        <v>1</v>
      </c>
      <c r="AK326">
        <v>1</v>
      </c>
      <c r="AL326">
        <v>1</v>
      </c>
      <c r="AM326">
        <v>4</v>
      </c>
      <c r="AN326">
        <v>0</v>
      </c>
      <c r="AO326">
        <v>1</v>
      </c>
      <c r="AP326">
        <v>1</v>
      </c>
      <c r="AQ326">
        <v>0</v>
      </c>
      <c r="AR326">
        <v>0</v>
      </c>
      <c r="AS326" t="s">
        <v>3</v>
      </c>
      <c r="AT326">
        <v>8.8999999999999995E-4</v>
      </c>
      <c r="AU326" t="s">
        <v>3</v>
      </c>
      <c r="AV326">
        <v>0</v>
      </c>
      <c r="AW326">
        <v>2</v>
      </c>
      <c r="AX326">
        <v>51662582</v>
      </c>
      <c r="AY326">
        <v>1</v>
      </c>
      <c r="AZ326">
        <v>0</v>
      </c>
      <c r="BA326">
        <v>364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0</v>
      </c>
      <c r="BN326">
        <v>0</v>
      </c>
      <c r="BO326">
        <v>0</v>
      </c>
      <c r="BP326">
        <v>0</v>
      </c>
      <c r="BQ326">
        <v>0</v>
      </c>
      <c r="BR326">
        <v>0</v>
      </c>
      <c r="BS326">
        <v>0</v>
      </c>
      <c r="BT326">
        <v>0</v>
      </c>
      <c r="BU326">
        <v>0</v>
      </c>
      <c r="BV326">
        <v>0</v>
      </c>
      <c r="BW326">
        <v>0</v>
      </c>
      <c r="CV326">
        <v>0</v>
      </c>
      <c r="CW326">
        <v>0</v>
      </c>
      <c r="CX326">
        <f>ROUND(Y326*Source!I224,7)</f>
        <v>2.7999999999999999E-6</v>
      </c>
      <c r="CY326">
        <f t="shared" ref="CY326:CY331" si="253">AA326</f>
        <v>241405.89</v>
      </c>
      <c r="CZ326">
        <f t="shared" ref="CZ326:CZ331" si="254">AE326</f>
        <v>26499</v>
      </c>
      <c r="DA326">
        <f t="shared" ref="DA326:DA331" si="255">AI326</f>
        <v>9.11</v>
      </c>
      <c r="DB326">
        <f t="shared" ref="DB326:DB331" si="256">ROUND(ROUND(AT326*CZ326,2),2)</f>
        <v>23.58</v>
      </c>
      <c r="DC326">
        <f t="shared" ref="DC326:DC331" si="257">ROUND(ROUND(AT326*AG326,2),2)</f>
        <v>0</v>
      </c>
      <c r="DD326" t="s">
        <v>3</v>
      </c>
      <c r="DE326" t="s">
        <v>3</v>
      </c>
      <c r="DF326">
        <f t="shared" ref="DF326:DF331" si="258">ROUND(ROUND(AE326*AI326,2)*CX326,2)</f>
        <v>0.68</v>
      </c>
      <c r="DG326">
        <f t="shared" ref="DG326:DG333" si="259">ROUND(ROUND(AF326,2)*CX326,2)</f>
        <v>0</v>
      </c>
      <c r="DH326">
        <f t="shared" ref="DH326:DH332" si="260">ROUND(ROUND(AG326,2)*CX326,2)</f>
        <v>0</v>
      </c>
      <c r="DI326">
        <f t="shared" si="251"/>
        <v>0</v>
      </c>
      <c r="DJ326">
        <f t="shared" ref="DJ326:DJ331" si="261">DF326</f>
        <v>0.68</v>
      </c>
      <c r="DK326">
        <v>0</v>
      </c>
      <c r="DL326" t="s">
        <v>3</v>
      </c>
      <c r="DM326">
        <v>0</v>
      </c>
      <c r="DN326" t="s">
        <v>3</v>
      </c>
      <c r="DO326">
        <v>0</v>
      </c>
    </row>
    <row r="327" spans="1:119" x14ac:dyDescent="0.2">
      <c r="A327">
        <f>ROW(Source!A224)</f>
        <v>224</v>
      </c>
      <c r="B327">
        <v>51661419</v>
      </c>
      <c r="C327">
        <v>51662563</v>
      </c>
      <c r="D327">
        <v>49524301</v>
      </c>
      <c r="E327">
        <v>1</v>
      </c>
      <c r="F327">
        <v>1</v>
      </c>
      <c r="G327">
        <v>1</v>
      </c>
      <c r="H327">
        <v>3</v>
      </c>
      <c r="I327" t="s">
        <v>482</v>
      </c>
      <c r="J327" t="s">
        <v>483</v>
      </c>
      <c r="K327" t="s">
        <v>484</v>
      </c>
      <c r="L327">
        <v>1348</v>
      </c>
      <c r="N327">
        <v>1009</v>
      </c>
      <c r="O327" t="s">
        <v>196</v>
      </c>
      <c r="P327" t="s">
        <v>196</v>
      </c>
      <c r="Q327">
        <v>1000</v>
      </c>
      <c r="W327">
        <v>0</v>
      </c>
      <c r="X327">
        <v>1824693337</v>
      </c>
      <c r="Y327">
        <f t="shared" si="252"/>
        <v>4.0999999999999999E-4</v>
      </c>
      <c r="AA327">
        <v>94397.82</v>
      </c>
      <c r="AB327">
        <v>0</v>
      </c>
      <c r="AC327">
        <v>0</v>
      </c>
      <c r="AD327">
        <v>0</v>
      </c>
      <c r="AE327">
        <v>10362</v>
      </c>
      <c r="AF327">
        <v>0</v>
      </c>
      <c r="AG327">
        <v>0</v>
      </c>
      <c r="AH327">
        <v>0</v>
      </c>
      <c r="AI327">
        <v>9.11</v>
      </c>
      <c r="AJ327">
        <v>1</v>
      </c>
      <c r="AK327">
        <v>1</v>
      </c>
      <c r="AL327">
        <v>1</v>
      </c>
      <c r="AM327">
        <v>4</v>
      </c>
      <c r="AN327">
        <v>0</v>
      </c>
      <c r="AO327">
        <v>1</v>
      </c>
      <c r="AP327">
        <v>1</v>
      </c>
      <c r="AQ327">
        <v>0</v>
      </c>
      <c r="AR327">
        <v>0</v>
      </c>
      <c r="AS327" t="s">
        <v>3</v>
      </c>
      <c r="AT327">
        <v>4.0999999999999999E-4</v>
      </c>
      <c r="AU327" t="s">
        <v>3</v>
      </c>
      <c r="AV327">
        <v>0</v>
      </c>
      <c r="AW327">
        <v>2</v>
      </c>
      <c r="AX327">
        <v>51662583</v>
      </c>
      <c r="AY327">
        <v>1</v>
      </c>
      <c r="AZ327">
        <v>0</v>
      </c>
      <c r="BA327">
        <v>365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0</v>
      </c>
      <c r="CV327">
        <v>0</v>
      </c>
      <c r="CW327">
        <v>0</v>
      </c>
      <c r="CX327">
        <f>ROUND(Y327*Source!I224,7)</f>
        <v>1.3E-6</v>
      </c>
      <c r="CY327">
        <f t="shared" si="253"/>
        <v>94397.82</v>
      </c>
      <c r="CZ327">
        <f t="shared" si="254"/>
        <v>10362</v>
      </c>
      <c r="DA327">
        <f t="shared" si="255"/>
        <v>9.11</v>
      </c>
      <c r="DB327">
        <f t="shared" si="256"/>
        <v>4.25</v>
      </c>
      <c r="DC327">
        <f t="shared" si="257"/>
        <v>0</v>
      </c>
      <c r="DD327" t="s">
        <v>3</v>
      </c>
      <c r="DE327" t="s">
        <v>3</v>
      </c>
      <c r="DF327">
        <f t="shared" si="258"/>
        <v>0.12</v>
      </c>
      <c r="DG327">
        <f t="shared" si="259"/>
        <v>0</v>
      </c>
      <c r="DH327">
        <f t="shared" si="260"/>
        <v>0</v>
      </c>
      <c r="DI327">
        <f t="shared" si="251"/>
        <v>0</v>
      </c>
      <c r="DJ327">
        <f t="shared" si="261"/>
        <v>0.12</v>
      </c>
      <c r="DK327">
        <v>0</v>
      </c>
      <c r="DL327" t="s">
        <v>3</v>
      </c>
      <c r="DM327">
        <v>0</v>
      </c>
      <c r="DN327" t="s">
        <v>3</v>
      </c>
      <c r="DO327">
        <v>0</v>
      </c>
    </row>
    <row r="328" spans="1:119" x14ac:dyDescent="0.2">
      <c r="A328">
        <f>ROW(Source!A224)</f>
        <v>224</v>
      </c>
      <c r="B328">
        <v>51661419</v>
      </c>
      <c r="C328">
        <v>51662563</v>
      </c>
      <c r="D328">
        <v>49525488</v>
      </c>
      <c r="E328">
        <v>1</v>
      </c>
      <c r="F328">
        <v>1</v>
      </c>
      <c r="G328">
        <v>1</v>
      </c>
      <c r="H328">
        <v>3</v>
      </c>
      <c r="I328" t="s">
        <v>468</v>
      </c>
      <c r="J328" t="s">
        <v>469</v>
      </c>
      <c r="K328" t="s">
        <v>470</v>
      </c>
      <c r="L328">
        <v>1346</v>
      </c>
      <c r="N328">
        <v>1009</v>
      </c>
      <c r="O328" t="s">
        <v>471</v>
      </c>
      <c r="P328" t="s">
        <v>471</v>
      </c>
      <c r="Q328">
        <v>1</v>
      </c>
      <c r="W328">
        <v>0</v>
      </c>
      <c r="X328">
        <v>-1864341761</v>
      </c>
      <c r="Y328">
        <f t="shared" si="252"/>
        <v>15</v>
      </c>
      <c r="AA328">
        <v>82.35</v>
      </c>
      <c r="AB328">
        <v>0</v>
      </c>
      <c r="AC328">
        <v>0</v>
      </c>
      <c r="AD328">
        <v>0</v>
      </c>
      <c r="AE328">
        <v>9.0399999999999991</v>
      </c>
      <c r="AF328">
        <v>0</v>
      </c>
      <c r="AG328">
        <v>0</v>
      </c>
      <c r="AH328">
        <v>0</v>
      </c>
      <c r="AI328">
        <v>9.11</v>
      </c>
      <c r="AJ328">
        <v>1</v>
      </c>
      <c r="AK328">
        <v>1</v>
      </c>
      <c r="AL328">
        <v>1</v>
      </c>
      <c r="AM328">
        <v>4</v>
      </c>
      <c r="AN328">
        <v>0</v>
      </c>
      <c r="AO328">
        <v>1</v>
      </c>
      <c r="AP328">
        <v>1</v>
      </c>
      <c r="AQ328">
        <v>0</v>
      </c>
      <c r="AR328">
        <v>0</v>
      </c>
      <c r="AS328" t="s">
        <v>3</v>
      </c>
      <c r="AT328">
        <v>15</v>
      </c>
      <c r="AU328" t="s">
        <v>3</v>
      </c>
      <c r="AV328">
        <v>0</v>
      </c>
      <c r="AW328">
        <v>2</v>
      </c>
      <c r="AX328">
        <v>51662584</v>
      </c>
      <c r="AY328">
        <v>1</v>
      </c>
      <c r="AZ328">
        <v>0</v>
      </c>
      <c r="BA328">
        <v>366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0</v>
      </c>
      <c r="BU328">
        <v>0</v>
      </c>
      <c r="BV328">
        <v>0</v>
      </c>
      <c r="BW328">
        <v>0</v>
      </c>
      <c r="CV328">
        <v>0</v>
      </c>
      <c r="CW328">
        <v>0</v>
      </c>
      <c r="CX328">
        <f>ROUND(Y328*Source!I224,7)</f>
        <v>4.8000000000000001E-2</v>
      </c>
      <c r="CY328">
        <f t="shared" si="253"/>
        <v>82.35</v>
      </c>
      <c r="CZ328">
        <f t="shared" si="254"/>
        <v>9.0399999999999991</v>
      </c>
      <c r="DA328">
        <f t="shared" si="255"/>
        <v>9.11</v>
      </c>
      <c r="DB328">
        <f t="shared" si="256"/>
        <v>135.6</v>
      </c>
      <c r="DC328">
        <f t="shared" si="257"/>
        <v>0</v>
      </c>
      <c r="DD328" t="s">
        <v>3</v>
      </c>
      <c r="DE328" t="s">
        <v>3</v>
      </c>
      <c r="DF328">
        <f t="shared" si="258"/>
        <v>3.95</v>
      </c>
      <c r="DG328">
        <f t="shared" si="259"/>
        <v>0</v>
      </c>
      <c r="DH328">
        <f t="shared" si="260"/>
        <v>0</v>
      </c>
      <c r="DI328">
        <f t="shared" si="251"/>
        <v>0</v>
      </c>
      <c r="DJ328">
        <f t="shared" si="261"/>
        <v>3.95</v>
      </c>
      <c r="DK328">
        <v>0</v>
      </c>
      <c r="DL328" t="s">
        <v>3</v>
      </c>
      <c r="DM328">
        <v>0</v>
      </c>
      <c r="DN328" t="s">
        <v>3</v>
      </c>
      <c r="DO328">
        <v>0</v>
      </c>
    </row>
    <row r="329" spans="1:119" x14ac:dyDescent="0.2">
      <c r="A329">
        <f>ROW(Source!A224)</f>
        <v>224</v>
      </c>
      <c r="B329">
        <v>51661419</v>
      </c>
      <c r="C329">
        <v>51662563</v>
      </c>
      <c r="D329">
        <v>49526492</v>
      </c>
      <c r="E329">
        <v>1</v>
      </c>
      <c r="F329">
        <v>1</v>
      </c>
      <c r="G329">
        <v>1</v>
      </c>
      <c r="H329">
        <v>3</v>
      </c>
      <c r="I329" t="s">
        <v>472</v>
      </c>
      <c r="J329" t="s">
        <v>473</v>
      </c>
      <c r="K329" t="s">
        <v>474</v>
      </c>
      <c r="L329">
        <v>1346</v>
      </c>
      <c r="N329">
        <v>1009</v>
      </c>
      <c r="O329" t="s">
        <v>471</v>
      </c>
      <c r="P329" t="s">
        <v>471</v>
      </c>
      <c r="Q329">
        <v>1</v>
      </c>
      <c r="W329">
        <v>0</v>
      </c>
      <c r="X329">
        <v>497341279</v>
      </c>
      <c r="Y329">
        <f t="shared" si="252"/>
        <v>8</v>
      </c>
      <c r="AA329">
        <v>210.35</v>
      </c>
      <c r="AB329">
        <v>0</v>
      </c>
      <c r="AC329">
        <v>0</v>
      </c>
      <c r="AD329">
        <v>0</v>
      </c>
      <c r="AE329">
        <v>23.09</v>
      </c>
      <c r="AF329">
        <v>0</v>
      </c>
      <c r="AG329">
        <v>0</v>
      </c>
      <c r="AH329">
        <v>0</v>
      </c>
      <c r="AI329">
        <v>9.11</v>
      </c>
      <c r="AJ329">
        <v>1</v>
      </c>
      <c r="AK329">
        <v>1</v>
      </c>
      <c r="AL329">
        <v>1</v>
      </c>
      <c r="AM329">
        <v>4</v>
      </c>
      <c r="AN329">
        <v>0</v>
      </c>
      <c r="AO329">
        <v>1</v>
      </c>
      <c r="AP329">
        <v>1</v>
      </c>
      <c r="AQ329">
        <v>0</v>
      </c>
      <c r="AR329">
        <v>0</v>
      </c>
      <c r="AS329" t="s">
        <v>3</v>
      </c>
      <c r="AT329">
        <v>8</v>
      </c>
      <c r="AU329" t="s">
        <v>3</v>
      </c>
      <c r="AV329">
        <v>0</v>
      </c>
      <c r="AW329">
        <v>2</v>
      </c>
      <c r="AX329">
        <v>51662585</v>
      </c>
      <c r="AY329">
        <v>1</v>
      </c>
      <c r="AZ329">
        <v>0</v>
      </c>
      <c r="BA329">
        <v>367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0</v>
      </c>
      <c r="CV329">
        <v>0</v>
      </c>
      <c r="CW329">
        <v>0</v>
      </c>
      <c r="CX329">
        <f>ROUND(Y329*Source!I224,7)</f>
        <v>2.5600000000000001E-2</v>
      </c>
      <c r="CY329">
        <f t="shared" si="253"/>
        <v>210.35</v>
      </c>
      <c r="CZ329">
        <f t="shared" si="254"/>
        <v>23.09</v>
      </c>
      <c r="DA329">
        <f t="shared" si="255"/>
        <v>9.11</v>
      </c>
      <c r="DB329">
        <f t="shared" si="256"/>
        <v>184.72</v>
      </c>
      <c r="DC329">
        <f t="shared" si="257"/>
        <v>0</v>
      </c>
      <c r="DD329" t="s">
        <v>3</v>
      </c>
      <c r="DE329" t="s">
        <v>3</v>
      </c>
      <c r="DF329">
        <f t="shared" si="258"/>
        <v>5.38</v>
      </c>
      <c r="DG329">
        <f t="shared" si="259"/>
        <v>0</v>
      </c>
      <c r="DH329">
        <f t="shared" si="260"/>
        <v>0</v>
      </c>
      <c r="DI329">
        <f t="shared" si="251"/>
        <v>0</v>
      </c>
      <c r="DJ329">
        <f t="shared" si="261"/>
        <v>5.38</v>
      </c>
      <c r="DK329">
        <v>0</v>
      </c>
      <c r="DL329" t="s">
        <v>3</v>
      </c>
      <c r="DM329">
        <v>0</v>
      </c>
      <c r="DN329" t="s">
        <v>3</v>
      </c>
      <c r="DO329">
        <v>0</v>
      </c>
    </row>
    <row r="330" spans="1:119" x14ac:dyDescent="0.2">
      <c r="A330">
        <f>ROW(Source!A224)</f>
        <v>224</v>
      </c>
      <c r="B330">
        <v>51661419</v>
      </c>
      <c r="C330">
        <v>51662563</v>
      </c>
      <c r="D330">
        <v>49555131</v>
      </c>
      <c r="E330">
        <v>1</v>
      </c>
      <c r="F330">
        <v>1</v>
      </c>
      <c r="G330">
        <v>1</v>
      </c>
      <c r="H330">
        <v>3</v>
      </c>
      <c r="I330" t="s">
        <v>499</v>
      </c>
      <c r="J330" t="s">
        <v>500</v>
      </c>
      <c r="K330" t="s">
        <v>501</v>
      </c>
      <c r="L330">
        <v>1348</v>
      </c>
      <c r="N330">
        <v>1009</v>
      </c>
      <c r="O330" t="s">
        <v>196</v>
      </c>
      <c r="P330" t="s">
        <v>196</v>
      </c>
      <c r="Q330">
        <v>1000</v>
      </c>
      <c r="W330">
        <v>0</v>
      </c>
      <c r="X330">
        <v>-364749507</v>
      </c>
      <c r="Y330">
        <f t="shared" si="252"/>
        <v>5.0099999999999997E-3</v>
      </c>
      <c r="AA330">
        <v>156537.13</v>
      </c>
      <c r="AB330">
        <v>0</v>
      </c>
      <c r="AC330">
        <v>0</v>
      </c>
      <c r="AD330">
        <v>0</v>
      </c>
      <c r="AE330">
        <v>17183</v>
      </c>
      <c r="AF330">
        <v>0</v>
      </c>
      <c r="AG330">
        <v>0</v>
      </c>
      <c r="AH330">
        <v>0</v>
      </c>
      <c r="AI330">
        <v>9.11</v>
      </c>
      <c r="AJ330">
        <v>1</v>
      </c>
      <c r="AK330">
        <v>1</v>
      </c>
      <c r="AL330">
        <v>1</v>
      </c>
      <c r="AM330">
        <v>4</v>
      </c>
      <c r="AN330">
        <v>0</v>
      </c>
      <c r="AO330">
        <v>1</v>
      </c>
      <c r="AP330">
        <v>1</v>
      </c>
      <c r="AQ330">
        <v>0</v>
      </c>
      <c r="AR330">
        <v>0</v>
      </c>
      <c r="AS330" t="s">
        <v>3</v>
      </c>
      <c r="AT330">
        <v>5.0099999999999997E-3</v>
      </c>
      <c r="AU330" t="s">
        <v>3</v>
      </c>
      <c r="AV330">
        <v>0</v>
      </c>
      <c r="AW330">
        <v>2</v>
      </c>
      <c r="AX330">
        <v>51662587</v>
      </c>
      <c r="AY330">
        <v>1</v>
      </c>
      <c r="AZ330">
        <v>0</v>
      </c>
      <c r="BA330">
        <v>369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0</v>
      </c>
      <c r="CV330">
        <v>0</v>
      </c>
      <c r="CW330">
        <v>0</v>
      </c>
      <c r="CX330">
        <f>ROUND(Y330*Source!I224,7)</f>
        <v>1.5999999999999999E-5</v>
      </c>
      <c r="CY330">
        <f t="shared" si="253"/>
        <v>156537.13</v>
      </c>
      <c r="CZ330">
        <f t="shared" si="254"/>
        <v>17183</v>
      </c>
      <c r="DA330">
        <f t="shared" si="255"/>
        <v>9.11</v>
      </c>
      <c r="DB330">
        <f t="shared" si="256"/>
        <v>86.09</v>
      </c>
      <c r="DC330">
        <f t="shared" si="257"/>
        <v>0</v>
      </c>
      <c r="DD330" t="s">
        <v>3</v>
      </c>
      <c r="DE330" t="s">
        <v>3</v>
      </c>
      <c r="DF330">
        <f t="shared" si="258"/>
        <v>2.5</v>
      </c>
      <c r="DG330">
        <f t="shared" si="259"/>
        <v>0</v>
      </c>
      <c r="DH330">
        <f t="shared" si="260"/>
        <v>0</v>
      </c>
      <c r="DI330">
        <f t="shared" si="251"/>
        <v>0</v>
      </c>
      <c r="DJ330">
        <f t="shared" si="261"/>
        <v>2.5</v>
      </c>
      <c r="DK330">
        <v>0</v>
      </c>
      <c r="DL330" t="s">
        <v>3</v>
      </c>
      <c r="DM330">
        <v>0</v>
      </c>
      <c r="DN330" t="s">
        <v>3</v>
      </c>
      <c r="DO330">
        <v>0</v>
      </c>
    </row>
    <row r="331" spans="1:119" x14ac:dyDescent="0.2">
      <c r="A331">
        <f>ROW(Source!A224)</f>
        <v>224</v>
      </c>
      <c r="B331">
        <v>51661419</v>
      </c>
      <c r="C331">
        <v>51662563</v>
      </c>
      <c r="D331">
        <v>49564216</v>
      </c>
      <c r="E331">
        <v>1</v>
      </c>
      <c r="F331">
        <v>1</v>
      </c>
      <c r="G331">
        <v>1</v>
      </c>
      <c r="H331">
        <v>3</v>
      </c>
      <c r="I331" t="s">
        <v>87</v>
      </c>
      <c r="J331" t="s">
        <v>89</v>
      </c>
      <c r="K331" t="s">
        <v>88</v>
      </c>
      <c r="L331">
        <v>1327</v>
      </c>
      <c r="N331">
        <v>1005</v>
      </c>
      <c r="O331" t="s">
        <v>63</v>
      </c>
      <c r="P331" t="s">
        <v>63</v>
      </c>
      <c r="Q331">
        <v>1</v>
      </c>
      <c r="W331">
        <v>0</v>
      </c>
      <c r="X331">
        <v>179590291</v>
      </c>
      <c r="Y331">
        <f t="shared" si="252"/>
        <v>100</v>
      </c>
      <c r="AA331">
        <v>1379.62</v>
      </c>
      <c r="AB331">
        <v>0</v>
      </c>
      <c r="AC331">
        <v>0</v>
      </c>
      <c r="AD331">
        <v>0</v>
      </c>
      <c r="AE331">
        <v>151.44</v>
      </c>
      <c r="AF331">
        <v>0</v>
      </c>
      <c r="AG331">
        <v>0</v>
      </c>
      <c r="AH331">
        <v>0</v>
      </c>
      <c r="AI331">
        <v>9.11</v>
      </c>
      <c r="AJ331">
        <v>1</v>
      </c>
      <c r="AK331">
        <v>1</v>
      </c>
      <c r="AL331">
        <v>1</v>
      </c>
      <c r="AM331">
        <v>0</v>
      </c>
      <c r="AN331">
        <v>0</v>
      </c>
      <c r="AO331">
        <v>0</v>
      </c>
      <c r="AP331">
        <v>1</v>
      </c>
      <c r="AQ331">
        <v>0</v>
      </c>
      <c r="AR331">
        <v>0</v>
      </c>
      <c r="AS331" t="s">
        <v>3</v>
      </c>
      <c r="AT331">
        <v>100</v>
      </c>
      <c r="AU331" t="s">
        <v>3</v>
      </c>
      <c r="AV331">
        <v>0</v>
      </c>
      <c r="AW331">
        <v>1</v>
      </c>
      <c r="AX331">
        <v>-1</v>
      </c>
      <c r="AY331">
        <v>0</v>
      </c>
      <c r="AZ331">
        <v>0</v>
      </c>
      <c r="BA331" t="s">
        <v>3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0</v>
      </c>
      <c r="CV331">
        <v>0</v>
      </c>
      <c r="CW331">
        <v>0</v>
      </c>
      <c r="CX331">
        <f>ROUND(Y331*Source!I224,7)</f>
        <v>0.32</v>
      </c>
      <c r="CY331">
        <f t="shared" si="253"/>
        <v>1379.62</v>
      </c>
      <c r="CZ331">
        <f t="shared" si="254"/>
        <v>151.44</v>
      </c>
      <c r="DA331">
        <f t="shared" si="255"/>
        <v>9.11</v>
      </c>
      <c r="DB331">
        <f t="shared" si="256"/>
        <v>15144</v>
      </c>
      <c r="DC331">
        <f t="shared" si="257"/>
        <v>0</v>
      </c>
      <c r="DD331" t="s">
        <v>3</v>
      </c>
      <c r="DE331" t="s">
        <v>3</v>
      </c>
      <c r="DF331">
        <f t="shared" si="258"/>
        <v>441.48</v>
      </c>
      <c r="DG331">
        <f t="shared" si="259"/>
        <v>0</v>
      </c>
      <c r="DH331">
        <f t="shared" si="260"/>
        <v>0</v>
      </c>
      <c r="DI331">
        <f t="shared" si="251"/>
        <v>0</v>
      </c>
      <c r="DJ331">
        <f t="shared" si="261"/>
        <v>441.48</v>
      </c>
      <c r="DK331">
        <v>0</v>
      </c>
      <c r="DL331" t="s">
        <v>3</v>
      </c>
      <c r="DM331">
        <v>0</v>
      </c>
      <c r="DN331" t="s">
        <v>3</v>
      </c>
      <c r="DO331">
        <v>0</v>
      </c>
    </row>
    <row r="332" spans="1:119" x14ac:dyDescent="0.2">
      <c r="A332">
        <f>ROW(Source!A226)</f>
        <v>226</v>
      </c>
      <c r="B332">
        <v>51661419</v>
      </c>
      <c r="C332">
        <v>51662593</v>
      </c>
      <c r="D332">
        <v>49510719</v>
      </c>
      <c r="E332">
        <v>70</v>
      </c>
      <c r="F332">
        <v>1</v>
      </c>
      <c r="G332">
        <v>1</v>
      </c>
      <c r="H332">
        <v>1</v>
      </c>
      <c r="I332" t="s">
        <v>491</v>
      </c>
      <c r="J332" t="s">
        <v>3</v>
      </c>
      <c r="K332" t="s">
        <v>492</v>
      </c>
      <c r="L332">
        <v>1191</v>
      </c>
      <c r="N332">
        <v>1013</v>
      </c>
      <c r="O332" t="s">
        <v>455</v>
      </c>
      <c r="P332" t="s">
        <v>455</v>
      </c>
      <c r="Q332">
        <v>1</v>
      </c>
      <c r="W332">
        <v>0</v>
      </c>
      <c r="X332">
        <v>784619160</v>
      </c>
      <c r="Y332">
        <f t="shared" ref="Y332:Y337" si="262">(AT332*ROUND(1.05,7))</f>
        <v>148.05000000000001</v>
      </c>
      <c r="AA332">
        <v>0</v>
      </c>
      <c r="AB332">
        <v>0</v>
      </c>
      <c r="AC332">
        <v>0</v>
      </c>
      <c r="AD332">
        <v>291.83</v>
      </c>
      <c r="AE332">
        <v>0</v>
      </c>
      <c r="AF332">
        <v>0</v>
      </c>
      <c r="AG332">
        <v>0</v>
      </c>
      <c r="AH332">
        <v>8.74</v>
      </c>
      <c r="AI332">
        <v>1</v>
      </c>
      <c r="AJ332">
        <v>1</v>
      </c>
      <c r="AK332">
        <v>1</v>
      </c>
      <c r="AL332">
        <v>33.39</v>
      </c>
      <c r="AM332">
        <v>4</v>
      </c>
      <c r="AN332">
        <v>0</v>
      </c>
      <c r="AO332">
        <v>1</v>
      </c>
      <c r="AP332">
        <v>1</v>
      </c>
      <c r="AQ332">
        <v>0</v>
      </c>
      <c r="AR332">
        <v>0</v>
      </c>
      <c r="AS332" t="s">
        <v>3</v>
      </c>
      <c r="AT332">
        <v>141</v>
      </c>
      <c r="AU332" t="s">
        <v>20</v>
      </c>
      <c r="AV332">
        <v>1</v>
      </c>
      <c r="AW332">
        <v>2</v>
      </c>
      <c r="AX332">
        <v>51662608</v>
      </c>
      <c r="AY332">
        <v>1</v>
      </c>
      <c r="AZ332">
        <v>0</v>
      </c>
      <c r="BA332">
        <v>374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>
        <v>0</v>
      </c>
      <c r="BU332">
        <v>0</v>
      </c>
      <c r="BV332">
        <v>0</v>
      </c>
      <c r="BW332">
        <v>0</v>
      </c>
      <c r="CU332">
        <f>ROUND(AT332*Source!I226*AH332*AL332,2)</f>
        <v>49871.17</v>
      </c>
      <c r="CV332">
        <f>ROUND(Y332*Source!I226,7)</f>
        <v>179.4366</v>
      </c>
      <c r="CW332">
        <v>0</v>
      </c>
      <c r="CX332">
        <f>ROUND(Y332*Source!I226,7)</f>
        <v>179.4366</v>
      </c>
      <c r="CY332">
        <f>AD332</f>
        <v>291.83</v>
      </c>
      <c r="CZ332">
        <f>AH332</f>
        <v>8.74</v>
      </c>
      <c r="DA332">
        <f>AL332</f>
        <v>33.39</v>
      </c>
      <c r="DB332">
        <f t="shared" ref="DB332:DB337" si="263">ROUND((ROUND(AT332*CZ332,2)*ROUND(1.05,7)),2)</f>
        <v>1293.96</v>
      </c>
      <c r="DC332">
        <f t="shared" ref="DC332:DC337" si="264">ROUND((ROUND(AT332*AG332,2)*ROUND(1.05,7)),2)</f>
        <v>0</v>
      </c>
      <c r="DD332" t="s">
        <v>3</v>
      </c>
      <c r="DE332" t="s">
        <v>3</v>
      </c>
      <c r="DF332">
        <f t="shared" ref="DF332:DF337" si="265">ROUND(ROUND(AE332,2)*CX332,2)</f>
        <v>0</v>
      </c>
      <c r="DG332">
        <f t="shared" si="259"/>
        <v>0</v>
      </c>
      <c r="DH332">
        <f t="shared" si="260"/>
        <v>0</v>
      </c>
      <c r="DI332">
        <f>ROUND(ROUND(AH332*AL332,2)*CX332,2)</f>
        <v>52364.98</v>
      </c>
      <c r="DJ332">
        <f>DI332</f>
        <v>52364.98</v>
      </c>
      <c r="DK332">
        <v>0</v>
      </c>
      <c r="DL332" t="s">
        <v>3</v>
      </c>
      <c r="DM332">
        <v>0</v>
      </c>
      <c r="DN332" t="s">
        <v>3</v>
      </c>
      <c r="DO332">
        <v>0</v>
      </c>
    </row>
    <row r="333" spans="1:119" x14ac:dyDescent="0.2">
      <c r="A333">
        <f>ROW(Source!A226)</f>
        <v>226</v>
      </c>
      <c r="B333">
        <v>51661419</v>
      </c>
      <c r="C333">
        <v>51662593</v>
      </c>
      <c r="D333">
        <v>49510905</v>
      </c>
      <c r="E333">
        <v>70</v>
      </c>
      <c r="F333">
        <v>1</v>
      </c>
      <c r="G333">
        <v>1</v>
      </c>
      <c r="H333">
        <v>1</v>
      </c>
      <c r="I333" t="s">
        <v>456</v>
      </c>
      <c r="J333" t="s">
        <v>3</v>
      </c>
      <c r="K333" t="s">
        <v>457</v>
      </c>
      <c r="L333">
        <v>1191</v>
      </c>
      <c r="N333">
        <v>1013</v>
      </c>
      <c r="O333" t="s">
        <v>455</v>
      </c>
      <c r="P333" t="s">
        <v>455</v>
      </c>
      <c r="Q333">
        <v>1</v>
      </c>
      <c r="W333">
        <v>0</v>
      </c>
      <c r="X333">
        <v>-1417349443</v>
      </c>
      <c r="Y333">
        <f t="shared" si="262"/>
        <v>0.98699999999999999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1</v>
      </c>
      <c r="AJ333">
        <v>1</v>
      </c>
      <c r="AK333">
        <v>33.39</v>
      </c>
      <c r="AL333">
        <v>1</v>
      </c>
      <c r="AM333">
        <v>4</v>
      </c>
      <c r="AN333">
        <v>0</v>
      </c>
      <c r="AO333">
        <v>1</v>
      </c>
      <c r="AP333">
        <v>1</v>
      </c>
      <c r="AQ333">
        <v>0</v>
      </c>
      <c r="AR333">
        <v>0</v>
      </c>
      <c r="AS333" t="s">
        <v>3</v>
      </c>
      <c r="AT333">
        <v>0.94</v>
      </c>
      <c r="AU333" t="s">
        <v>20</v>
      </c>
      <c r="AV333">
        <v>2</v>
      </c>
      <c r="AW333">
        <v>2</v>
      </c>
      <c r="AX333">
        <v>51662609</v>
      </c>
      <c r="AY333">
        <v>1</v>
      </c>
      <c r="AZ333">
        <v>0</v>
      </c>
      <c r="BA333">
        <v>375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0</v>
      </c>
      <c r="BU333">
        <v>0</v>
      </c>
      <c r="BV333">
        <v>0</v>
      </c>
      <c r="BW333">
        <v>0</v>
      </c>
      <c r="CV333">
        <v>0</v>
      </c>
      <c r="CW333">
        <v>0</v>
      </c>
      <c r="CX333">
        <f>ROUND(Y333*Source!I226,7)</f>
        <v>1.1962440000000001</v>
      </c>
      <c r="CY333">
        <f>AD333</f>
        <v>0</v>
      </c>
      <c r="CZ333">
        <f>AH333</f>
        <v>0</v>
      </c>
      <c r="DA333">
        <f>AL333</f>
        <v>1</v>
      </c>
      <c r="DB333">
        <f t="shared" si="263"/>
        <v>0</v>
      </c>
      <c r="DC333">
        <f t="shared" si="264"/>
        <v>0</v>
      </c>
      <c r="DD333" t="s">
        <v>3</v>
      </c>
      <c r="DE333" t="s">
        <v>3</v>
      </c>
      <c r="DF333">
        <f t="shared" si="265"/>
        <v>0</v>
      </c>
      <c r="DG333">
        <f t="shared" si="259"/>
        <v>0</v>
      </c>
      <c r="DH333">
        <f>ROUND(ROUND(AG333*AK333,2)*CX333,2)</f>
        <v>0</v>
      </c>
      <c r="DI333">
        <f t="shared" ref="DI333:DI345" si="266">ROUND(ROUND(AH333,2)*CX333,2)</f>
        <v>0</v>
      </c>
      <c r="DJ333">
        <f>DI333</f>
        <v>0</v>
      </c>
      <c r="DK333">
        <v>0</v>
      </c>
      <c r="DL333" t="s">
        <v>3</v>
      </c>
      <c r="DM333">
        <v>0</v>
      </c>
      <c r="DN333" t="s">
        <v>3</v>
      </c>
      <c r="DO333">
        <v>0</v>
      </c>
    </row>
    <row r="334" spans="1:119" x14ac:dyDescent="0.2">
      <c r="A334">
        <f>ROW(Source!A226)</f>
        <v>226</v>
      </c>
      <c r="B334">
        <v>51661419</v>
      </c>
      <c r="C334">
        <v>51662593</v>
      </c>
      <c r="D334">
        <v>49672573</v>
      </c>
      <c r="E334">
        <v>1</v>
      </c>
      <c r="F334">
        <v>1</v>
      </c>
      <c r="G334">
        <v>1</v>
      </c>
      <c r="H334">
        <v>2</v>
      </c>
      <c r="I334" t="s">
        <v>458</v>
      </c>
      <c r="J334" t="s">
        <v>459</v>
      </c>
      <c r="K334" t="s">
        <v>460</v>
      </c>
      <c r="L334">
        <v>1367</v>
      </c>
      <c r="N334">
        <v>1011</v>
      </c>
      <c r="O334" t="s">
        <v>461</v>
      </c>
      <c r="P334" t="s">
        <v>461</v>
      </c>
      <c r="Q334">
        <v>1</v>
      </c>
      <c r="W334">
        <v>0</v>
      </c>
      <c r="X334">
        <v>-430484415</v>
      </c>
      <c r="Y334">
        <f t="shared" si="262"/>
        <v>0.39900000000000002</v>
      </c>
      <c r="AA334">
        <v>0</v>
      </c>
      <c r="AB334">
        <v>1530.2</v>
      </c>
      <c r="AC334">
        <v>450.77</v>
      </c>
      <c r="AD334">
        <v>0</v>
      </c>
      <c r="AE334">
        <v>0</v>
      </c>
      <c r="AF334">
        <v>115.4</v>
      </c>
      <c r="AG334">
        <v>13.5</v>
      </c>
      <c r="AH334">
        <v>0</v>
      </c>
      <c r="AI334">
        <v>1</v>
      </c>
      <c r="AJ334">
        <v>13.26</v>
      </c>
      <c r="AK334">
        <v>33.39</v>
      </c>
      <c r="AL334">
        <v>1</v>
      </c>
      <c r="AM334">
        <v>4</v>
      </c>
      <c r="AN334">
        <v>0</v>
      </c>
      <c r="AO334">
        <v>1</v>
      </c>
      <c r="AP334">
        <v>1</v>
      </c>
      <c r="AQ334">
        <v>0</v>
      </c>
      <c r="AR334">
        <v>0</v>
      </c>
      <c r="AS334" t="s">
        <v>3</v>
      </c>
      <c r="AT334">
        <v>0.38</v>
      </c>
      <c r="AU334" t="s">
        <v>20</v>
      </c>
      <c r="AV334">
        <v>0</v>
      </c>
      <c r="AW334">
        <v>2</v>
      </c>
      <c r="AX334">
        <v>51662610</v>
      </c>
      <c r="AY334">
        <v>1</v>
      </c>
      <c r="AZ334">
        <v>0</v>
      </c>
      <c r="BA334">
        <v>376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  <c r="BO334">
        <v>0</v>
      </c>
      <c r="BP334">
        <v>0</v>
      </c>
      <c r="BQ334">
        <v>0</v>
      </c>
      <c r="BR334">
        <v>0</v>
      </c>
      <c r="BS334">
        <v>0</v>
      </c>
      <c r="BT334">
        <v>0</v>
      </c>
      <c r="BU334">
        <v>0</v>
      </c>
      <c r="BV334">
        <v>0</v>
      </c>
      <c r="BW334">
        <v>0</v>
      </c>
      <c r="CV334">
        <v>0</v>
      </c>
      <c r="CW334">
        <f>ROUND(Y334*Source!I226,7)</f>
        <v>0.48358800000000002</v>
      </c>
      <c r="CX334">
        <f>ROUND(Y334*Source!I226,7)</f>
        <v>0.48358800000000002</v>
      </c>
      <c r="CY334">
        <f>AB334</f>
        <v>1530.2</v>
      </c>
      <c r="CZ334">
        <f>AF334</f>
        <v>115.4</v>
      </c>
      <c r="DA334">
        <f>AJ334</f>
        <v>13.26</v>
      </c>
      <c r="DB334">
        <f t="shared" si="263"/>
        <v>46.04</v>
      </c>
      <c r="DC334">
        <f t="shared" si="264"/>
        <v>5.39</v>
      </c>
      <c r="DD334" t="s">
        <v>3</v>
      </c>
      <c r="DE334" t="s">
        <v>3</v>
      </c>
      <c r="DF334">
        <f t="shared" si="265"/>
        <v>0</v>
      </c>
      <c r="DG334">
        <f>ROUND(ROUND(AF334*AJ334,2)*CX334,2)</f>
        <v>739.99</v>
      </c>
      <c r="DH334">
        <f>ROUND(ROUND(AG334*AK334,2)*CX334,2)</f>
        <v>217.99</v>
      </c>
      <c r="DI334">
        <f t="shared" si="266"/>
        <v>0</v>
      </c>
      <c r="DJ334">
        <f>DG334</f>
        <v>739.99</v>
      </c>
      <c r="DK334">
        <v>0</v>
      </c>
      <c r="DL334" t="s">
        <v>3</v>
      </c>
      <c r="DM334">
        <v>0</v>
      </c>
      <c r="DN334" t="s">
        <v>3</v>
      </c>
      <c r="DO334">
        <v>0</v>
      </c>
    </row>
    <row r="335" spans="1:119" x14ac:dyDescent="0.2">
      <c r="A335">
        <f>ROW(Source!A226)</f>
        <v>226</v>
      </c>
      <c r="B335">
        <v>51661419</v>
      </c>
      <c r="C335">
        <v>51662593</v>
      </c>
      <c r="D335">
        <v>49672703</v>
      </c>
      <c r="E335">
        <v>1</v>
      </c>
      <c r="F335">
        <v>1</v>
      </c>
      <c r="G335">
        <v>1</v>
      </c>
      <c r="H335">
        <v>2</v>
      </c>
      <c r="I335" t="s">
        <v>493</v>
      </c>
      <c r="J335" t="s">
        <v>494</v>
      </c>
      <c r="K335" t="s">
        <v>495</v>
      </c>
      <c r="L335">
        <v>1367</v>
      </c>
      <c r="N335">
        <v>1011</v>
      </c>
      <c r="O335" t="s">
        <v>461</v>
      </c>
      <c r="P335" t="s">
        <v>461</v>
      </c>
      <c r="Q335">
        <v>1</v>
      </c>
      <c r="W335">
        <v>0</v>
      </c>
      <c r="X335">
        <v>-1424865896</v>
      </c>
      <c r="Y335">
        <f t="shared" si="262"/>
        <v>0.35700000000000004</v>
      </c>
      <c r="AA335">
        <v>0</v>
      </c>
      <c r="AB335">
        <v>88.31</v>
      </c>
      <c r="AC335">
        <v>0</v>
      </c>
      <c r="AD335">
        <v>0</v>
      </c>
      <c r="AE335">
        <v>0</v>
      </c>
      <c r="AF335">
        <v>6.66</v>
      </c>
      <c r="AG335">
        <v>0</v>
      </c>
      <c r="AH335">
        <v>0</v>
      </c>
      <c r="AI335">
        <v>1</v>
      </c>
      <c r="AJ335">
        <v>13.26</v>
      </c>
      <c r="AK335">
        <v>33.39</v>
      </c>
      <c r="AL335">
        <v>1</v>
      </c>
      <c r="AM335">
        <v>4</v>
      </c>
      <c r="AN335">
        <v>0</v>
      </c>
      <c r="AO335">
        <v>1</v>
      </c>
      <c r="AP335">
        <v>1</v>
      </c>
      <c r="AQ335">
        <v>0</v>
      </c>
      <c r="AR335">
        <v>0</v>
      </c>
      <c r="AS335" t="s">
        <v>3</v>
      </c>
      <c r="AT335">
        <v>0.34</v>
      </c>
      <c r="AU335" t="s">
        <v>20</v>
      </c>
      <c r="AV335">
        <v>0</v>
      </c>
      <c r="AW335">
        <v>2</v>
      </c>
      <c r="AX335">
        <v>51662611</v>
      </c>
      <c r="AY335">
        <v>1</v>
      </c>
      <c r="AZ335">
        <v>0</v>
      </c>
      <c r="BA335">
        <v>377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  <c r="BO335">
        <v>0</v>
      </c>
      <c r="BP335">
        <v>0</v>
      </c>
      <c r="BQ335">
        <v>0</v>
      </c>
      <c r="BR335">
        <v>0</v>
      </c>
      <c r="BS335">
        <v>0</v>
      </c>
      <c r="BT335">
        <v>0</v>
      </c>
      <c r="BU335">
        <v>0</v>
      </c>
      <c r="BV335">
        <v>0</v>
      </c>
      <c r="BW335">
        <v>0</v>
      </c>
      <c r="CV335">
        <v>0</v>
      </c>
      <c r="CW335">
        <f>ROUND(Y335*Source!I226,7)</f>
        <v>0.43268400000000001</v>
      </c>
      <c r="CX335">
        <f>ROUND(Y335*Source!I226,7)</f>
        <v>0.43268400000000001</v>
      </c>
      <c r="CY335">
        <f>AB335</f>
        <v>88.31</v>
      </c>
      <c r="CZ335">
        <f>AF335</f>
        <v>6.66</v>
      </c>
      <c r="DA335">
        <f>AJ335</f>
        <v>13.26</v>
      </c>
      <c r="DB335">
        <f t="shared" si="263"/>
        <v>2.37</v>
      </c>
      <c r="DC335">
        <f t="shared" si="264"/>
        <v>0</v>
      </c>
      <c r="DD335" t="s">
        <v>3</v>
      </c>
      <c r="DE335" t="s">
        <v>3</v>
      </c>
      <c r="DF335">
        <f t="shared" si="265"/>
        <v>0</v>
      </c>
      <c r="DG335">
        <f>ROUND(ROUND(AF335*AJ335,2)*CX335,2)</f>
        <v>38.21</v>
      </c>
      <c r="DH335">
        <f>ROUND(ROUND(AG335*AK335,2)*CX335,2)</f>
        <v>0</v>
      </c>
      <c r="DI335">
        <f t="shared" si="266"/>
        <v>0</v>
      </c>
      <c r="DJ335">
        <f>DG335</f>
        <v>38.21</v>
      </c>
      <c r="DK335">
        <v>0</v>
      </c>
      <c r="DL335" t="s">
        <v>3</v>
      </c>
      <c r="DM335">
        <v>0</v>
      </c>
      <c r="DN335" t="s">
        <v>3</v>
      </c>
      <c r="DO335">
        <v>0</v>
      </c>
    </row>
    <row r="336" spans="1:119" x14ac:dyDescent="0.2">
      <c r="A336">
        <f>ROW(Source!A226)</f>
        <v>226</v>
      </c>
      <c r="B336">
        <v>51661419</v>
      </c>
      <c r="C336">
        <v>51662593</v>
      </c>
      <c r="D336">
        <v>49673503</v>
      </c>
      <c r="E336">
        <v>1</v>
      </c>
      <c r="F336">
        <v>1</v>
      </c>
      <c r="G336">
        <v>1</v>
      </c>
      <c r="H336">
        <v>2</v>
      </c>
      <c r="I336" t="s">
        <v>465</v>
      </c>
      <c r="J336" t="s">
        <v>466</v>
      </c>
      <c r="K336" t="s">
        <v>467</v>
      </c>
      <c r="L336">
        <v>1367</v>
      </c>
      <c r="N336">
        <v>1011</v>
      </c>
      <c r="O336" t="s">
        <v>461</v>
      </c>
      <c r="P336" t="s">
        <v>461</v>
      </c>
      <c r="Q336">
        <v>1</v>
      </c>
      <c r="W336">
        <v>0</v>
      </c>
      <c r="X336">
        <v>509054691</v>
      </c>
      <c r="Y336">
        <f t="shared" si="262"/>
        <v>0.58800000000000008</v>
      </c>
      <c r="AA336">
        <v>0</v>
      </c>
      <c r="AB336">
        <v>871.31</v>
      </c>
      <c r="AC336">
        <v>387.32</v>
      </c>
      <c r="AD336">
        <v>0</v>
      </c>
      <c r="AE336">
        <v>0</v>
      </c>
      <c r="AF336">
        <v>65.709999999999994</v>
      </c>
      <c r="AG336">
        <v>11.6</v>
      </c>
      <c r="AH336">
        <v>0</v>
      </c>
      <c r="AI336">
        <v>1</v>
      </c>
      <c r="AJ336">
        <v>13.26</v>
      </c>
      <c r="AK336">
        <v>33.39</v>
      </c>
      <c r="AL336">
        <v>1</v>
      </c>
      <c r="AM336">
        <v>4</v>
      </c>
      <c r="AN336">
        <v>0</v>
      </c>
      <c r="AO336">
        <v>1</v>
      </c>
      <c r="AP336">
        <v>1</v>
      </c>
      <c r="AQ336">
        <v>0</v>
      </c>
      <c r="AR336">
        <v>0</v>
      </c>
      <c r="AS336" t="s">
        <v>3</v>
      </c>
      <c r="AT336">
        <v>0.56000000000000005</v>
      </c>
      <c r="AU336" t="s">
        <v>20</v>
      </c>
      <c r="AV336">
        <v>0</v>
      </c>
      <c r="AW336">
        <v>2</v>
      </c>
      <c r="AX336">
        <v>51662612</v>
      </c>
      <c r="AY336">
        <v>1</v>
      </c>
      <c r="AZ336">
        <v>0</v>
      </c>
      <c r="BA336">
        <v>378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>
        <v>0</v>
      </c>
      <c r="BU336">
        <v>0</v>
      </c>
      <c r="BV336">
        <v>0</v>
      </c>
      <c r="BW336">
        <v>0</v>
      </c>
      <c r="CV336">
        <v>0</v>
      </c>
      <c r="CW336">
        <f>ROUND(Y336*Source!I226,7)</f>
        <v>0.71265599999999996</v>
      </c>
      <c r="CX336">
        <f>ROUND(Y336*Source!I226,7)</f>
        <v>0.71265599999999996</v>
      </c>
      <c r="CY336">
        <f>AB336</f>
        <v>871.31</v>
      </c>
      <c r="CZ336">
        <f>AF336</f>
        <v>65.709999999999994</v>
      </c>
      <c r="DA336">
        <f>AJ336</f>
        <v>13.26</v>
      </c>
      <c r="DB336">
        <f t="shared" si="263"/>
        <v>38.64</v>
      </c>
      <c r="DC336">
        <f t="shared" si="264"/>
        <v>6.83</v>
      </c>
      <c r="DD336" t="s">
        <v>3</v>
      </c>
      <c r="DE336" t="s">
        <v>3</v>
      </c>
      <c r="DF336">
        <f t="shared" si="265"/>
        <v>0</v>
      </c>
      <c r="DG336">
        <f>ROUND(ROUND(AF336*AJ336,2)*CX336,2)</f>
        <v>620.94000000000005</v>
      </c>
      <c r="DH336">
        <f>ROUND(ROUND(AG336*AK336,2)*CX336,2)</f>
        <v>276.02999999999997</v>
      </c>
      <c r="DI336">
        <f t="shared" si="266"/>
        <v>0</v>
      </c>
      <c r="DJ336">
        <f>DG336</f>
        <v>620.94000000000005</v>
      </c>
      <c r="DK336">
        <v>0</v>
      </c>
      <c r="DL336" t="s">
        <v>3</v>
      </c>
      <c r="DM336">
        <v>0</v>
      </c>
      <c r="DN336" t="s">
        <v>3</v>
      </c>
      <c r="DO336">
        <v>0</v>
      </c>
    </row>
    <row r="337" spans="1:119" x14ac:dyDescent="0.2">
      <c r="A337">
        <f>ROW(Source!A226)</f>
        <v>226</v>
      </c>
      <c r="B337">
        <v>51661419</v>
      </c>
      <c r="C337">
        <v>51662593</v>
      </c>
      <c r="D337">
        <v>49673715</v>
      </c>
      <c r="E337">
        <v>1</v>
      </c>
      <c r="F337">
        <v>1</v>
      </c>
      <c r="G337">
        <v>1</v>
      </c>
      <c r="H337">
        <v>2</v>
      </c>
      <c r="I337" t="s">
        <v>479</v>
      </c>
      <c r="J337" t="s">
        <v>480</v>
      </c>
      <c r="K337" t="s">
        <v>481</v>
      </c>
      <c r="L337">
        <v>1367</v>
      </c>
      <c r="N337">
        <v>1011</v>
      </c>
      <c r="O337" t="s">
        <v>461</v>
      </c>
      <c r="P337" t="s">
        <v>461</v>
      </c>
      <c r="Q337">
        <v>1</v>
      </c>
      <c r="W337">
        <v>0</v>
      </c>
      <c r="X337">
        <v>829370094</v>
      </c>
      <c r="Y337">
        <f t="shared" si="262"/>
        <v>1.47</v>
      </c>
      <c r="AA337">
        <v>0</v>
      </c>
      <c r="AB337">
        <v>107.41</v>
      </c>
      <c r="AC337">
        <v>0</v>
      </c>
      <c r="AD337">
        <v>0</v>
      </c>
      <c r="AE337">
        <v>0</v>
      </c>
      <c r="AF337">
        <v>8.1</v>
      </c>
      <c r="AG337">
        <v>0</v>
      </c>
      <c r="AH337">
        <v>0</v>
      </c>
      <c r="AI337">
        <v>1</v>
      </c>
      <c r="AJ337">
        <v>13.26</v>
      </c>
      <c r="AK337">
        <v>33.39</v>
      </c>
      <c r="AL337">
        <v>1</v>
      </c>
      <c r="AM337">
        <v>4</v>
      </c>
      <c r="AN337">
        <v>0</v>
      </c>
      <c r="AO337">
        <v>1</v>
      </c>
      <c r="AP337">
        <v>1</v>
      </c>
      <c r="AQ337">
        <v>0</v>
      </c>
      <c r="AR337">
        <v>0</v>
      </c>
      <c r="AS337" t="s">
        <v>3</v>
      </c>
      <c r="AT337">
        <v>1.4</v>
      </c>
      <c r="AU337" t="s">
        <v>20</v>
      </c>
      <c r="AV337">
        <v>0</v>
      </c>
      <c r="AW337">
        <v>2</v>
      </c>
      <c r="AX337">
        <v>51662613</v>
      </c>
      <c r="AY337">
        <v>1</v>
      </c>
      <c r="AZ337">
        <v>0</v>
      </c>
      <c r="BA337">
        <v>379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0</v>
      </c>
      <c r="BU337">
        <v>0</v>
      </c>
      <c r="BV337">
        <v>0</v>
      </c>
      <c r="BW337">
        <v>0</v>
      </c>
      <c r="CV337">
        <v>0</v>
      </c>
      <c r="CW337">
        <f>ROUND(Y337*Source!I226,7)</f>
        <v>1.7816399999999999</v>
      </c>
      <c r="CX337">
        <f>ROUND(Y337*Source!I226,7)</f>
        <v>1.7816399999999999</v>
      </c>
      <c r="CY337">
        <f>AB337</f>
        <v>107.41</v>
      </c>
      <c r="CZ337">
        <f>AF337</f>
        <v>8.1</v>
      </c>
      <c r="DA337">
        <f>AJ337</f>
        <v>13.26</v>
      </c>
      <c r="DB337">
        <f t="shared" si="263"/>
        <v>11.91</v>
      </c>
      <c r="DC337">
        <f t="shared" si="264"/>
        <v>0</v>
      </c>
      <c r="DD337" t="s">
        <v>3</v>
      </c>
      <c r="DE337" t="s">
        <v>3</v>
      </c>
      <c r="DF337">
        <f t="shared" si="265"/>
        <v>0</v>
      </c>
      <c r="DG337">
        <f>ROUND(ROUND(AF337*AJ337,2)*CX337,2)</f>
        <v>191.37</v>
      </c>
      <c r="DH337">
        <f>ROUND(ROUND(AG337*AK337,2)*CX337,2)</f>
        <v>0</v>
      </c>
      <c r="DI337">
        <f t="shared" si="266"/>
        <v>0</v>
      </c>
      <c r="DJ337">
        <f>DG337</f>
        <v>191.37</v>
      </c>
      <c r="DK337">
        <v>0</v>
      </c>
      <c r="DL337" t="s">
        <v>3</v>
      </c>
      <c r="DM337">
        <v>0</v>
      </c>
      <c r="DN337" t="s">
        <v>3</v>
      </c>
      <c r="DO337">
        <v>0</v>
      </c>
    </row>
    <row r="338" spans="1:119" x14ac:dyDescent="0.2">
      <c r="A338">
        <f>ROW(Source!A226)</f>
        <v>226</v>
      </c>
      <c r="B338">
        <v>51661419</v>
      </c>
      <c r="C338">
        <v>51662593</v>
      </c>
      <c r="D338">
        <v>49521144</v>
      </c>
      <c r="E338">
        <v>1</v>
      </c>
      <c r="F338">
        <v>1</v>
      </c>
      <c r="G338">
        <v>1</v>
      </c>
      <c r="H338">
        <v>3</v>
      </c>
      <c r="I338" t="s">
        <v>496</v>
      </c>
      <c r="J338" t="s">
        <v>497</v>
      </c>
      <c r="K338" t="s">
        <v>498</v>
      </c>
      <c r="L338">
        <v>1348</v>
      </c>
      <c r="N338">
        <v>1009</v>
      </c>
      <c r="O338" t="s">
        <v>196</v>
      </c>
      <c r="P338" t="s">
        <v>196</v>
      </c>
      <c r="Q338">
        <v>1000</v>
      </c>
      <c r="W338">
        <v>0</v>
      </c>
      <c r="X338">
        <v>-847628873</v>
      </c>
      <c r="Y338">
        <f t="shared" ref="Y338:Y359" si="267">AT338</f>
        <v>8.8999999999999995E-4</v>
      </c>
      <c r="AA338">
        <v>241405.89</v>
      </c>
      <c r="AB338">
        <v>0</v>
      </c>
      <c r="AC338">
        <v>0</v>
      </c>
      <c r="AD338">
        <v>0</v>
      </c>
      <c r="AE338">
        <v>26499</v>
      </c>
      <c r="AF338">
        <v>0</v>
      </c>
      <c r="AG338">
        <v>0</v>
      </c>
      <c r="AH338">
        <v>0</v>
      </c>
      <c r="AI338">
        <v>9.11</v>
      </c>
      <c r="AJ338">
        <v>1</v>
      </c>
      <c r="AK338">
        <v>1</v>
      </c>
      <c r="AL338">
        <v>1</v>
      </c>
      <c r="AM338">
        <v>4</v>
      </c>
      <c r="AN338">
        <v>0</v>
      </c>
      <c r="AO338">
        <v>1</v>
      </c>
      <c r="AP338">
        <v>1</v>
      </c>
      <c r="AQ338">
        <v>0</v>
      </c>
      <c r="AR338">
        <v>0</v>
      </c>
      <c r="AS338" t="s">
        <v>3</v>
      </c>
      <c r="AT338">
        <v>8.8999999999999995E-4</v>
      </c>
      <c r="AU338" t="s">
        <v>3</v>
      </c>
      <c r="AV338">
        <v>0</v>
      </c>
      <c r="AW338">
        <v>2</v>
      </c>
      <c r="AX338">
        <v>51662614</v>
      </c>
      <c r="AY338">
        <v>1</v>
      </c>
      <c r="AZ338">
        <v>0</v>
      </c>
      <c r="BA338">
        <v>380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  <c r="BO338">
        <v>0</v>
      </c>
      <c r="BP338">
        <v>0</v>
      </c>
      <c r="BQ338">
        <v>0</v>
      </c>
      <c r="BR338">
        <v>0</v>
      </c>
      <c r="BS338">
        <v>0</v>
      </c>
      <c r="BT338">
        <v>0</v>
      </c>
      <c r="BU338">
        <v>0</v>
      </c>
      <c r="BV338">
        <v>0</v>
      </c>
      <c r="BW338">
        <v>0</v>
      </c>
      <c r="CV338">
        <v>0</v>
      </c>
      <c r="CW338">
        <v>0</v>
      </c>
      <c r="CX338">
        <f>ROUND(Y338*Source!I226,7)</f>
        <v>1.0786999999999999E-3</v>
      </c>
      <c r="CY338">
        <f t="shared" ref="CY338:CY345" si="268">AA338</f>
        <v>241405.89</v>
      </c>
      <c r="CZ338">
        <f t="shared" ref="CZ338:CZ345" si="269">AE338</f>
        <v>26499</v>
      </c>
      <c r="DA338">
        <f t="shared" ref="DA338:DA345" si="270">AI338</f>
        <v>9.11</v>
      </c>
      <c r="DB338">
        <f t="shared" ref="DB338:DB359" si="271">ROUND(ROUND(AT338*CZ338,2),2)</f>
        <v>23.58</v>
      </c>
      <c r="DC338">
        <f t="shared" ref="DC338:DC359" si="272">ROUND(ROUND(AT338*AG338,2),2)</f>
        <v>0</v>
      </c>
      <c r="DD338" t="s">
        <v>3</v>
      </c>
      <c r="DE338" t="s">
        <v>3</v>
      </c>
      <c r="DF338">
        <f t="shared" ref="DF338:DF345" si="273">ROUND(ROUND(AE338*AI338,2)*CX338,2)</f>
        <v>260.39999999999998</v>
      </c>
      <c r="DG338">
        <f t="shared" ref="DG338:DG347" si="274">ROUND(ROUND(AF338,2)*CX338,2)</f>
        <v>0</v>
      </c>
      <c r="DH338">
        <f t="shared" ref="DH338:DH346" si="275">ROUND(ROUND(AG338,2)*CX338,2)</f>
        <v>0</v>
      </c>
      <c r="DI338">
        <f t="shared" si="266"/>
        <v>0</v>
      </c>
      <c r="DJ338">
        <f t="shared" ref="DJ338:DJ345" si="276">DF338</f>
        <v>260.39999999999998</v>
      </c>
      <c r="DK338">
        <v>0</v>
      </c>
      <c r="DL338" t="s">
        <v>3</v>
      </c>
      <c r="DM338">
        <v>0</v>
      </c>
      <c r="DN338" t="s">
        <v>3</v>
      </c>
      <c r="DO338">
        <v>0</v>
      </c>
    </row>
    <row r="339" spans="1:119" x14ac:dyDescent="0.2">
      <c r="A339">
        <f>ROW(Source!A226)</f>
        <v>226</v>
      </c>
      <c r="B339">
        <v>51661419</v>
      </c>
      <c r="C339">
        <v>51662593</v>
      </c>
      <c r="D339">
        <v>49524301</v>
      </c>
      <c r="E339">
        <v>1</v>
      </c>
      <c r="F339">
        <v>1</v>
      </c>
      <c r="G339">
        <v>1</v>
      </c>
      <c r="H339">
        <v>3</v>
      </c>
      <c r="I339" t="s">
        <v>482</v>
      </c>
      <c r="J339" t="s">
        <v>483</v>
      </c>
      <c r="K339" t="s">
        <v>484</v>
      </c>
      <c r="L339">
        <v>1348</v>
      </c>
      <c r="N339">
        <v>1009</v>
      </c>
      <c r="O339" t="s">
        <v>196</v>
      </c>
      <c r="P339" t="s">
        <v>196</v>
      </c>
      <c r="Q339">
        <v>1000</v>
      </c>
      <c r="W339">
        <v>0</v>
      </c>
      <c r="X339">
        <v>1824693337</v>
      </c>
      <c r="Y339">
        <f t="shared" si="267"/>
        <v>4.0999999999999999E-4</v>
      </c>
      <c r="AA339">
        <v>94397.82</v>
      </c>
      <c r="AB339">
        <v>0</v>
      </c>
      <c r="AC339">
        <v>0</v>
      </c>
      <c r="AD339">
        <v>0</v>
      </c>
      <c r="AE339">
        <v>10362</v>
      </c>
      <c r="AF339">
        <v>0</v>
      </c>
      <c r="AG339">
        <v>0</v>
      </c>
      <c r="AH339">
        <v>0</v>
      </c>
      <c r="AI339">
        <v>9.11</v>
      </c>
      <c r="AJ339">
        <v>1</v>
      </c>
      <c r="AK339">
        <v>1</v>
      </c>
      <c r="AL339">
        <v>1</v>
      </c>
      <c r="AM339">
        <v>4</v>
      </c>
      <c r="AN339">
        <v>0</v>
      </c>
      <c r="AO339">
        <v>1</v>
      </c>
      <c r="AP339">
        <v>1</v>
      </c>
      <c r="AQ339">
        <v>0</v>
      </c>
      <c r="AR339">
        <v>0</v>
      </c>
      <c r="AS339" t="s">
        <v>3</v>
      </c>
      <c r="AT339">
        <v>4.0999999999999999E-4</v>
      </c>
      <c r="AU339" t="s">
        <v>3</v>
      </c>
      <c r="AV339">
        <v>0</v>
      </c>
      <c r="AW339">
        <v>2</v>
      </c>
      <c r="AX339">
        <v>51662615</v>
      </c>
      <c r="AY339">
        <v>1</v>
      </c>
      <c r="AZ339">
        <v>0</v>
      </c>
      <c r="BA339">
        <v>381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  <c r="BO339">
        <v>0</v>
      </c>
      <c r="BP339">
        <v>0</v>
      </c>
      <c r="BQ339">
        <v>0</v>
      </c>
      <c r="BR339">
        <v>0</v>
      </c>
      <c r="BS339">
        <v>0</v>
      </c>
      <c r="BT339">
        <v>0</v>
      </c>
      <c r="BU339">
        <v>0</v>
      </c>
      <c r="BV339">
        <v>0</v>
      </c>
      <c r="BW339">
        <v>0</v>
      </c>
      <c r="CV339">
        <v>0</v>
      </c>
      <c r="CW339">
        <v>0</v>
      </c>
      <c r="CX339">
        <f>ROUND(Y339*Source!I226,7)</f>
        <v>4.9689999999999999E-4</v>
      </c>
      <c r="CY339">
        <f t="shared" si="268"/>
        <v>94397.82</v>
      </c>
      <c r="CZ339">
        <f t="shared" si="269"/>
        <v>10362</v>
      </c>
      <c r="DA339">
        <f t="shared" si="270"/>
        <v>9.11</v>
      </c>
      <c r="DB339">
        <f t="shared" si="271"/>
        <v>4.25</v>
      </c>
      <c r="DC339">
        <f t="shared" si="272"/>
        <v>0</v>
      </c>
      <c r="DD339" t="s">
        <v>3</v>
      </c>
      <c r="DE339" t="s">
        <v>3</v>
      </c>
      <c r="DF339">
        <f t="shared" si="273"/>
        <v>46.91</v>
      </c>
      <c r="DG339">
        <f t="shared" si="274"/>
        <v>0</v>
      </c>
      <c r="DH339">
        <f t="shared" si="275"/>
        <v>0</v>
      </c>
      <c r="DI339">
        <f t="shared" si="266"/>
        <v>0</v>
      </c>
      <c r="DJ339">
        <f t="shared" si="276"/>
        <v>46.91</v>
      </c>
      <c r="DK339">
        <v>0</v>
      </c>
      <c r="DL339" t="s">
        <v>3</v>
      </c>
      <c r="DM339">
        <v>0</v>
      </c>
      <c r="DN339" t="s">
        <v>3</v>
      </c>
      <c r="DO339">
        <v>0</v>
      </c>
    </row>
    <row r="340" spans="1:119" x14ac:dyDescent="0.2">
      <c r="A340">
        <f>ROW(Source!A226)</f>
        <v>226</v>
      </c>
      <c r="B340">
        <v>51661419</v>
      </c>
      <c r="C340">
        <v>51662593</v>
      </c>
      <c r="D340">
        <v>49525488</v>
      </c>
      <c r="E340">
        <v>1</v>
      </c>
      <c r="F340">
        <v>1</v>
      </c>
      <c r="G340">
        <v>1</v>
      </c>
      <c r="H340">
        <v>3</v>
      </c>
      <c r="I340" t="s">
        <v>468</v>
      </c>
      <c r="J340" t="s">
        <v>469</v>
      </c>
      <c r="K340" t="s">
        <v>470</v>
      </c>
      <c r="L340">
        <v>1346</v>
      </c>
      <c r="N340">
        <v>1009</v>
      </c>
      <c r="O340" t="s">
        <v>471</v>
      </c>
      <c r="P340" t="s">
        <v>471</v>
      </c>
      <c r="Q340">
        <v>1</v>
      </c>
      <c r="W340">
        <v>0</v>
      </c>
      <c r="X340">
        <v>-1864341761</v>
      </c>
      <c r="Y340">
        <f t="shared" si="267"/>
        <v>15</v>
      </c>
      <c r="AA340">
        <v>82.35</v>
      </c>
      <c r="AB340">
        <v>0</v>
      </c>
      <c r="AC340">
        <v>0</v>
      </c>
      <c r="AD340">
        <v>0</v>
      </c>
      <c r="AE340">
        <v>9.0399999999999991</v>
      </c>
      <c r="AF340">
        <v>0</v>
      </c>
      <c r="AG340">
        <v>0</v>
      </c>
      <c r="AH340">
        <v>0</v>
      </c>
      <c r="AI340">
        <v>9.11</v>
      </c>
      <c r="AJ340">
        <v>1</v>
      </c>
      <c r="AK340">
        <v>1</v>
      </c>
      <c r="AL340">
        <v>1</v>
      </c>
      <c r="AM340">
        <v>4</v>
      </c>
      <c r="AN340">
        <v>0</v>
      </c>
      <c r="AO340">
        <v>1</v>
      </c>
      <c r="AP340">
        <v>1</v>
      </c>
      <c r="AQ340">
        <v>0</v>
      </c>
      <c r="AR340">
        <v>0</v>
      </c>
      <c r="AS340" t="s">
        <v>3</v>
      </c>
      <c r="AT340">
        <v>15</v>
      </c>
      <c r="AU340" t="s">
        <v>3</v>
      </c>
      <c r="AV340">
        <v>0</v>
      </c>
      <c r="AW340">
        <v>2</v>
      </c>
      <c r="AX340">
        <v>51662616</v>
      </c>
      <c r="AY340">
        <v>1</v>
      </c>
      <c r="AZ340">
        <v>0</v>
      </c>
      <c r="BA340">
        <v>382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  <c r="BO340">
        <v>0</v>
      </c>
      <c r="BP340">
        <v>0</v>
      </c>
      <c r="BQ340">
        <v>0</v>
      </c>
      <c r="BR340">
        <v>0</v>
      </c>
      <c r="BS340">
        <v>0</v>
      </c>
      <c r="BT340">
        <v>0</v>
      </c>
      <c r="BU340">
        <v>0</v>
      </c>
      <c r="BV340">
        <v>0</v>
      </c>
      <c r="BW340">
        <v>0</v>
      </c>
      <c r="CV340">
        <v>0</v>
      </c>
      <c r="CW340">
        <v>0</v>
      </c>
      <c r="CX340">
        <f>ROUND(Y340*Source!I226,7)</f>
        <v>18.18</v>
      </c>
      <c r="CY340">
        <f t="shared" si="268"/>
        <v>82.35</v>
      </c>
      <c r="CZ340">
        <f t="shared" si="269"/>
        <v>9.0399999999999991</v>
      </c>
      <c r="DA340">
        <f t="shared" si="270"/>
        <v>9.11</v>
      </c>
      <c r="DB340">
        <f t="shared" si="271"/>
        <v>135.6</v>
      </c>
      <c r="DC340">
        <f t="shared" si="272"/>
        <v>0</v>
      </c>
      <c r="DD340" t="s">
        <v>3</v>
      </c>
      <c r="DE340" t="s">
        <v>3</v>
      </c>
      <c r="DF340">
        <f t="shared" si="273"/>
        <v>1497.12</v>
      </c>
      <c r="DG340">
        <f t="shared" si="274"/>
        <v>0</v>
      </c>
      <c r="DH340">
        <f t="shared" si="275"/>
        <v>0</v>
      </c>
      <c r="DI340">
        <f t="shared" si="266"/>
        <v>0</v>
      </c>
      <c r="DJ340">
        <f t="shared" si="276"/>
        <v>1497.12</v>
      </c>
      <c r="DK340">
        <v>0</v>
      </c>
      <c r="DL340" t="s">
        <v>3</v>
      </c>
      <c r="DM340">
        <v>0</v>
      </c>
      <c r="DN340" t="s">
        <v>3</v>
      </c>
      <c r="DO340">
        <v>0</v>
      </c>
    </row>
    <row r="341" spans="1:119" x14ac:dyDescent="0.2">
      <c r="A341">
        <f>ROW(Source!A226)</f>
        <v>226</v>
      </c>
      <c r="B341">
        <v>51661419</v>
      </c>
      <c r="C341">
        <v>51662593</v>
      </c>
      <c r="D341">
        <v>49526492</v>
      </c>
      <c r="E341">
        <v>1</v>
      </c>
      <c r="F341">
        <v>1</v>
      </c>
      <c r="G341">
        <v>1</v>
      </c>
      <c r="H341">
        <v>3</v>
      </c>
      <c r="I341" t="s">
        <v>472</v>
      </c>
      <c r="J341" t="s">
        <v>473</v>
      </c>
      <c r="K341" t="s">
        <v>474</v>
      </c>
      <c r="L341">
        <v>1346</v>
      </c>
      <c r="N341">
        <v>1009</v>
      </c>
      <c r="O341" t="s">
        <v>471</v>
      </c>
      <c r="P341" t="s">
        <v>471</v>
      </c>
      <c r="Q341">
        <v>1</v>
      </c>
      <c r="W341">
        <v>0</v>
      </c>
      <c r="X341">
        <v>497341279</v>
      </c>
      <c r="Y341">
        <f t="shared" si="267"/>
        <v>8</v>
      </c>
      <c r="AA341">
        <v>210.35</v>
      </c>
      <c r="AB341">
        <v>0</v>
      </c>
      <c r="AC341">
        <v>0</v>
      </c>
      <c r="AD341">
        <v>0</v>
      </c>
      <c r="AE341">
        <v>23.09</v>
      </c>
      <c r="AF341">
        <v>0</v>
      </c>
      <c r="AG341">
        <v>0</v>
      </c>
      <c r="AH341">
        <v>0</v>
      </c>
      <c r="AI341">
        <v>9.11</v>
      </c>
      <c r="AJ341">
        <v>1</v>
      </c>
      <c r="AK341">
        <v>1</v>
      </c>
      <c r="AL341">
        <v>1</v>
      </c>
      <c r="AM341">
        <v>4</v>
      </c>
      <c r="AN341">
        <v>0</v>
      </c>
      <c r="AO341">
        <v>1</v>
      </c>
      <c r="AP341">
        <v>1</v>
      </c>
      <c r="AQ341">
        <v>0</v>
      </c>
      <c r="AR341">
        <v>0</v>
      </c>
      <c r="AS341" t="s">
        <v>3</v>
      </c>
      <c r="AT341">
        <v>8</v>
      </c>
      <c r="AU341" t="s">
        <v>3</v>
      </c>
      <c r="AV341">
        <v>0</v>
      </c>
      <c r="AW341">
        <v>2</v>
      </c>
      <c r="AX341">
        <v>51662617</v>
      </c>
      <c r="AY341">
        <v>1</v>
      </c>
      <c r="AZ341">
        <v>0</v>
      </c>
      <c r="BA341">
        <v>383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  <c r="BO341">
        <v>0</v>
      </c>
      <c r="BP341">
        <v>0</v>
      </c>
      <c r="BQ341">
        <v>0</v>
      </c>
      <c r="BR341">
        <v>0</v>
      </c>
      <c r="BS341">
        <v>0</v>
      </c>
      <c r="BT341">
        <v>0</v>
      </c>
      <c r="BU341">
        <v>0</v>
      </c>
      <c r="BV341">
        <v>0</v>
      </c>
      <c r="BW341">
        <v>0</v>
      </c>
      <c r="CV341">
        <v>0</v>
      </c>
      <c r="CW341">
        <v>0</v>
      </c>
      <c r="CX341">
        <f>ROUND(Y341*Source!I226,7)</f>
        <v>9.6959999999999997</v>
      </c>
      <c r="CY341">
        <f t="shared" si="268"/>
        <v>210.35</v>
      </c>
      <c r="CZ341">
        <f t="shared" si="269"/>
        <v>23.09</v>
      </c>
      <c r="DA341">
        <f t="shared" si="270"/>
        <v>9.11</v>
      </c>
      <c r="DB341">
        <f t="shared" si="271"/>
        <v>184.72</v>
      </c>
      <c r="DC341">
        <f t="shared" si="272"/>
        <v>0</v>
      </c>
      <c r="DD341" t="s">
        <v>3</v>
      </c>
      <c r="DE341" t="s">
        <v>3</v>
      </c>
      <c r="DF341">
        <f t="shared" si="273"/>
        <v>2039.55</v>
      </c>
      <c r="DG341">
        <f t="shared" si="274"/>
        <v>0</v>
      </c>
      <c r="DH341">
        <f t="shared" si="275"/>
        <v>0</v>
      </c>
      <c r="DI341">
        <f t="shared" si="266"/>
        <v>0</v>
      </c>
      <c r="DJ341">
        <f t="shared" si="276"/>
        <v>2039.55</v>
      </c>
      <c r="DK341">
        <v>0</v>
      </c>
      <c r="DL341" t="s">
        <v>3</v>
      </c>
      <c r="DM341">
        <v>0</v>
      </c>
      <c r="DN341" t="s">
        <v>3</v>
      </c>
      <c r="DO341">
        <v>0</v>
      </c>
    </row>
    <row r="342" spans="1:119" x14ac:dyDescent="0.2">
      <c r="A342">
        <f>ROW(Source!A226)</f>
        <v>226</v>
      </c>
      <c r="B342">
        <v>51661419</v>
      </c>
      <c r="C342">
        <v>51662593</v>
      </c>
      <c r="D342">
        <v>49555131</v>
      </c>
      <c r="E342">
        <v>1</v>
      </c>
      <c r="F342">
        <v>1</v>
      </c>
      <c r="G342">
        <v>1</v>
      </c>
      <c r="H342">
        <v>3</v>
      </c>
      <c r="I342" t="s">
        <v>499</v>
      </c>
      <c r="J342" t="s">
        <v>500</v>
      </c>
      <c r="K342" t="s">
        <v>501</v>
      </c>
      <c r="L342">
        <v>1348</v>
      </c>
      <c r="N342">
        <v>1009</v>
      </c>
      <c r="O342" t="s">
        <v>196</v>
      </c>
      <c r="P342" t="s">
        <v>196</v>
      </c>
      <c r="Q342">
        <v>1000</v>
      </c>
      <c r="W342">
        <v>0</v>
      </c>
      <c r="X342">
        <v>-364749507</v>
      </c>
      <c r="Y342">
        <f t="shared" si="267"/>
        <v>5.0099999999999997E-3</v>
      </c>
      <c r="AA342">
        <v>156537.13</v>
      </c>
      <c r="AB342">
        <v>0</v>
      </c>
      <c r="AC342">
        <v>0</v>
      </c>
      <c r="AD342">
        <v>0</v>
      </c>
      <c r="AE342">
        <v>17183</v>
      </c>
      <c r="AF342">
        <v>0</v>
      </c>
      <c r="AG342">
        <v>0</v>
      </c>
      <c r="AH342">
        <v>0</v>
      </c>
      <c r="AI342">
        <v>9.11</v>
      </c>
      <c r="AJ342">
        <v>1</v>
      </c>
      <c r="AK342">
        <v>1</v>
      </c>
      <c r="AL342">
        <v>1</v>
      </c>
      <c r="AM342">
        <v>4</v>
      </c>
      <c r="AN342">
        <v>0</v>
      </c>
      <c r="AO342">
        <v>1</v>
      </c>
      <c r="AP342">
        <v>1</v>
      </c>
      <c r="AQ342">
        <v>0</v>
      </c>
      <c r="AR342">
        <v>0</v>
      </c>
      <c r="AS342" t="s">
        <v>3</v>
      </c>
      <c r="AT342">
        <v>5.0099999999999997E-3</v>
      </c>
      <c r="AU342" t="s">
        <v>3</v>
      </c>
      <c r="AV342">
        <v>0</v>
      </c>
      <c r="AW342">
        <v>2</v>
      </c>
      <c r="AX342">
        <v>51662619</v>
      </c>
      <c r="AY342">
        <v>1</v>
      </c>
      <c r="AZ342">
        <v>0</v>
      </c>
      <c r="BA342">
        <v>385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  <c r="BO342">
        <v>0</v>
      </c>
      <c r="BP342">
        <v>0</v>
      </c>
      <c r="BQ342">
        <v>0</v>
      </c>
      <c r="BR342">
        <v>0</v>
      </c>
      <c r="BS342">
        <v>0</v>
      </c>
      <c r="BT342">
        <v>0</v>
      </c>
      <c r="BU342">
        <v>0</v>
      </c>
      <c r="BV342">
        <v>0</v>
      </c>
      <c r="BW342">
        <v>0</v>
      </c>
      <c r="CV342">
        <v>0</v>
      </c>
      <c r="CW342">
        <v>0</v>
      </c>
      <c r="CX342">
        <f>ROUND(Y342*Source!I226,7)</f>
        <v>6.0721000000000004E-3</v>
      </c>
      <c r="CY342">
        <f t="shared" si="268"/>
        <v>156537.13</v>
      </c>
      <c r="CZ342">
        <f t="shared" si="269"/>
        <v>17183</v>
      </c>
      <c r="DA342">
        <f t="shared" si="270"/>
        <v>9.11</v>
      </c>
      <c r="DB342">
        <f t="shared" si="271"/>
        <v>86.09</v>
      </c>
      <c r="DC342">
        <f t="shared" si="272"/>
        <v>0</v>
      </c>
      <c r="DD342" t="s">
        <v>3</v>
      </c>
      <c r="DE342" t="s">
        <v>3</v>
      </c>
      <c r="DF342">
        <f t="shared" si="273"/>
        <v>950.51</v>
      </c>
      <c r="DG342">
        <f t="shared" si="274"/>
        <v>0</v>
      </c>
      <c r="DH342">
        <f t="shared" si="275"/>
        <v>0</v>
      </c>
      <c r="DI342">
        <f t="shared" si="266"/>
        <v>0</v>
      </c>
      <c r="DJ342">
        <f t="shared" si="276"/>
        <v>950.51</v>
      </c>
      <c r="DK342">
        <v>0</v>
      </c>
      <c r="DL342" t="s">
        <v>3</v>
      </c>
      <c r="DM342">
        <v>0</v>
      </c>
      <c r="DN342" t="s">
        <v>3</v>
      </c>
      <c r="DO342">
        <v>0</v>
      </c>
    </row>
    <row r="343" spans="1:119" x14ac:dyDescent="0.2">
      <c r="A343">
        <f>ROW(Source!A226)</f>
        <v>226</v>
      </c>
      <c r="B343">
        <v>51661419</v>
      </c>
      <c r="C343">
        <v>51662593</v>
      </c>
      <c r="D343">
        <v>49564235</v>
      </c>
      <c r="E343">
        <v>1</v>
      </c>
      <c r="F343">
        <v>1</v>
      </c>
      <c r="G343">
        <v>1</v>
      </c>
      <c r="H343">
        <v>3</v>
      </c>
      <c r="I343" t="s">
        <v>249</v>
      </c>
      <c r="J343" t="s">
        <v>251</v>
      </c>
      <c r="K343" t="s">
        <v>250</v>
      </c>
      <c r="L343">
        <v>1327</v>
      </c>
      <c r="N343">
        <v>1005</v>
      </c>
      <c r="O343" t="s">
        <v>63</v>
      </c>
      <c r="P343" t="s">
        <v>63</v>
      </c>
      <c r="Q343">
        <v>1</v>
      </c>
      <c r="W343">
        <v>0</v>
      </c>
      <c r="X343">
        <v>-1977319999</v>
      </c>
      <c r="Y343">
        <f t="shared" si="267"/>
        <v>100</v>
      </c>
      <c r="AA343">
        <v>1387.45</v>
      </c>
      <c r="AB343">
        <v>0</v>
      </c>
      <c r="AC343">
        <v>0</v>
      </c>
      <c r="AD343">
        <v>0</v>
      </c>
      <c r="AE343">
        <v>152.30000000000001</v>
      </c>
      <c r="AF343">
        <v>0</v>
      </c>
      <c r="AG343">
        <v>0</v>
      </c>
      <c r="AH343">
        <v>0</v>
      </c>
      <c r="AI343">
        <v>9.11</v>
      </c>
      <c r="AJ343">
        <v>1</v>
      </c>
      <c r="AK343">
        <v>1</v>
      </c>
      <c r="AL343">
        <v>1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 t="s">
        <v>3</v>
      </c>
      <c r="AT343">
        <v>100</v>
      </c>
      <c r="AU343" t="s">
        <v>3</v>
      </c>
      <c r="AV343">
        <v>0</v>
      </c>
      <c r="AW343">
        <v>1</v>
      </c>
      <c r="AX343">
        <v>-1</v>
      </c>
      <c r="AY343">
        <v>0</v>
      </c>
      <c r="AZ343">
        <v>0</v>
      </c>
      <c r="BA343" t="s">
        <v>3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  <c r="BO343">
        <v>0</v>
      </c>
      <c r="BP343">
        <v>0</v>
      </c>
      <c r="BQ343">
        <v>0</v>
      </c>
      <c r="BR343">
        <v>0</v>
      </c>
      <c r="BS343">
        <v>0</v>
      </c>
      <c r="BT343">
        <v>0</v>
      </c>
      <c r="BU343">
        <v>0</v>
      </c>
      <c r="BV343">
        <v>0</v>
      </c>
      <c r="BW343">
        <v>0</v>
      </c>
      <c r="CV343">
        <v>0</v>
      </c>
      <c r="CW343">
        <v>0</v>
      </c>
      <c r="CX343">
        <f>ROUND(Y343*Source!I226,7)</f>
        <v>121.2</v>
      </c>
      <c r="CY343">
        <f t="shared" si="268"/>
        <v>1387.45</v>
      </c>
      <c r="CZ343">
        <f t="shared" si="269"/>
        <v>152.30000000000001</v>
      </c>
      <c r="DA343">
        <f t="shared" si="270"/>
        <v>9.11</v>
      </c>
      <c r="DB343">
        <f t="shared" si="271"/>
        <v>15230</v>
      </c>
      <c r="DC343">
        <f t="shared" si="272"/>
        <v>0</v>
      </c>
      <c r="DD343" t="s">
        <v>3</v>
      </c>
      <c r="DE343" t="s">
        <v>3</v>
      </c>
      <c r="DF343">
        <f t="shared" si="273"/>
        <v>168158.94</v>
      </c>
      <c r="DG343">
        <f t="shared" si="274"/>
        <v>0</v>
      </c>
      <c r="DH343">
        <f t="shared" si="275"/>
        <v>0</v>
      </c>
      <c r="DI343">
        <f t="shared" si="266"/>
        <v>0</v>
      </c>
      <c r="DJ343">
        <f t="shared" si="276"/>
        <v>168158.94</v>
      </c>
      <c r="DK343">
        <v>0</v>
      </c>
      <c r="DL343" t="s">
        <v>3</v>
      </c>
      <c r="DM343">
        <v>0</v>
      </c>
      <c r="DN343" t="s">
        <v>3</v>
      </c>
      <c r="DO343">
        <v>0</v>
      </c>
    </row>
    <row r="344" spans="1:119" x14ac:dyDescent="0.2">
      <c r="A344">
        <f>ROW(Source!A226)</f>
        <v>226</v>
      </c>
      <c r="B344">
        <v>51661419</v>
      </c>
      <c r="C344">
        <v>51662593</v>
      </c>
      <c r="D344">
        <v>49564577</v>
      </c>
      <c r="E344">
        <v>1</v>
      </c>
      <c r="F344">
        <v>1</v>
      </c>
      <c r="G344">
        <v>1</v>
      </c>
      <c r="H344">
        <v>3</v>
      </c>
      <c r="I344" t="s">
        <v>194</v>
      </c>
      <c r="J344" t="s">
        <v>197</v>
      </c>
      <c r="K344" t="s">
        <v>195</v>
      </c>
      <c r="L344">
        <v>1348</v>
      </c>
      <c r="N344">
        <v>1009</v>
      </c>
      <c r="O344" t="s">
        <v>196</v>
      </c>
      <c r="P344" t="s">
        <v>196</v>
      </c>
      <c r="Q344">
        <v>1000</v>
      </c>
      <c r="W344">
        <v>0</v>
      </c>
      <c r="X344">
        <v>-1486911088</v>
      </c>
      <c r="Y344">
        <f t="shared" si="267"/>
        <v>6.1881199999999997E-2</v>
      </c>
      <c r="AA344">
        <v>276930.88</v>
      </c>
      <c r="AB344">
        <v>0</v>
      </c>
      <c r="AC344">
        <v>0</v>
      </c>
      <c r="AD344">
        <v>0</v>
      </c>
      <c r="AE344">
        <v>30398.560000000001</v>
      </c>
      <c r="AF344">
        <v>0</v>
      </c>
      <c r="AG344">
        <v>0</v>
      </c>
      <c r="AH344">
        <v>0</v>
      </c>
      <c r="AI344">
        <v>9.11</v>
      </c>
      <c r="AJ344">
        <v>1</v>
      </c>
      <c r="AK344">
        <v>1</v>
      </c>
      <c r="AL344">
        <v>1</v>
      </c>
      <c r="AM344">
        <v>0</v>
      </c>
      <c r="AN344">
        <v>0</v>
      </c>
      <c r="AO344">
        <v>0</v>
      </c>
      <c r="AP344">
        <v>1</v>
      </c>
      <c r="AQ344">
        <v>0</v>
      </c>
      <c r="AR344">
        <v>0</v>
      </c>
      <c r="AS344" t="s">
        <v>3</v>
      </c>
      <c r="AT344">
        <v>6.1881199999999997E-2</v>
      </c>
      <c r="AU344" t="s">
        <v>3</v>
      </c>
      <c r="AV344">
        <v>0</v>
      </c>
      <c r="AW344">
        <v>1</v>
      </c>
      <c r="AX344">
        <v>-1</v>
      </c>
      <c r="AY344">
        <v>0</v>
      </c>
      <c r="AZ344">
        <v>0</v>
      </c>
      <c r="BA344" t="s">
        <v>3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  <c r="BO344">
        <v>0</v>
      </c>
      <c r="BP344">
        <v>0</v>
      </c>
      <c r="BQ344">
        <v>0</v>
      </c>
      <c r="BR344">
        <v>0</v>
      </c>
      <c r="BS344">
        <v>0</v>
      </c>
      <c r="BT344">
        <v>0</v>
      </c>
      <c r="BU344">
        <v>0</v>
      </c>
      <c r="BV344">
        <v>0</v>
      </c>
      <c r="BW344">
        <v>0</v>
      </c>
      <c r="CV344">
        <v>0</v>
      </c>
      <c r="CW344">
        <v>0</v>
      </c>
      <c r="CX344">
        <f>ROUND(Y344*Source!I226,7)</f>
        <v>7.4999999999999997E-2</v>
      </c>
      <c r="CY344">
        <f t="shared" si="268"/>
        <v>276930.88</v>
      </c>
      <c r="CZ344">
        <f t="shared" si="269"/>
        <v>30398.560000000001</v>
      </c>
      <c r="DA344">
        <f t="shared" si="270"/>
        <v>9.11</v>
      </c>
      <c r="DB344">
        <f t="shared" si="271"/>
        <v>1881.1</v>
      </c>
      <c r="DC344">
        <f t="shared" si="272"/>
        <v>0</v>
      </c>
      <c r="DD344" t="s">
        <v>3</v>
      </c>
      <c r="DE344" t="s">
        <v>3</v>
      </c>
      <c r="DF344">
        <f t="shared" si="273"/>
        <v>20769.82</v>
      </c>
      <c r="DG344">
        <f t="shared" si="274"/>
        <v>0</v>
      </c>
      <c r="DH344">
        <f t="shared" si="275"/>
        <v>0</v>
      </c>
      <c r="DI344">
        <f t="shared" si="266"/>
        <v>0</v>
      </c>
      <c r="DJ344">
        <f t="shared" si="276"/>
        <v>20769.82</v>
      </c>
      <c r="DK344">
        <v>0</v>
      </c>
      <c r="DL344" t="s">
        <v>3</v>
      </c>
      <c r="DM344">
        <v>0</v>
      </c>
      <c r="DN344" t="s">
        <v>3</v>
      </c>
      <c r="DO344">
        <v>0</v>
      </c>
    </row>
    <row r="345" spans="1:119" x14ac:dyDescent="0.2">
      <c r="A345">
        <f>ROW(Source!A226)</f>
        <v>226</v>
      </c>
      <c r="B345">
        <v>51661419</v>
      </c>
      <c r="C345">
        <v>51662593</v>
      </c>
      <c r="D345">
        <v>0</v>
      </c>
      <c r="E345">
        <v>1</v>
      </c>
      <c r="F345">
        <v>1</v>
      </c>
      <c r="G345">
        <v>1</v>
      </c>
      <c r="H345">
        <v>3</v>
      </c>
      <c r="I345" t="s">
        <v>29</v>
      </c>
      <c r="J345" t="s">
        <v>3</v>
      </c>
      <c r="K345" t="s">
        <v>199</v>
      </c>
      <c r="L345">
        <v>1371</v>
      </c>
      <c r="N345">
        <v>1013</v>
      </c>
      <c r="O345" t="s">
        <v>17</v>
      </c>
      <c r="P345" t="s">
        <v>17</v>
      </c>
      <c r="Q345">
        <v>1</v>
      </c>
      <c r="W345">
        <v>0</v>
      </c>
      <c r="X345">
        <v>-2063590172</v>
      </c>
      <c r="Y345">
        <f t="shared" si="267"/>
        <v>2.4752475</v>
      </c>
      <c r="AA345">
        <v>166.67</v>
      </c>
      <c r="AB345">
        <v>0</v>
      </c>
      <c r="AC345">
        <v>0</v>
      </c>
      <c r="AD345">
        <v>0</v>
      </c>
      <c r="AE345">
        <v>175.27999999999997</v>
      </c>
      <c r="AF345">
        <v>0</v>
      </c>
      <c r="AG345">
        <v>0</v>
      </c>
      <c r="AH345">
        <v>0</v>
      </c>
      <c r="AI345">
        <v>9.11</v>
      </c>
      <c r="AJ345">
        <v>1</v>
      </c>
      <c r="AK345">
        <v>1</v>
      </c>
      <c r="AL345">
        <v>1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 t="s">
        <v>3</v>
      </c>
      <c r="AT345">
        <v>2.4752475</v>
      </c>
      <c r="AU345" t="s">
        <v>3</v>
      </c>
      <c r="AV345">
        <v>0</v>
      </c>
      <c r="AW345">
        <v>1</v>
      </c>
      <c r="AX345">
        <v>-1</v>
      </c>
      <c r="AY345">
        <v>0</v>
      </c>
      <c r="AZ345">
        <v>0</v>
      </c>
      <c r="BA345" t="s">
        <v>3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  <c r="BO345">
        <v>0</v>
      </c>
      <c r="BP345">
        <v>0</v>
      </c>
      <c r="BQ345">
        <v>0</v>
      </c>
      <c r="BR345">
        <v>0</v>
      </c>
      <c r="BS345">
        <v>0</v>
      </c>
      <c r="BT345">
        <v>0</v>
      </c>
      <c r="BU345">
        <v>0</v>
      </c>
      <c r="BV345">
        <v>0</v>
      </c>
      <c r="BW345">
        <v>0</v>
      </c>
      <c r="CV345">
        <v>0</v>
      </c>
      <c r="CW345">
        <v>0</v>
      </c>
      <c r="CX345">
        <f>ROUND(Y345*Source!I226,7)</f>
        <v>3</v>
      </c>
      <c r="CY345">
        <f t="shared" si="268"/>
        <v>166.67</v>
      </c>
      <c r="CZ345">
        <f t="shared" si="269"/>
        <v>175.27999999999997</v>
      </c>
      <c r="DA345">
        <f t="shared" si="270"/>
        <v>9.11</v>
      </c>
      <c r="DB345">
        <f t="shared" si="271"/>
        <v>433.86</v>
      </c>
      <c r="DC345">
        <f t="shared" si="272"/>
        <v>0</v>
      </c>
      <c r="DD345" t="s">
        <v>3</v>
      </c>
      <c r="DE345" t="s">
        <v>3</v>
      </c>
      <c r="DF345">
        <f t="shared" si="273"/>
        <v>4790.3999999999996</v>
      </c>
      <c r="DG345">
        <f t="shared" si="274"/>
        <v>0</v>
      </c>
      <c r="DH345">
        <f t="shared" si="275"/>
        <v>0</v>
      </c>
      <c r="DI345">
        <f t="shared" si="266"/>
        <v>0</v>
      </c>
      <c r="DJ345">
        <f t="shared" si="276"/>
        <v>4790.3999999999996</v>
      </c>
      <c r="DK345">
        <v>0</v>
      </c>
      <c r="DL345" t="s">
        <v>3</v>
      </c>
      <c r="DM345">
        <v>0</v>
      </c>
      <c r="DN345" t="s">
        <v>3</v>
      </c>
      <c r="DO345">
        <v>0</v>
      </c>
    </row>
    <row r="346" spans="1:119" x14ac:dyDescent="0.2">
      <c r="A346">
        <f>ROW(Source!A230)</f>
        <v>230</v>
      </c>
      <c r="B346">
        <v>51661419</v>
      </c>
      <c r="C346">
        <v>51662627</v>
      </c>
      <c r="D346">
        <v>49510767</v>
      </c>
      <c r="E346">
        <v>70</v>
      </c>
      <c r="F346">
        <v>1</v>
      </c>
      <c r="G346">
        <v>1</v>
      </c>
      <c r="H346">
        <v>1</v>
      </c>
      <c r="I346" t="s">
        <v>502</v>
      </c>
      <c r="J346" t="s">
        <v>3</v>
      </c>
      <c r="K346" t="s">
        <v>503</v>
      </c>
      <c r="L346">
        <v>1191</v>
      </c>
      <c r="N346">
        <v>1013</v>
      </c>
      <c r="O346" t="s">
        <v>455</v>
      </c>
      <c r="P346" t="s">
        <v>455</v>
      </c>
      <c r="Q346">
        <v>1</v>
      </c>
      <c r="W346">
        <v>0</v>
      </c>
      <c r="X346">
        <v>-1936699058</v>
      </c>
      <c r="Y346">
        <f t="shared" si="267"/>
        <v>5</v>
      </c>
      <c r="AA346">
        <v>0</v>
      </c>
      <c r="AB346">
        <v>0</v>
      </c>
      <c r="AC346">
        <v>0</v>
      </c>
      <c r="AD346">
        <v>331.23</v>
      </c>
      <c r="AE346">
        <v>0</v>
      </c>
      <c r="AF346">
        <v>0</v>
      </c>
      <c r="AG346">
        <v>0</v>
      </c>
      <c r="AH346">
        <v>9.92</v>
      </c>
      <c r="AI346">
        <v>1</v>
      </c>
      <c r="AJ346">
        <v>1</v>
      </c>
      <c r="AK346">
        <v>1</v>
      </c>
      <c r="AL346">
        <v>33.39</v>
      </c>
      <c r="AM346">
        <v>4</v>
      </c>
      <c r="AN346">
        <v>0</v>
      </c>
      <c r="AO346">
        <v>1</v>
      </c>
      <c r="AP346">
        <v>1</v>
      </c>
      <c r="AQ346">
        <v>0</v>
      </c>
      <c r="AR346">
        <v>0</v>
      </c>
      <c r="AS346" t="s">
        <v>3</v>
      </c>
      <c r="AT346">
        <v>5</v>
      </c>
      <c r="AU346" t="s">
        <v>3</v>
      </c>
      <c r="AV346">
        <v>1</v>
      </c>
      <c r="AW346">
        <v>2</v>
      </c>
      <c r="AX346">
        <v>51662635</v>
      </c>
      <c r="AY346">
        <v>1</v>
      </c>
      <c r="AZ346">
        <v>0</v>
      </c>
      <c r="BA346">
        <v>390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  <c r="BO346">
        <v>0</v>
      </c>
      <c r="BP346">
        <v>0</v>
      </c>
      <c r="BQ346">
        <v>0</v>
      </c>
      <c r="BR346">
        <v>0</v>
      </c>
      <c r="BS346">
        <v>0</v>
      </c>
      <c r="BT346">
        <v>0</v>
      </c>
      <c r="BU346">
        <v>0</v>
      </c>
      <c r="BV346">
        <v>0</v>
      </c>
      <c r="BW346">
        <v>0</v>
      </c>
      <c r="CU346">
        <f>ROUND(AT346*Source!I230*AH346*AL346,2)</f>
        <v>19708.11</v>
      </c>
      <c r="CV346">
        <f>ROUND(Y346*Source!I230,7)</f>
        <v>59.5</v>
      </c>
      <c r="CW346">
        <v>0</v>
      </c>
      <c r="CX346">
        <f>ROUND(Y346*Source!I230,7)</f>
        <v>59.5</v>
      </c>
      <c r="CY346">
        <f>AD346</f>
        <v>331.23</v>
      </c>
      <c r="CZ346">
        <f>AH346</f>
        <v>9.92</v>
      </c>
      <c r="DA346">
        <f>AL346</f>
        <v>33.39</v>
      </c>
      <c r="DB346">
        <f t="shared" si="271"/>
        <v>49.6</v>
      </c>
      <c r="DC346">
        <f t="shared" si="272"/>
        <v>0</v>
      </c>
      <c r="DD346" t="s">
        <v>3</v>
      </c>
      <c r="DE346" t="s">
        <v>3</v>
      </c>
      <c r="DF346">
        <f>ROUND(ROUND(AE346,2)*CX346,2)</f>
        <v>0</v>
      </c>
      <c r="DG346">
        <f t="shared" si="274"/>
        <v>0</v>
      </c>
      <c r="DH346">
        <f t="shared" si="275"/>
        <v>0</v>
      </c>
      <c r="DI346">
        <f>ROUND(ROUND(AH346*AL346,2)*CX346,2)</f>
        <v>19708.189999999999</v>
      </c>
      <c r="DJ346">
        <f>DI346</f>
        <v>19708.189999999999</v>
      </c>
      <c r="DK346">
        <v>0</v>
      </c>
      <c r="DL346" t="s">
        <v>3</v>
      </c>
      <c r="DM346">
        <v>0</v>
      </c>
      <c r="DN346" t="s">
        <v>3</v>
      </c>
      <c r="DO346">
        <v>0</v>
      </c>
    </row>
    <row r="347" spans="1:119" x14ac:dyDescent="0.2">
      <c r="A347">
        <f>ROW(Source!A230)</f>
        <v>230</v>
      </c>
      <c r="B347">
        <v>51661419</v>
      </c>
      <c r="C347">
        <v>51662627</v>
      </c>
      <c r="D347">
        <v>49510905</v>
      </c>
      <c r="E347">
        <v>70</v>
      </c>
      <c r="F347">
        <v>1</v>
      </c>
      <c r="G347">
        <v>1</v>
      </c>
      <c r="H347">
        <v>1</v>
      </c>
      <c r="I347" t="s">
        <v>456</v>
      </c>
      <c r="J347" t="s">
        <v>3</v>
      </c>
      <c r="K347" t="s">
        <v>457</v>
      </c>
      <c r="L347">
        <v>1191</v>
      </c>
      <c r="N347">
        <v>1013</v>
      </c>
      <c r="O347" t="s">
        <v>455</v>
      </c>
      <c r="P347" t="s">
        <v>455</v>
      </c>
      <c r="Q347">
        <v>1</v>
      </c>
      <c r="W347">
        <v>0</v>
      </c>
      <c r="X347">
        <v>-1417349443</v>
      </c>
      <c r="Y347">
        <f t="shared" si="267"/>
        <v>0.43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1</v>
      </c>
      <c r="AJ347">
        <v>1</v>
      </c>
      <c r="AK347">
        <v>33.39</v>
      </c>
      <c r="AL347">
        <v>1</v>
      </c>
      <c r="AM347">
        <v>4</v>
      </c>
      <c r="AN347">
        <v>0</v>
      </c>
      <c r="AO347">
        <v>1</v>
      </c>
      <c r="AP347">
        <v>1</v>
      </c>
      <c r="AQ347">
        <v>0</v>
      </c>
      <c r="AR347">
        <v>0</v>
      </c>
      <c r="AS347" t="s">
        <v>3</v>
      </c>
      <c r="AT347">
        <v>0.43</v>
      </c>
      <c r="AU347" t="s">
        <v>3</v>
      </c>
      <c r="AV347">
        <v>2</v>
      </c>
      <c r="AW347">
        <v>2</v>
      </c>
      <c r="AX347">
        <v>51662636</v>
      </c>
      <c r="AY347">
        <v>1</v>
      </c>
      <c r="AZ347">
        <v>0</v>
      </c>
      <c r="BA347">
        <v>391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>
        <v>0</v>
      </c>
      <c r="BO347">
        <v>0</v>
      </c>
      <c r="BP347">
        <v>0</v>
      </c>
      <c r="BQ347">
        <v>0</v>
      </c>
      <c r="BR347">
        <v>0</v>
      </c>
      <c r="BS347">
        <v>0</v>
      </c>
      <c r="BT347">
        <v>0</v>
      </c>
      <c r="BU347">
        <v>0</v>
      </c>
      <c r="BV347">
        <v>0</v>
      </c>
      <c r="BW347">
        <v>0</v>
      </c>
      <c r="CV347">
        <v>0</v>
      </c>
      <c r="CW347">
        <v>0</v>
      </c>
      <c r="CX347">
        <f>ROUND(Y347*Source!I230,7)</f>
        <v>5.117</v>
      </c>
      <c r="CY347">
        <f>AD347</f>
        <v>0</v>
      </c>
      <c r="CZ347">
        <f>AH347</f>
        <v>0</v>
      </c>
      <c r="DA347">
        <f>AL347</f>
        <v>1</v>
      </c>
      <c r="DB347">
        <f t="shared" si="271"/>
        <v>0</v>
      </c>
      <c r="DC347">
        <f t="shared" si="272"/>
        <v>0</v>
      </c>
      <c r="DD347" t="s">
        <v>3</v>
      </c>
      <c r="DE347" t="s">
        <v>3</v>
      </c>
      <c r="DF347">
        <f>ROUND(ROUND(AE347,2)*CX347,2)</f>
        <v>0</v>
      </c>
      <c r="DG347">
        <f t="shared" si="274"/>
        <v>0</v>
      </c>
      <c r="DH347">
        <f>ROUND(ROUND(AG347*AK347,2)*CX347,2)</f>
        <v>0</v>
      </c>
      <c r="DI347">
        <f t="shared" ref="DI347:DI352" si="277">ROUND(ROUND(AH347,2)*CX347,2)</f>
        <v>0</v>
      </c>
      <c r="DJ347">
        <f>DI347</f>
        <v>0</v>
      </c>
      <c r="DK347">
        <v>0</v>
      </c>
      <c r="DL347" t="s">
        <v>3</v>
      </c>
      <c r="DM347">
        <v>0</v>
      </c>
      <c r="DN347" t="s">
        <v>3</v>
      </c>
      <c r="DO347">
        <v>0</v>
      </c>
    </row>
    <row r="348" spans="1:119" x14ac:dyDescent="0.2">
      <c r="A348">
        <f>ROW(Source!A230)</f>
        <v>230</v>
      </c>
      <c r="B348">
        <v>51661419</v>
      </c>
      <c r="C348">
        <v>51662627</v>
      </c>
      <c r="D348">
        <v>49673503</v>
      </c>
      <c r="E348">
        <v>1</v>
      </c>
      <c r="F348">
        <v>1</v>
      </c>
      <c r="G348">
        <v>1</v>
      </c>
      <c r="H348">
        <v>2</v>
      </c>
      <c r="I348" t="s">
        <v>465</v>
      </c>
      <c r="J348" t="s">
        <v>466</v>
      </c>
      <c r="K348" t="s">
        <v>467</v>
      </c>
      <c r="L348">
        <v>1367</v>
      </c>
      <c r="N348">
        <v>1011</v>
      </c>
      <c r="O348" t="s">
        <v>461</v>
      </c>
      <c r="P348" t="s">
        <v>461</v>
      </c>
      <c r="Q348">
        <v>1</v>
      </c>
      <c r="W348">
        <v>0</v>
      </c>
      <c r="X348">
        <v>509054691</v>
      </c>
      <c r="Y348">
        <f t="shared" si="267"/>
        <v>0.43</v>
      </c>
      <c r="AA348">
        <v>0</v>
      </c>
      <c r="AB348">
        <v>871.31</v>
      </c>
      <c r="AC348">
        <v>387.32</v>
      </c>
      <c r="AD348">
        <v>0</v>
      </c>
      <c r="AE348">
        <v>0</v>
      </c>
      <c r="AF348">
        <v>65.709999999999994</v>
      </c>
      <c r="AG348">
        <v>11.6</v>
      </c>
      <c r="AH348">
        <v>0</v>
      </c>
      <c r="AI348">
        <v>1</v>
      </c>
      <c r="AJ348">
        <v>13.26</v>
      </c>
      <c r="AK348">
        <v>33.39</v>
      </c>
      <c r="AL348">
        <v>1</v>
      </c>
      <c r="AM348">
        <v>4</v>
      </c>
      <c r="AN348">
        <v>0</v>
      </c>
      <c r="AO348">
        <v>1</v>
      </c>
      <c r="AP348">
        <v>1</v>
      </c>
      <c r="AQ348">
        <v>0</v>
      </c>
      <c r="AR348">
        <v>0</v>
      </c>
      <c r="AS348" t="s">
        <v>3</v>
      </c>
      <c r="AT348">
        <v>0.43</v>
      </c>
      <c r="AU348" t="s">
        <v>3</v>
      </c>
      <c r="AV348">
        <v>0</v>
      </c>
      <c r="AW348">
        <v>2</v>
      </c>
      <c r="AX348">
        <v>51662637</v>
      </c>
      <c r="AY348">
        <v>1</v>
      </c>
      <c r="AZ348">
        <v>0</v>
      </c>
      <c r="BA348">
        <v>392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  <c r="BO348">
        <v>0</v>
      </c>
      <c r="BP348">
        <v>0</v>
      </c>
      <c r="BQ348">
        <v>0</v>
      </c>
      <c r="BR348">
        <v>0</v>
      </c>
      <c r="BS348">
        <v>0</v>
      </c>
      <c r="BT348">
        <v>0</v>
      </c>
      <c r="BU348">
        <v>0</v>
      </c>
      <c r="BV348">
        <v>0</v>
      </c>
      <c r="BW348">
        <v>0</v>
      </c>
      <c r="CV348">
        <v>0</v>
      </c>
      <c r="CW348">
        <f>ROUND(Y348*Source!I230,7)</f>
        <v>5.117</v>
      </c>
      <c r="CX348">
        <f>ROUND(Y348*Source!I230,7)</f>
        <v>5.117</v>
      </c>
      <c r="CY348">
        <f>AB348</f>
        <v>871.31</v>
      </c>
      <c r="CZ348">
        <f>AF348</f>
        <v>65.709999999999994</v>
      </c>
      <c r="DA348">
        <f>AJ348</f>
        <v>13.26</v>
      </c>
      <c r="DB348">
        <f t="shared" si="271"/>
        <v>28.26</v>
      </c>
      <c r="DC348">
        <f t="shared" si="272"/>
        <v>4.99</v>
      </c>
      <c r="DD348" t="s">
        <v>3</v>
      </c>
      <c r="DE348" t="s">
        <v>3</v>
      </c>
      <c r="DF348">
        <f>ROUND(ROUND(AE348,2)*CX348,2)</f>
        <v>0</v>
      </c>
      <c r="DG348">
        <f>ROUND(ROUND(AF348*AJ348,2)*CX348,2)</f>
        <v>4458.49</v>
      </c>
      <c r="DH348">
        <f>ROUND(ROUND(AG348*AK348,2)*CX348,2)</f>
        <v>1981.92</v>
      </c>
      <c r="DI348">
        <f t="shared" si="277"/>
        <v>0</v>
      </c>
      <c r="DJ348">
        <f>DG348</f>
        <v>4458.49</v>
      </c>
      <c r="DK348">
        <v>0</v>
      </c>
      <c r="DL348" t="s">
        <v>3</v>
      </c>
      <c r="DM348">
        <v>0</v>
      </c>
      <c r="DN348" t="s">
        <v>3</v>
      </c>
      <c r="DO348">
        <v>0</v>
      </c>
    </row>
    <row r="349" spans="1:119" x14ac:dyDescent="0.2">
      <c r="A349">
        <f>ROW(Source!A230)</f>
        <v>230</v>
      </c>
      <c r="B349">
        <v>51661419</v>
      </c>
      <c r="C349">
        <v>51662627</v>
      </c>
      <c r="D349">
        <v>49521440</v>
      </c>
      <c r="E349">
        <v>1</v>
      </c>
      <c r="F349">
        <v>1</v>
      </c>
      <c r="G349">
        <v>1</v>
      </c>
      <c r="H349">
        <v>3</v>
      </c>
      <c r="I349" t="s">
        <v>212</v>
      </c>
      <c r="J349" t="s">
        <v>214</v>
      </c>
      <c r="K349" t="s">
        <v>213</v>
      </c>
      <c r="L349">
        <v>1327</v>
      </c>
      <c r="N349">
        <v>1005</v>
      </c>
      <c r="O349" t="s">
        <v>63</v>
      </c>
      <c r="P349" t="s">
        <v>63</v>
      </c>
      <c r="Q349">
        <v>1</v>
      </c>
      <c r="W349">
        <v>0</v>
      </c>
      <c r="X349">
        <v>-336429810</v>
      </c>
      <c r="Y349">
        <f t="shared" si="267"/>
        <v>11</v>
      </c>
      <c r="AA349">
        <v>204.98</v>
      </c>
      <c r="AB349">
        <v>0</v>
      </c>
      <c r="AC349">
        <v>0</v>
      </c>
      <c r="AD349">
        <v>0</v>
      </c>
      <c r="AE349">
        <v>22.5</v>
      </c>
      <c r="AF349">
        <v>0</v>
      </c>
      <c r="AG349">
        <v>0</v>
      </c>
      <c r="AH349">
        <v>0</v>
      </c>
      <c r="AI349">
        <v>9.11</v>
      </c>
      <c r="AJ349">
        <v>1</v>
      </c>
      <c r="AK349">
        <v>1</v>
      </c>
      <c r="AL349">
        <v>1</v>
      </c>
      <c r="AM349">
        <v>0</v>
      </c>
      <c r="AN349">
        <v>0</v>
      </c>
      <c r="AO349">
        <v>0</v>
      </c>
      <c r="AP349">
        <v>1</v>
      </c>
      <c r="AQ349">
        <v>0</v>
      </c>
      <c r="AR349">
        <v>0</v>
      </c>
      <c r="AS349" t="s">
        <v>3</v>
      </c>
      <c r="AT349">
        <v>11</v>
      </c>
      <c r="AU349" t="s">
        <v>3</v>
      </c>
      <c r="AV349">
        <v>0</v>
      </c>
      <c r="AW349">
        <v>1</v>
      </c>
      <c r="AX349">
        <v>-1</v>
      </c>
      <c r="AY349">
        <v>0</v>
      </c>
      <c r="AZ349">
        <v>0</v>
      </c>
      <c r="BA349" t="s">
        <v>3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0</v>
      </c>
      <c r="BQ349">
        <v>0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0</v>
      </c>
      <c r="CV349">
        <v>0</v>
      </c>
      <c r="CW349">
        <v>0</v>
      </c>
      <c r="CX349">
        <f>ROUND(Y349*Source!I230,7)</f>
        <v>130.9</v>
      </c>
      <c r="CY349">
        <f>AA349</f>
        <v>204.98</v>
      </c>
      <c r="CZ349">
        <f>AE349</f>
        <v>22.5</v>
      </c>
      <c r="DA349">
        <f>AI349</f>
        <v>9.11</v>
      </c>
      <c r="DB349">
        <f t="shared" si="271"/>
        <v>247.5</v>
      </c>
      <c r="DC349">
        <f t="shared" si="272"/>
        <v>0</v>
      </c>
      <c r="DD349" t="s">
        <v>3</v>
      </c>
      <c r="DE349" t="s">
        <v>3</v>
      </c>
      <c r="DF349">
        <f>ROUND(ROUND(AE349*AI349,2)*CX349,2)</f>
        <v>26831.88</v>
      </c>
      <c r="DG349">
        <f t="shared" ref="DG349:DG354" si="278">ROUND(ROUND(AF349,2)*CX349,2)</f>
        <v>0</v>
      </c>
      <c r="DH349">
        <f>ROUND(ROUND(AG349,2)*CX349,2)</f>
        <v>0</v>
      </c>
      <c r="DI349">
        <f t="shared" si="277"/>
        <v>0</v>
      </c>
      <c r="DJ349">
        <f>DF349</f>
        <v>26831.88</v>
      </c>
      <c r="DK349">
        <v>0</v>
      </c>
      <c r="DL349" t="s">
        <v>3</v>
      </c>
      <c r="DM349">
        <v>0</v>
      </c>
      <c r="DN349" t="s">
        <v>3</v>
      </c>
      <c r="DO349">
        <v>0</v>
      </c>
    </row>
    <row r="350" spans="1:119" x14ac:dyDescent="0.2">
      <c r="A350">
        <f>ROW(Source!A230)</f>
        <v>230</v>
      </c>
      <c r="B350">
        <v>51661419</v>
      </c>
      <c r="C350">
        <v>51662627</v>
      </c>
      <c r="D350">
        <v>49523581</v>
      </c>
      <c r="E350">
        <v>1</v>
      </c>
      <c r="F350">
        <v>1</v>
      </c>
      <c r="G350">
        <v>1</v>
      </c>
      <c r="H350">
        <v>3</v>
      </c>
      <c r="I350" t="s">
        <v>504</v>
      </c>
      <c r="J350" t="s">
        <v>505</v>
      </c>
      <c r="K350" t="s">
        <v>506</v>
      </c>
      <c r="L350">
        <v>1301</v>
      </c>
      <c r="N350">
        <v>1003</v>
      </c>
      <c r="O350" t="s">
        <v>507</v>
      </c>
      <c r="P350" t="s">
        <v>507</v>
      </c>
      <c r="Q350">
        <v>1</v>
      </c>
      <c r="W350">
        <v>0</v>
      </c>
      <c r="X350">
        <v>-2092502019</v>
      </c>
      <c r="Y350">
        <f t="shared" si="267"/>
        <v>20</v>
      </c>
      <c r="AA350">
        <v>27.33</v>
      </c>
      <c r="AB350">
        <v>0</v>
      </c>
      <c r="AC350">
        <v>0</v>
      </c>
      <c r="AD350">
        <v>0</v>
      </c>
      <c r="AE350">
        <v>3</v>
      </c>
      <c r="AF350">
        <v>0</v>
      </c>
      <c r="AG350">
        <v>0</v>
      </c>
      <c r="AH350">
        <v>0</v>
      </c>
      <c r="AI350">
        <v>9.11</v>
      </c>
      <c r="AJ350">
        <v>1</v>
      </c>
      <c r="AK350">
        <v>1</v>
      </c>
      <c r="AL350">
        <v>1</v>
      </c>
      <c r="AM350">
        <v>4</v>
      </c>
      <c r="AN350">
        <v>0</v>
      </c>
      <c r="AO350">
        <v>1</v>
      </c>
      <c r="AP350">
        <v>1</v>
      </c>
      <c r="AQ350">
        <v>0</v>
      </c>
      <c r="AR350">
        <v>0</v>
      </c>
      <c r="AS350" t="s">
        <v>3</v>
      </c>
      <c r="AT350">
        <v>20</v>
      </c>
      <c r="AU350" t="s">
        <v>3</v>
      </c>
      <c r="AV350">
        <v>0</v>
      </c>
      <c r="AW350">
        <v>2</v>
      </c>
      <c r="AX350">
        <v>51662638</v>
      </c>
      <c r="AY350">
        <v>1</v>
      </c>
      <c r="AZ350">
        <v>0</v>
      </c>
      <c r="BA350">
        <v>393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  <c r="BO350">
        <v>0</v>
      </c>
      <c r="BP350">
        <v>0</v>
      </c>
      <c r="BQ350">
        <v>0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CV350">
        <v>0</v>
      </c>
      <c r="CW350">
        <v>0</v>
      </c>
      <c r="CX350">
        <f>ROUND(Y350*Source!I230,7)</f>
        <v>238</v>
      </c>
      <c r="CY350">
        <f>AA350</f>
        <v>27.33</v>
      </c>
      <c r="CZ350">
        <f>AE350</f>
        <v>3</v>
      </c>
      <c r="DA350">
        <f>AI350</f>
        <v>9.11</v>
      </c>
      <c r="DB350">
        <f t="shared" si="271"/>
        <v>60</v>
      </c>
      <c r="DC350">
        <f t="shared" si="272"/>
        <v>0</v>
      </c>
      <c r="DD350" t="s">
        <v>3</v>
      </c>
      <c r="DE350" t="s">
        <v>3</v>
      </c>
      <c r="DF350">
        <f>ROUND(ROUND(AE350*AI350,2)*CX350,2)</f>
        <v>6504.54</v>
      </c>
      <c r="DG350">
        <f t="shared" si="278"/>
        <v>0</v>
      </c>
      <c r="DH350">
        <f>ROUND(ROUND(AG350,2)*CX350,2)</f>
        <v>0</v>
      </c>
      <c r="DI350">
        <f t="shared" si="277"/>
        <v>0</v>
      </c>
      <c r="DJ350">
        <f>DF350</f>
        <v>6504.54</v>
      </c>
      <c r="DK350">
        <v>0</v>
      </c>
      <c r="DL350" t="s">
        <v>3</v>
      </c>
      <c r="DM350">
        <v>0</v>
      </c>
      <c r="DN350" t="s">
        <v>3</v>
      </c>
      <c r="DO350">
        <v>0</v>
      </c>
    </row>
    <row r="351" spans="1:119" x14ac:dyDescent="0.2">
      <c r="A351">
        <f>ROW(Source!A230)</f>
        <v>230</v>
      </c>
      <c r="B351">
        <v>51661419</v>
      </c>
      <c r="C351">
        <v>51662627</v>
      </c>
      <c r="D351">
        <v>49553409</v>
      </c>
      <c r="E351">
        <v>1</v>
      </c>
      <c r="F351">
        <v>1</v>
      </c>
      <c r="G351">
        <v>1</v>
      </c>
      <c r="H351">
        <v>3</v>
      </c>
      <c r="I351" t="s">
        <v>216</v>
      </c>
      <c r="J351" t="s">
        <v>219</v>
      </c>
      <c r="K351" t="s">
        <v>217</v>
      </c>
      <c r="L351">
        <v>1296</v>
      </c>
      <c r="N351">
        <v>1002</v>
      </c>
      <c r="O351" t="s">
        <v>218</v>
      </c>
      <c r="P351" t="s">
        <v>218</v>
      </c>
      <c r="Q351">
        <v>1</v>
      </c>
      <c r="W351">
        <v>1</v>
      </c>
      <c r="X351">
        <v>-1609399419</v>
      </c>
      <c r="Y351">
        <f t="shared" si="267"/>
        <v>-1.5</v>
      </c>
      <c r="AA351">
        <v>597.42999999999995</v>
      </c>
      <c r="AB351">
        <v>0</v>
      </c>
      <c r="AC351">
        <v>0</v>
      </c>
      <c r="AD351">
        <v>0</v>
      </c>
      <c r="AE351">
        <v>65.58</v>
      </c>
      <c r="AF351">
        <v>0</v>
      </c>
      <c r="AG351">
        <v>0</v>
      </c>
      <c r="AH351">
        <v>0</v>
      </c>
      <c r="AI351">
        <v>9.11</v>
      </c>
      <c r="AJ351">
        <v>1</v>
      </c>
      <c r="AK351">
        <v>1</v>
      </c>
      <c r="AL351">
        <v>1</v>
      </c>
      <c r="AM351">
        <v>4</v>
      </c>
      <c r="AN351">
        <v>0</v>
      </c>
      <c r="AO351">
        <v>1</v>
      </c>
      <c r="AP351">
        <v>1</v>
      </c>
      <c r="AQ351">
        <v>0</v>
      </c>
      <c r="AR351">
        <v>0</v>
      </c>
      <c r="AS351" t="s">
        <v>3</v>
      </c>
      <c r="AT351">
        <v>-1.5</v>
      </c>
      <c r="AU351" t="s">
        <v>3</v>
      </c>
      <c r="AV351">
        <v>0</v>
      </c>
      <c r="AW351">
        <v>2</v>
      </c>
      <c r="AX351">
        <v>51662640</v>
      </c>
      <c r="AY351">
        <v>1</v>
      </c>
      <c r="AZ351">
        <v>6144</v>
      </c>
      <c r="BA351">
        <v>395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  <c r="BO351">
        <v>0</v>
      </c>
      <c r="BP351">
        <v>0</v>
      </c>
      <c r="BQ351">
        <v>0</v>
      </c>
      <c r="BR351">
        <v>0</v>
      </c>
      <c r="BS351">
        <v>0</v>
      </c>
      <c r="BT351">
        <v>0</v>
      </c>
      <c r="BU351">
        <v>0</v>
      </c>
      <c r="BV351">
        <v>0</v>
      </c>
      <c r="BW351">
        <v>0</v>
      </c>
      <c r="CV351">
        <v>0</v>
      </c>
      <c r="CW351">
        <v>0</v>
      </c>
      <c r="CX351">
        <f>ROUND(Y351*Source!I230,7)</f>
        <v>-17.850000000000001</v>
      </c>
      <c r="CY351">
        <f>AA351</f>
        <v>597.42999999999995</v>
      </c>
      <c r="CZ351">
        <f>AE351</f>
        <v>65.58</v>
      </c>
      <c r="DA351">
        <f>AI351</f>
        <v>9.11</v>
      </c>
      <c r="DB351">
        <f t="shared" si="271"/>
        <v>-98.37</v>
      </c>
      <c r="DC351">
        <f t="shared" si="272"/>
        <v>0</v>
      </c>
      <c r="DD351" t="s">
        <v>3</v>
      </c>
      <c r="DE351" t="s">
        <v>3</v>
      </c>
      <c r="DF351">
        <f>ROUND(ROUND(AE351*AI351,2)*CX351,2)</f>
        <v>-10664.13</v>
      </c>
      <c r="DG351">
        <f t="shared" si="278"/>
        <v>0</v>
      </c>
      <c r="DH351">
        <f>ROUND(ROUND(AG351,2)*CX351,2)</f>
        <v>0</v>
      </c>
      <c r="DI351">
        <f t="shared" si="277"/>
        <v>0</v>
      </c>
      <c r="DJ351">
        <f>DF351</f>
        <v>-10664.13</v>
      </c>
      <c r="DK351">
        <v>0</v>
      </c>
      <c r="DL351" t="s">
        <v>3</v>
      </c>
      <c r="DM351">
        <v>0</v>
      </c>
      <c r="DN351" t="s">
        <v>3</v>
      </c>
      <c r="DO351">
        <v>0</v>
      </c>
    </row>
    <row r="352" spans="1:119" x14ac:dyDescent="0.2">
      <c r="A352">
        <f>ROW(Source!A230)</f>
        <v>230</v>
      </c>
      <c r="B352">
        <v>51661419</v>
      </c>
      <c r="C352">
        <v>51662627</v>
      </c>
      <c r="D352">
        <v>49555331</v>
      </c>
      <c r="E352">
        <v>1</v>
      </c>
      <c r="F352">
        <v>1</v>
      </c>
      <c r="G352">
        <v>1</v>
      </c>
      <c r="H352">
        <v>3</v>
      </c>
      <c r="I352" t="s">
        <v>221</v>
      </c>
      <c r="J352" t="s">
        <v>223</v>
      </c>
      <c r="K352" t="s">
        <v>222</v>
      </c>
      <c r="L352">
        <v>1296</v>
      </c>
      <c r="N352">
        <v>1002</v>
      </c>
      <c r="O352" t="s">
        <v>218</v>
      </c>
      <c r="P352" t="s">
        <v>218</v>
      </c>
      <c r="Q352">
        <v>1</v>
      </c>
      <c r="W352">
        <v>1</v>
      </c>
      <c r="X352">
        <v>1828367933</v>
      </c>
      <c r="Y352">
        <f t="shared" si="267"/>
        <v>-5.7000000000000002E-2</v>
      </c>
      <c r="AA352">
        <v>1827.28</v>
      </c>
      <c r="AB352">
        <v>0</v>
      </c>
      <c r="AC352">
        <v>0</v>
      </c>
      <c r="AD352">
        <v>0</v>
      </c>
      <c r="AE352">
        <v>200.58</v>
      </c>
      <c r="AF352">
        <v>0</v>
      </c>
      <c r="AG352">
        <v>0</v>
      </c>
      <c r="AH352">
        <v>0</v>
      </c>
      <c r="AI352">
        <v>9.11</v>
      </c>
      <c r="AJ352">
        <v>1</v>
      </c>
      <c r="AK352">
        <v>1</v>
      </c>
      <c r="AL352">
        <v>1</v>
      </c>
      <c r="AM352">
        <v>4</v>
      </c>
      <c r="AN352">
        <v>0</v>
      </c>
      <c r="AO352">
        <v>1</v>
      </c>
      <c r="AP352">
        <v>1</v>
      </c>
      <c r="AQ352">
        <v>0</v>
      </c>
      <c r="AR352">
        <v>0</v>
      </c>
      <c r="AS352" t="s">
        <v>3</v>
      </c>
      <c r="AT352">
        <v>-5.7000000000000002E-2</v>
      </c>
      <c r="AU352" t="s">
        <v>3</v>
      </c>
      <c r="AV352">
        <v>0</v>
      </c>
      <c r="AW352">
        <v>2</v>
      </c>
      <c r="AX352">
        <v>51662642</v>
      </c>
      <c r="AY352">
        <v>1</v>
      </c>
      <c r="AZ352">
        <v>6144</v>
      </c>
      <c r="BA352">
        <v>397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0</v>
      </c>
      <c r="BO352">
        <v>0</v>
      </c>
      <c r="BP352">
        <v>0</v>
      </c>
      <c r="BQ352">
        <v>0</v>
      </c>
      <c r="BR352">
        <v>0</v>
      </c>
      <c r="BS352">
        <v>0</v>
      </c>
      <c r="BT352">
        <v>0</v>
      </c>
      <c r="BU352">
        <v>0</v>
      </c>
      <c r="BV352">
        <v>0</v>
      </c>
      <c r="BW352">
        <v>0</v>
      </c>
      <c r="CV352">
        <v>0</v>
      </c>
      <c r="CW352">
        <v>0</v>
      </c>
      <c r="CX352">
        <f>ROUND(Y352*Source!I230,7)</f>
        <v>-0.67830000000000001</v>
      </c>
      <c r="CY352">
        <f>AA352</f>
        <v>1827.28</v>
      </c>
      <c r="CZ352">
        <f>AE352</f>
        <v>200.58</v>
      </c>
      <c r="DA352">
        <f>AI352</f>
        <v>9.11</v>
      </c>
      <c r="DB352">
        <f t="shared" si="271"/>
        <v>-11.43</v>
      </c>
      <c r="DC352">
        <f t="shared" si="272"/>
        <v>0</v>
      </c>
      <c r="DD352" t="s">
        <v>3</v>
      </c>
      <c r="DE352" t="s">
        <v>3</v>
      </c>
      <c r="DF352">
        <f>ROUND(ROUND(AE352*AI352,2)*CX352,2)</f>
        <v>-1239.44</v>
      </c>
      <c r="DG352">
        <f t="shared" si="278"/>
        <v>0</v>
      </c>
      <c r="DH352">
        <f>ROUND(ROUND(AG352,2)*CX352,2)</f>
        <v>0</v>
      </c>
      <c r="DI352">
        <f t="shared" si="277"/>
        <v>0</v>
      </c>
      <c r="DJ352">
        <f>DF352</f>
        <v>-1239.44</v>
      </c>
      <c r="DK352">
        <v>0</v>
      </c>
      <c r="DL352" t="s">
        <v>3</v>
      </c>
      <c r="DM352">
        <v>0</v>
      </c>
      <c r="DN352" t="s">
        <v>3</v>
      </c>
      <c r="DO352">
        <v>0</v>
      </c>
    </row>
    <row r="353" spans="1:119" x14ac:dyDescent="0.2">
      <c r="A353">
        <f>ROW(Source!A234)</f>
        <v>234</v>
      </c>
      <c r="B353">
        <v>51661419</v>
      </c>
      <c r="C353">
        <v>51662646</v>
      </c>
      <c r="D353">
        <v>49510767</v>
      </c>
      <c r="E353">
        <v>70</v>
      </c>
      <c r="F353">
        <v>1</v>
      </c>
      <c r="G353">
        <v>1</v>
      </c>
      <c r="H353">
        <v>1</v>
      </c>
      <c r="I353" t="s">
        <v>502</v>
      </c>
      <c r="J353" t="s">
        <v>3</v>
      </c>
      <c r="K353" t="s">
        <v>503</v>
      </c>
      <c r="L353">
        <v>1191</v>
      </c>
      <c r="N353">
        <v>1013</v>
      </c>
      <c r="O353" t="s">
        <v>455</v>
      </c>
      <c r="P353" t="s">
        <v>455</v>
      </c>
      <c r="Q353">
        <v>1</v>
      </c>
      <c r="W353">
        <v>0</v>
      </c>
      <c r="X353">
        <v>-1936699058</v>
      </c>
      <c r="Y353">
        <f t="shared" si="267"/>
        <v>5</v>
      </c>
      <c r="AA353">
        <v>0</v>
      </c>
      <c r="AB353">
        <v>0</v>
      </c>
      <c r="AC353">
        <v>0</v>
      </c>
      <c r="AD353">
        <v>331.23</v>
      </c>
      <c r="AE353">
        <v>0</v>
      </c>
      <c r="AF353">
        <v>0</v>
      </c>
      <c r="AG353">
        <v>0</v>
      </c>
      <c r="AH353">
        <v>9.92</v>
      </c>
      <c r="AI353">
        <v>1</v>
      </c>
      <c r="AJ353">
        <v>1</v>
      </c>
      <c r="AK353">
        <v>1</v>
      </c>
      <c r="AL353">
        <v>33.39</v>
      </c>
      <c r="AM353">
        <v>4</v>
      </c>
      <c r="AN353">
        <v>0</v>
      </c>
      <c r="AO353">
        <v>1</v>
      </c>
      <c r="AP353">
        <v>1</v>
      </c>
      <c r="AQ353">
        <v>0</v>
      </c>
      <c r="AR353">
        <v>0</v>
      </c>
      <c r="AS353" t="s">
        <v>3</v>
      </c>
      <c r="AT353">
        <v>5</v>
      </c>
      <c r="AU353" t="s">
        <v>3</v>
      </c>
      <c r="AV353">
        <v>1</v>
      </c>
      <c r="AW353">
        <v>2</v>
      </c>
      <c r="AX353">
        <v>51662654</v>
      </c>
      <c r="AY353">
        <v>1</v>
      </c>
      <c r="AZ353">
        <v>0</v>
      </c>
      <c r="BA353">
        <v>398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0</v>
      </c>
      <c r="BS353">
        <v>0</v>
      </c>
      <c r="BT353">
        <v>0</v>
      </c>
      <c r="BU353">
        <v>0</v>
      </c>
      <c r="BV353">
        <v>0</v>
      </c>
      <c r="BW353">
        <v>0</v>
      </c>
      <c r="CU353">
        <f>ROUND(AT353*Source!I234*AH353*AL353,2)</f>
        <v>2484.2199999999998</v>
      </c>
      <c r="CV353">
        <f>ROUND(Y353*Source!I234,7)</f>
        <v>7.5</v>
      </c>
      <c r="CW353">
        <v>0</v>
      </c>
      <c r="CX353">
        <f>ROUND(Y353*Source!I234,7)</f>
        <v>7.5</v>
      </c>
      <c r="CY353">
        <f>AD353</f>
        <v>331.23</v>
      </c>
      <c r="CZ353">
        <f>AH353</f>
        <v>9.92</v>
      </c>
      <c r="DA353">
        <f>AL353</f>
        <v>33.39</v>
      </c>
      <c r="DB353">
        <f t="shared" si="271"/>
        <v>49.6</v>
      </c>
      <c r="DC353">
        <f t="shared" si="272"/>
        <v>0</v>
      </c>
      <c r="DD353" t="s">
        <v>3</v>
      </c>
      <c r="DE353" t="s">
        <v>3</v>
      </c>
      <c r="DF353">
        <f>ROUND(ROUND(AE353,2)*CX353,2)</f>
        <v>0</v>
      </c>
      <c r="DG353">
        <f t="shared" si="278"/>
        <v>0</v>
      </c>
      <c r="DH353">
        <f>ROUND(ROUND(AG353,2)*CX353,2)</f>
        <v>0</v>
      </c>
      <c r="DI353">
        <f>ROUND(ROUND(AH353*AL353,2)*CX353,2)</f>
        <v>2484.23</v>
      </c>
      <c r="DJ353">
        <f>DI353</f>
        <v>2484.23</v>
      </c>
      <c r="DK353">
        <v>0</v>
      </c>
      <c r="DL353" t="s">
        <v>3</v>
      </c>
      <c r="DM353">
        <v>0</v>
      </c>
      <c r="DN353" t="s">
        <v>3</v>
      </c>
      <c r="DO353">
        <v>0</v>
      </c>
    </row>
    <row r="354" spans="1:119" x14ac:dyDescent="0.2">
      <c r="A354">
        <f>ROW(Source!A234)</f>
        <v>234</v>
      </c>
      <c r="B354">
        <v>51661419</v>
      </c>
      <c r="C354">
        <v>51662646</v>
      </c>
      <c r="D354">
        <v>49510905</v>
      </c>
      <c r="E354">
        <v>70</v>
      </c>
      <c r="F354">
        <v>1</v>
      </c>
      <c r="G354">
        <v>1</v>
      </c>
      <c r="H354">
        <v>1</v>
      </c>
      <c r="I354" t="s">
        <v>456</v>
      </c>
      <c r="J354" t="s">
        <v>3</v>
      </c>
      <c r="K354" t="s">
        <v>457</v>
      </c>
      <c r="L354">
        <v>1191</v>
      </c>
      <c r="N354">
        <v>1013</v>
      </c>
      <c r="O354" t="s">
        <v>455</v>
      </c>
      <c r="P354" t="s">
        <v>455</v>
      </c>
      <c r="Q354">
        <v>1</v>
      </c>
      <c r="W354">
        <v>0</v>
      </c>
      <c r="X354">
        <v>-1417349443</v>
      </c>
      <c r="Y354">
        <f t="shared" si="267"/>
        <v>0.43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1</v>
      </c>
      <c r="AJ354">
        <v>1</v>
      </c>
      <c r="AK354">
        <v>33.39</v>
      </c>
      <c r="AL354">
        <v>1</v>
      </c>
      <c r="AM354">
        <v>4</v>
      </c>
      <c r="AN354">
        <v>0</v>
      </c>
      <c r="AO354">
        <v>1</v>
      </c>
      <c r="AP354">
        <v>1</v>
      </c>
      <c r="AQ354">
        <v>0</v>
      </c>
      <c r="AR354">
        <v>0</v>
      </c>
      <c r="AS354" t="s">
        <v>3</v>
      </c>
      <c r="AT354">
        <v>0.43</v>
      </c>
      <c r="AU354" t="s">
        <v>3</v>
      </c>
      <c r="AV354">
        <v>2</v>
      </c>
      <c r="AW354">
        <v>2</v>
      </c>
      <c r="AX354">
        <v>51662655</v>
      </c>
      <c r="AY354">
        <v>1</v>
      </c>
      <c r="AZ354">
        <v>0</v>
      </c>
      <c r="BA354">
        <v>399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0</v>
      </c>
      <c r="BO354">
        <v>0</v>
      </c>
      <c r="BP354">
        <v>0</v>
      </c>
      <c r="BQ354">
        <v>0</v>
      </c>
      <c r="BR354">
        <v>0</v>
      </c>
      <c r="BS354">
        <v>0</v>
      </c>
      <c r="BT354">
        <v>0</v>
      </c>
      <c r="BU354">
        <v>0</v>
      </c>
      <c r="BV354">
        <v>0</v>
      </c>
      <c r="BW354">
        <v>0</v>
      </c>
      <c r="CV354">
        <v>0</v>
      </c>
      <c r="CW354">
        <v>0</v>
      </c>
      <c r="CX354">
        <f>ROUND(Y354*Source!I234,7)</f>
        <v>0.64500000000000002</v>
      </c>
      <c r="CY354">
        <f>AD354</f>
        <v>0</v>
      </c>
      <c r="CZ354">
        <f>AH354</f>
        <v>0</v>
      </c>
      <c r="DA354">
        <f>AL354</f>
        <v>1</v>
      </c>
      <c r="DB354">
        <f t="shared" si="271"/>
        <v>0</v>
      </c>
      <c r="DC354">
        <f t="shared" si="272"/>
        <v>0</v>
      </c>
      <c r="DD354" t="s">
        <v>3</v>
      </c>
      <c r="DE354" t="s">
        <v>3</v>
      </c>
      <c r="DF354">
        <f>ROUND(ROUND(AE354,2)*CX354,2)</f>
        <v>0</v>
      </c>
      <c r="DG354">
        <f t="shared" si="278"/>
        <v>0</v>
      </c>
      <c r="DH354">
        <f>ROUND(ROUND(AG354*AK354,2)*CX354,2)</f>
        <v>0</v>
      </c>
      <c r="DI354">
        <f t="shared" ref="DI354:DI359" si="279">ROUND(ROUND(AH354,2)*CX354,2)</f>
        <v>0</v>
      </c>
      <c r="DJ354">
        <f>DI354</f>
        <v>0</v>
      </c>
      <c r="DK354">
        <v>0</v>
      </c>
      <c r="DL354" t="s">
        <v>3</v>
      </c>
      <c r="DM354">
        <v>0</v>
      </c>
      <c r="DN354" t="s">
        <v>3</v>
      </c>
      <c r="DO354">
        <v>0</v>
      </c>
    </row>
    <row r="355" spans="1:119" x14ac:dyDescent="0.2">
      <c r="A355">
        <f>ROW(Source!A234)</f>
        <v>234</v>
      </c>
      <c r="B355">
        <v>51661419</v>
      </c>
      <c r="C355">
        <v>51662646</v>
      </c>
      <c r="D355">
        <v>49673503</v>
      </c>
      <c r="E355">
        <v>1</v>
      </c>
      <c r="F355">
        <v>1</v>
      </c>
      <c r="G355">
        <v>1</v>
      </c>
      <c r="H355">
        <v>2</v>
      </c>
      <c r="I355" t="s">
        <v>465</v>
      </c>
      <c r="J355" t="s">
        <v>466</v>
      </c>
      <c r="K355" t="s">
        <v>467</v>
      </c>
      <c r="L355">
        <v>1367</v>
      </c>
      <c r="N355">
        <v>1011</v>
      </c>
      <c r="O355" t="s">
        <v>461</v>
      </c>
      <c r="P355" t="s">
        <v>461</v>
      </c>
      <c r="Q355">
        <v>1</v>
      </c>
      <c r="W355">
        <v>0</v>
      </c>
      <c r="X355">
        <v>509054691</v>
      </c>
      <c r="Y355">
        <f t="shared" si="267"/>
        <v>0.43</v>
      </c>
      <c r="AA355">
        <v>0</v>
      </c>
      <c r="AB355">
        <v>871.31</v>
      </c>
      <c r="AC355">
        <v>387.32</v>
      </c>
      <c r="AD355">
        <v>0</v>
      </c>
      <c r="AE355">
        <v>0</v>
      </c>
      <c r="AF355">
        <v>65.709999999999994</v>
      </c>
      <c r="AG355">
        <v>11.6</v>
      </c>
      <c r="AH355">
        <v>0</v>
      </c>
      <c r="AI355">
        <v>1</v>
      </c>
      <c r="AJ355">
        <v>13.26</v>
      </c>
      <c r="AK355">
        <v>33.39</v>
      </c>
      <c r="AL355">
        <v>1</v>
      </c>
      <c r="AM355">
        <v>4</v>
      </c>
      <c r="AN355">
        <v>0</v>
      </c>
      <c r="AO355">
        <v>1</v>
      </c>
      <c r="AP355">
        <v>1</v>
      </c>
      <c r="AQ355">
        <v>0</v>
      </c>
      <c r="AR355">
        <v>0</v>
      </c>
      <c r="AS355" t="s">
        <v>3</v>
      </c>
      <c r="AT355">
        <v>0.43</v>
      </c>
      <c r="AU355" t="s">
        <v>3</v>
      </c>
      <c r="AV355">
        <v>0</v>
      </c>
      <c r="AW355">
        <v>2</v>
      </c>
      <c r="AX355">
        <v>51662656</v>
      </c>
      <c r="AY355">
        <v>1</v>
      </c>
      <c r="AZ355">
        <v>0</v>
      </c>
      <c r="BA355">
        <v>400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  <c r="BO355">
        <v>0</v>
      </c>
      <c r="BP355">
        <v>0</v>
      </c>
      <c r="BQ355">
        <v>0</v>
      </c>
      <c r="BR355">
        <v>0</v>
      </c>
      <c r="BS355">
        <v>0</v>
      </c>
      <c r="BT355">
        <v>0</v>
      </c>
      <c r="BU355">
        <v>0</v>
      </c>
      <c r="BV355">
        <v>0</v>
      </c>
      <c r="BW355">
        <v>0</v>
      </c>
      <c r="CV355">
        <v>0</v>
      </c>
      <c r="CW355">
        <f>ROUND(Y355*Source!I234,7)</f>
        <v>0.64500000000000002</v>
      </c>
      <c r="CX355">
        <f>ROUND(Y355*Source!I234,7)</f>
        <v>0.64500000000000002</v>
      </c>
      <c r="CY355">
        <f>AB355</f>
        <v>871.31</v>
      </c>
      <c r="CZ355">
        <f>AF355</f>
        <v>65.709999999999994</v>
      </c>
      <c r="DA355">
        <f>AJ355</f>
        <v>13.26</v>
      </c>
      <c r="DB355">
        <f t="shared" si="271"/>
        <v>28.26</v>
      </c>
      <c r="DC355">
        <f t="shared" si="272"/>
        <v>4.99</v>
      </c>
      <c r="DD355" t="s">
        <v>3</v>
      </c>
      <c r="DE355" t="s">
        <v>3</v>
      </c>
      <c r="DF355">
        <f>ROUND(ROUND(AE355,2)*CX355,2)</f>
        <v>0</v>
      </c>
      <c r="DG355">
        <f>ROUND(ROUND(AF355*AJ355,2)*CX355,2)</f>
        <v>561.99</v>
      </c>
      <c r="DH355">
        <f>ROUND(ROUND(AG355*AK355,2)*CX355,2)</f>
        <v>249.82</v>
      </c>
      <c r="DI355">
        <f t="shared" si="279"/>
        <v>0</v>
      </c>
      <c r="DJ355">
        <f>DG355</f>
        <v>561.99</v>
      </c>
      <c r="DK355">
        <v>0</v>
      </c>
      <c r="DL355" t="s">
        <v>3</v>
      </c>
      <c r="DM355">
        <v>0</v>
      </c>
      <c r="DN355" t="s">
        <v>3</v>
      </c>
      <c r="DO355">
        <v>0</v>
      </c>
    </row>
    <row r="356" spans="1:119" x14ac:dyDescent="0.2">
      <c r="A356">
        <f>ROW(Source!A234)</f>
        <v>234</v>
      </c>
      <c r="B356">
        <v>51661419</v>
      </c>
      <c r="C356">
        <v>51662646</v>
      </c>
      <c r="D356">
        <v>49521440</v>
      </c>
      <c r="E356">
        <v>1</v>
      </c>
      <c r="F356">
        <v>1</v>
      </c>
      <c r="G356">
        <v>1</v>
      </c>
      <c r="H356">
        <v>3</v>
      </c>
      <c r="I356" t="s">
        <v>212</v>
      </c>
      <c r="J356" t="s">
        <v>214</v>
      </c>
      <c r="K356" t="s">
        <v>226</v>
      </c>
      <c r="L356">
        <v>1327</v>
      </c>
      <c r="N356">
        <v>1005</v>
      </c>
      <c r="O356" t="s">
        <v>63</v>
      </c>
      <c r="P356" t="s">
        <v>63</v>
      </c>
      <c r="Q356">
        <v>1</v>
      </c>
      <c r="W356">
        <v>0</v>
      </c>
      <c r="X356">
        <v>2022782512</v>
      </c>
      <c r="Y356">
        <f t="shared" si="267"/>
        <v>11</v>
      </c>
      <c r="AA356">
        <v>204.98</v>
      </c>
      <c r="AB356">
        <v>0</v>
      </c>
      <c r="AC356">
        <v>0</v>
      </c>
      <c r="AD356">
        <v>0</v>
      </c>
      <c r="AE356">
        <v>22.5</v>
      </c>
      <c r="AF356">
        <v>0</v>
      </c>
      <c r="AG356">
        <v>0</v>
      </c>
      <c r="AH356">
        <v>0</v>
      </c>
      <c r="AI356">
        <v>9.11</v>
      </c>
      <c r="AJ356">
        <v>1</v>
      </c>
      <c r="AK356">
        <v>1</v>
      </c>
      <c r="AL356">
        <v>1</v>
      </c>
      <c r="AM356">
        <v>0</v>
      </c>
      <c r="AN356">
        <v>0</v>
      </c>
      <c r="AO356">
        <v>0</v>
      </c>
      <c r="AP356">
        <v>1</v>
      </c>
      <c r="AQ356">
        <v>0</v>
      </c>
      <c r="AR356">
        <v>0</v>
      </c>
      <c r="AS356" t="s">
        <v>3</v>
      </c>
      <c r="AT356">
        <v>11</v>
      </c>
      <c r="AU356" t="s">
        <v>3</v>
      </c>
      <c r="AV356">
        <v>0</v>
      </c>
      <c r="AW356">
        <v>1</v>
      </c>
      <c r="AX356">
        <v>-1</v>
      </c>
      <c r="AY356">
        <v>0</v>
      </c>
      <c r="AZ356">
        <v>0</v>
      </c>
      <c r="BA356" t="s">
        <v>3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>
        <v>0</v>
      </c>
      <c r="BO356">
        <v>0</v>
      </c>
      <c r="BP356">
        <v>0</v>
      </c>
      <c r="BQ356">
        <v>0</v>
      </c>
      <c r="BR356">
        <v>0</v>
      </c>
      <c r="BS356">
        <v>0</v>
      </c>
      <c r="BT356">
        <v>0</v>
      </c>
      <c r="BU356">
        <v>0</v>
      </c>
      <c r="BV356">
        <v>0</v>
      </c>
      <c r="BW356">
        <v>0</v>
      </c>
      <c r="CV356">
        <v>0</v>
      </c>
      <c r="CW356">
        <v>0</v>
      </c>
      <c r="CX356">
        <f>ROUND(Y356*Source!I234,7)</f>
        <v>16.5</v>
      </c>
      <c r="CY356">
        <f>AA356</f>
        <v>204.98</v>
      </c>
      <c r="CZ356">
        <f>AE356</f>
        <v>22.5</v>
      </c>
      <c r="DA356">
        <f>AI356</f>
        <v>9.11</v>
      </c>
      <c r="DB356">
        <f t="shared" si="271"/>
        <v>247.5</v>
      </c>
      <c r="DC356">
        <f t="shared" si="272"/>
        <v>0</v>
      </c>
      <c r="DD356" t="s">
        <v>3</v>
      </c>
      <c r="DE356" t="s">
        <v>3</v>
      </c>
      <c r="DF356">
        <f>ROUND(ROUND(AE356*AI356,2)*CX356,2)</f>
        <v>3382.17</v>
      </c>
      <c r="DG356">
        <f t="shared" ref="DG356:DG361" si="280">ROUND(ROUND(AF356,2)*CX356,2)</f>
        <v>0</v>
      </c>
      <c r="DH356">
        <f>ROUND(ROUND(AG356,2)*CX356,2)</f>
        <v>0</v>
      </c>
      <c r="DI356">
        <f t="shared" si="279"/>
        <v>0</v>
      </c>
      <c r="DJ356">
        <f>DF356</f>
        <v>3382.17</v>
      </c>
      <c r="DK356">
        <v>0</v>
      </c>
      <c r="DL356" t="s">
        <v>3</v>
      </c>
      <c r="DM356">
        <v>0</v>
      </c>
      <c r="DN356" t="s">
        <v>3</v>
      </c>
      <c r="DO356">
        <v>0</v>
      </c>
    </row>
    <row r="357" spans="1:119" x14ac:dyDescent="0.2">
      <c r="A357">
        <f>ROW(Source!A234)</f>
        <v>234</v>
      </c>
      <c r="B357">
        <v>51661419</v>
      </c>
      <c r="C357">
        <v>51662646</v>
      </c>
      <c r="D357">
        <v>49523581</v>
      </c>
      <c r="E357">
        <v>1</v>
      </c>
      <c r="F357">
        <v>1</v>
      </c>
      <c r="G357">
        <v>1</v>
      </c>
      <c r="H357">
        <v>3</v>
      </c>
      <c r="I357" t="s">
        <v>504</v>
      </c>
      <c r="J357" t="s">
        <v>505</v>
      </c>
      <c r="K357" t="s">
        <v>506</v>
      </c>
      <c r="L357">
        <v>1301</v>
      </c>
      <c r="N357">
        <v>1003</v>
      </c>
      <c r="O357" t="s">
        <v>507</v>
      </c>
      <c r="P357" t="s">
        <v>507</v>
      </c>
      <c r="Q357">
        <v>1</v>
      </c>
      <c r="W357">
        <v>0</v>
      </c>
      <c r="X357">
        <v>-2092502019</v>
      </c>
      <c r="Y357">
        <f t="shared" si="267"/>
        <v>20</v>
      </c>
      <c r="AA357">
        <v>27.33</v>
      </c>
      <c r="AB357">
        <v>0</v>
      </c>
      <c r="AC357">
        <v>0</v>
      </c>
      <c r="AD357">
        <v>0</v>
      </c>
      <c r="AE357">
        <v>3</v>
      </c>
      <c r="AF357">
        <v>0</v>
      </c>
      <c r="AG357">
        <v>0</v>
      </c>
      <c r="AH357">
        <v>0</v>
      </c>
      <c r="AI357">
        <v>9.11</v>
      </c>
      <c r="AJ357">
        <v>1</v>
      </c>
      <c r="AK357">
        <v>1</v>
      </c>
      <c r="AL357">
        <v>1</v>
      </c>
      <c r="AM357">
        <v>4</v>
      </c>
      <c r="AN357">
        <v>0</v>
      </c>
      <c r="AO357">
        <v>1</v>
      </c>
      <c r="AP357">
        <v>1</v>
      </c>
      <c r="AQ357">
        <v>0</v>
      </c>
      <c r="AR357">
        <v>0</v>
      </c>
      <c r="AS357" t="s">
        <v>3</v>
      </c>
      <c r="AT357">
        <v>20</v>
      </c>
      <c r="AU357" t="s">
        <v>3</v>
      </c>
      <c r="AV357">
        <v>0</v>
      </c>
      <c r="AW357">
        <v>2</v>
      </c>
      <c r="AX357">
        <v>51662657</v>
      </c>
      <c r="AY357">
        <v>1</v>
      </c>
      <c r="AZ357">
        <v>0</v>
      </c>
      <c r="BA357">
        <v>401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0</v>
      </c>
      <c r="BQ357">
        <v>0</v>
      </c>
      <c r="BR357">
        <v>0</v>
      </c>
      <c r="BS357">
        <v>0</v>
      </c>
      <c r="BT357">
        <v>0</v>
      </c>
      <c r="BU357">
        <v>0</v>
      </c>
      <c r="BV357">
        <v>0</v>
      </c>
      <c r="BW357">
        <v>0</v>
      </c>
      <c r="CV357">
        <v>0</v>
      </c>
      <c r="CW357">
        <v>0</v>
      </c>
      <c r="CX357">
        <f>ROUND(Y357*Source!I234,7)</f>
        <v>30</v>
      </c>
      <c r="CY357">
        <f>AA357</f>
        <v>27.33</v>
      </c>
      <c r="CZ357">
        <f>AE357</f>
        <v>3</v>
      </c>
      <c r="DA357">
        <f>AI357</f>
        <v>9.11</v>
      </c>
      <c r="DB357">
        <f t="shared" si="271"/>
        <v>60</v>
      </c>
      <c r="DC357">
        <f t="shared" si="272"/>
        <v>0</v>
      </c>
      <c r="DD357" t="s">
        <v>3</v>
      </c>
      <c r="DE357" t="s">
        <v>3</v>
      </c>
      <c r="DF357">
        <f>ROUND(ROUND(AE357*AI357,2)*CX357,2)</f>
        <v>819.9</v>
      </c>
      <c r="DG357">
        <f t="shared" si="280"/>
        <v>0</v>
      </c>
      <c r="DH357">
        <f>ROUND(ROUND(AG357,2)*CX357,2)</f>
        <v>0</v>
      </c>
      <c r="DI357">
        <f t="shared" si="279"/>
        <v>0</v>
      </c>
      <c r="DJ357">
        <f>DF357</f>
        <v>819.9</v>
      </c>
      <c r="DK357">
        <v>0</v>
      </c>
      <c r="DL357" t="s">
        <v>3</v>
      </c>
      <c r="DM357">
        <v>0</v>
      </c>
      <c r="DN357" t="s">
        <v>3</v>
      </c>
      <c r="DO357">
        <v>0</v>
      </c>
    </row>
    <row r="358" spans="1:119" x14ac:dyDescent="0.2">
      <c r="A358">
        <f>ROW(Source!A234)</f>
        <v>234</v>
      </c>
      <c r="B358">
        <v>51661419</v>
      </c>
      <c r="C358">
        <v>51662646</v>
      </c>
      <c r="D358">
        <v>49553409</v>
      </c>
      <c r="E358">
        <v>1</v>
      </c>
      <c r="F358">
        <v>1</v>
      </c>
      <c r="G358">
        <v>1</v>
      </c>
      <c r="H358">
        <v>3</v>
      </c>
      <c r="I358" t="s">
        <v>216</v>
      </c>
      <c r="J358" t="s">
        <v>219</v>
      </c>
      <c r="K358" t="s">
        <v>217</v>
      </c>
      <c r="L358">
        <v>1296</v>
      </c>
      <c r="N358">
        <v>1002</v>
      </c>
      <c r="O358" t="s">
        <v>218</v>
      </c>
      <c r="P358" t="s">
        <v>218</v>
      </c>
      <c r="Q358">
        <v>1</v>
      </c>
      <c r="W358">
        <v>1</v>
      </c>
      <c r="X358">
        <v>-1609399419</v>
      </c>
      <c r="Y358">
        <f t="shared" si="267"/>
        <v>-1.5</v>
      </c>
      <c r="AA358">
        <v>597.42999999999995</v>
      </c>
      <c r="AB358">
        <v>0</v>
      </c>
      <c r="AC358">
        <v>0</v>
      </c>
      <c r="AD358">
        <v>0</v>
      </c>
      <c r="AE358">
        <v>65.58</v>
      </c>
      <c r="AF358">
        <v>0</v>
      </c>
      <c r="AG358">
        <v>0</v>
      </c>
      <c r="AH358">
        <v>0</v>
      </c>
      <c r="AI358">
        <v>9.11</v>
      </c>
      <c r="AJ358">
        <v>1</v>
      </c>
      <c r="AK358">
        <v>1</v>
      </c>
      <c r="AL358">
        <v>1</v>
      </c>
      <c r="AM358">
        <v>4</v>
      </c>
      <c r="AN358">
        <v>0</v>
      </c>
      <c r="AO358">
        <v>1</v>
      </c>
      <c r="AP358">
        <v>1</v>
      </c>
      <c r="AQ358">
        <v>0</v>
      </c>
      <c r="AR358">
        <v>0</v>
      </c>
      <c r="AS358" t="s">
        <v>3</v>
      </c>
      <c r="AT358">
        <v>-1.5</v>
      </c>
      <c r="AU358" t="s">
        <v>3</v>
      </c>
      <c r="AV358">
        <v>0</v>
      </c>
      <c r="AW358">
        <v>2</v>
      </c>
      <c r="AX358">
        <v>51662659</v>
      </c>
      <c r="AY358">
        <v>1</v>
      </c>
      <c r="AZ358">
        <v>6144</v>
      </c>
      <c r="BA358">
        <v>403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0</v>
      </c>
      <c r="BM358">
        <v>0</v>
      </c>
      <c r="BN358">
        <v>0</v>
      </c>
      <c r="BO358">
        <v>0</v>
      </c>
      <c r="BP358">
        <v>0</v>
      </c>
      <c r="BQ358">
        <v>0</v>
      </c>
      <c r="BR358">
        <v>0</v>
      </c>
      <c r="BS358">
        <v>0</v>
      </c>
      <c r="BT358">
        <v>0</v>
      </c>
      <c r="BU358">
        <v>0</v>
      </c>
      <c r="BV358">
        <v>0</v>
      </c>
      <c r="BW358">
        <v>0</v>
      </c>
      <c r="CV358">
        <v>0</v>
      </c>
      <c r="CW358">
        <v>0</v>
      </c>
      <c r="CX358">
        <f>ROUND(Y358*Source!I234,7)</f>
        <v>-2.25</v>
      </c>
      <c r="CY358">
        <f>AA358</f>
        <v>597.42999999999995</v>
      </c>
      <c r="CZ358">
        <f>AE358</f>
        <v>65.58</v>
      </c>
      <c r="DA358">
        <f>AI358</f>
        <v>9.11</v>
      </c>
      <c r="DB358">
        <f t="shared" si="271"/>
        <v>-98.37</v>
      </c>
      <c r="DC358">
        <f t="shared" si="272"/>
        <v>0</v>
      </c>
      <c r="DD358" t="s">
        <v>3</v>
      </c>
      <c r="DE358" t="s">
        <v>3</v>
      </c>
      <c r="DF358">
        <f>ROUND(ROUND(AE358*AI358,2)*CX358,2)</f>
        <v>-1344.22</v>
      </c>
      <c r="DG358">
        <f t="shared" si="280"/>
        <v>0</v>
      </c>
      <c r="DH358">
        <f>ROUND(ROUND(AG358,2)*CX358,2)</f>
        <v>0</v>
      </c>
      <c r="DI358">
        <f t="shared" si="279"/>
        <v>0</v>
      </c>
      <c r="DJ358">
        <f>DF358</f>
        <v>-1344.22</v>
      </c>
      <c r="DK358">
        <v>0</v>
      </c>
      <c r="DL358" t="s">
        <v>3</v>
      </c>
      <c r="DM358">
        <v>0</v>
      </c>
      <c r="DN358" t="s">
        <v>3</v>
      </c>
      <c r="DO358">
        <v>0</v>
      </c>
    </row>
    <row r="359" spans="1:119" x14ac:dyDescent="0.2">
      <c r="A359">
        <f>ROW(Source!A234)</f>
        <v>234</v>
      </c>
      <c r="B359">
        <v>51661419</v>
      </c>
      <c r="C359">
        <v>51662646</v>
      </c>
      <c r="D359">
        <v>49555331</v>
      </c>
      <c r="E359">
        <v>1</v>
      </c>
      <c r="F359">
        <v>1</v>
      </c>
      <c r="G359">
        <v>1</v>
      </c>
      <c r="H359">
        <v>3</v>
      </c>
      <c r="I359" t="s">
        <v>221</v>
      </c>
      <c r="J359" t="s">
        <v>223</v>
      </c>
      <c r="K359" t="s">
        <v>222</v>
      </c>
      <c r="L359">
        <v>1296</v>
      </c>
      <c r="N359">
        <v>1002</v>
      </c>
      <c r="O359" t="s">
        <v>218</v>
      </c>
      <c r="P359" t="s">
        <v>218</v>
      </c>
      <c r="Q359">
        <v>1</v>
      </c>
      <c r="W359">
        <v>1</v>
      </c>
      <c r="X359">
        <v>1828367933</v>
      </c>
      <c r="Y359">
        <f t="shared" si="267"/>
        <v>-5.7000000000000002E-2</v>
      </c>
      <c r="AA359">
        <v>1827.28</v>
      </c>
      <c r="AB359">
        <v>0</v>
      </c>
      <c r="AC359">
        <v>0</v>
      </c>
      <c r="AD359">
        <v>0</v>
      </c>
      <c r="AE359">
        <v>200.58</v>
      </c>
      <c r="AF359">
        <v>0</v>
      </c>
      <c r="AG359">
        <v>0</v>
      </c>
      <c r="AH359">
        <v>0</v>
      </c>
      <c r="AI359">
        <v>9.11</v>
      </c>
      <c r="AJ359">
        <v>1</v>
      </c>
      <c r="AK359">
        <v>1</v>
      </c>
      <c r="AL359">
        <v>1</v>
      </c>
      <c r="AM359">
        <v>4</v>
      </c>
      <c r="AN359">
        <v>0</v>
      </c>
      <c r="AO359">
        <v>1</v>
      </c>
      <c r="AP359">
        <v>1</v>
      </c>
      <c r="AQ359">
        <v>0</v>
      </c>
      <c r="AR359">
        <v>0</v>
      </c>
      <c r="AS359" t="s">
        <v>3</v>
      </c>
      <c r="AT359">
        <v>-5.7000000000000002E-2</v>
      </c>
      <c r="AU359" t="s">
        <v>3</v>
      </c>
      <c r="AV359">
        <v>0</v>
      </c>
      <c r="AW359">
        <v>2</v>
      </c>
      <c r="AX359">
        <v>51662661</v>
      </c>
      <c r="AY359">
        <v>1</v>
      </c>
      <c r="AZ359">
        <v>6144</v>
      </c>
      <c r="BA359">
        <v>405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  <c r="BN359">
        <v>0</v>
      </c>
      <c r="BO359">
        <v>0</v>
      </c>
      <c r="BP359">
        <v>0</v>
      </c>
      <c r="BQ359">
        <v>0</v>
      </c>
      <c r="BR359">
        <v>0</v>
      </c>
      <c r="BS359">
        <v>0</v>
      </c>
      <c r="BT359">
        <v>0</v>
      </c>
      <c r="BU359">
        <v>0</v>
      </c>
      <c r="BV359">
        <v>0</v>
      </c>
      <c r="BW359">
        <v>0</v>
      </c>
      <c r="CV359">
        <v>0</v>
      </c>
      <c r="CW359">
        <v>0</v>
      </c>
      <c r="CX359">
        <f>ROUND(Y359*Source!I234,7)</f>
        <v>-8.5500000000000007E-2</v>
      </c>
      <c r="CY359">
        <f>AA359</f>
        <v>1827.28</v>
      </c>
      <c r="CZ359">
        <f>AE359</f>
        <v>200.58</v>
      </c>
      <c r="DA359">
        <f>AI359</f>
        <v>9.11</v>
      </c>
      <c r="DB359">
        <f t="shared" si="271"/>
        <v>-11.43</v>
      </c>
      <c r="DC359">
        <f t="shared" si="272"/>
        <v>0</v>
      </c>
      <c r="DD359" t="s">
        <v>3</v>
      </c>
      <c r="DE359" t="s">
        <v>3</v>
      </c>
      <c r="DF359">
        <f>ROUND(ROUND(AE359*AI359,2)*CX359,2)</f>
        <v>-156.22999999999999</v>
      </c>
      <c r="DG359">
        <f t="shared" si="280"/>
        <v>0</v>
      </c>
      <c r="DH359">
        <f>ROUND(ROUND(AG359,2)*CX359,2)</f>
        <v>0</v>
      </c>
      <c r="DI359">
        <f t="shared" si="279"/>
        <v>0</v>
      </c>
      <c r="DJ359">
        <f>DF359</f>
        <v>-156.22999999999999</v>
      </c>
      <c r="DK359">
        <v>0</v>
      </c>
      <c r="DL359" t="s">
        <v>3</v>
      </c>
      <c r="DM359">
        <v>0</v>
      </c>
      <c r="DN359" t="s">
        <v>3</v>
      </c>
      <c r="DO359">
        <v>0</v>
      </c>
    </row>
    <row r="360" spans="1:119" x14ac:dyDescent="0.2">
      <c r="A360">
        <f>ROW(Source!A273)</f>
        <v>273</v>
      </c>
      <c r="B360">
        <v>51661419</v>
      </c>
      <c r="C360">
        <v>51662665</v>
      </c>
      <c r="D360">
        <v>49510715</v>
      </c>
      <c r="E360">
        <v>70</v>
      </c>
      <c r="F360">
        <v>1</v>
      </c>
      <c r="G360">
        <v>1</v>
      </c>
      <c r="H360">
        <v>1</v>
      </c>
      <c r="I360" t="s">
        <v>508</v>
      </c>
      <c r="J360" t="s">
        <v>3</v>
      </c>
      <c r="K360" t="s">
        <v>509</v>
      </c>
      <c r="L360">
        <v>1191</v>
      </c>
      <c r="N360">
        <v>1013</v>
      </c>
      <c r="O360" t="s">
        <v>455</v>
      </c>
      <c r="P360" t="s">
        <v>455</v>
      </c>
      <c r="Q360">
        <v>1</v>
      </c>
      <c r="W360">
        <v>0</v>
      </c>
      <c r="X360">
        <v>1049124552</v>
      </c>
      <c r="Y360">
        <f>(AT360*ROUND(1.05,7))</f>
        <v>6.3000000000000007</v>
      </c>
      <c r="AA360">
        <v>0</v>
      </c>
      <c r="AB360">
        <v>0</v>
      </c>
      <c r="AC360">
        <v>0</v>
      </c>
      <c r="AD360">
        <v>284.82</v>
      </c>
      <c r="AE360">
        <v>0</v>
      </c>
      <c r="AF360">
        <v>0</v>
      </c>
      <c r="AG360">
        <v>0</v>
      </c>
      <c r="AH360">
        <v>8.5299999999999994</v>
      </c>
      <c r="AI360">
        <v>1</v>
      </c>
      <c r="AJ360">
        <v>1</v>
      </c>
      <c r="AK360">
        <v>1</v>
      </c>
      <c r="AL360">
        <v>33.39</v>
      </c>
      <c r="AM360">
        <v>4</v>
      </c>
      <c r="AN360">
        <v>0</v>
      </c>
      <c r="AO360">
        <v>1</v>
      </c>
      <c r="AP360">
        <v>1</v>
      </c>
      <c r="AQ360">
        <v>0</v>
      </c>
      <c r="AR360">
        <v>0</v>
      </c>
      <c r="AS360" t="s">
        <v>3</v>
      </c>
      <c r="AT360">
        <v>6</v>
      </c>
      <c r="AU360" t="s">
        <v>20</v>
      </c>
      <c r="AV360">
        <v>1</v>
      </c>
      <c r="AW360">
        <v>2</v>
      </c>
      <c r="AX360">
        <v>51662673</v>
      </c>
      <c r="AY360">
        <v>1</v>
      </c>
      <c r="AZ360">
        <v>0</v>
      </c>
      <c r="BA360">
        <v>406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  <c r="BN360">
        <v>0</v>
      </c>
      <c r="BO360">
        <v>0</v>
      </c>
      <c r="BP360">
        <v>0</v>
      </c>
      <c r="BQ360">
        <v>0</v>
      </c>
      <c r="BR360">
        <v>0</v>
      </c>
      <c r="BS360">
        <v>0</v>
      </c>
      <c r="BT360">
        <v>0</v>
      </c>
      <c r="BU360">
        <v>0</v>
      </c>
      <c r="BV360">
        <v>0</v>
      </c>
      <c r="BW360">
        <v>0</v>
      </c>
      <c r="CU360">
        <f>ROUND(AT360*Source!I273*AH360*AL360,2)</f>
        <v>1708.9</v>
      </c>
      <c r="CV360">
        <f>ROUND(Y360*Source!I273,7)</f>
        <v>6.3</v>
      </c>
      <c r="CW360">
        <v>0</v>
      </c>
      <c r="CX360">
        <f>ROUND(Y360*Source!I273,7)</f>
        <v>6.3</v>
      </c>
      <c r="CY360">
        <f>AD360</f>
        <v>284.82</v>
      </c>
      <c r="CZ360">
        <f>AH360</f>
        <v>8.5299999999999994</v>
      </c>
      <c r="DA360">
        <f>AL360</f>
        <v>33.39</v>
      </c>
      <c r="DB360">
        <f>ROUND((ROUND(AT360*CZ360,2)*ROUND(1.05,7)),2)</f>
        <v>53.74</v>
      </c>
      <c r="DC360">
        <f>ROUND((ROUND(AT360*AG360,2)*ROUND(1.05,7)),2)</f>
        <v>0</v>
      </c>
      <c r="DD360" t="s">
        <v>3</v>
      </c>
      <c r="DE360" t="s">
        <v>3</v>
      </c>
      <c r="DF360">
        <f>ROUND(ROUND(AE360,2)*CX360,2)</f>
        <v>0</v>
      </c>
      <c r="DG360">
        <f t="shared" si="280"/>
        <v>0</v>
      </c>
      <c r="DH360">
        <f>ROUND(ROUND(AG360,2)*CX360,2)</f>
        <v>0</v>
      </c>
      <c r="DI360">
        <f>ROUND(ROUND(AH360*AL360,2)*CX360,2)</f>
        <v>1794.37</v>
      </c>
      <c r="DJ360">
        <f>DI360</f>
        <v>1794.37</v>
      </c>
      <c r="DK360">
        <v>0</v>
      </c>
      <c r="DL360" t="s">
        <v>3</v>
      </c>
      <c r="DM360">
        <v>0</v>
      </c>
      <c r="DN360" t="s">
        <v>3</v>
      </c>
      <c r="DO360">
        <v>0</v>
      </c>
    </row>
    <row r="361" spans="1:119" x14ac:dyDescent="0.2">
      <c r="A361">
        <f>ROW(Source!A273)</f>
        <v>273</v>
      </c>
      <c r="B361">
        <v>51661419</v>
      </c>
      <c r="C361">
        <v>51662665</v>
      </c>
      <c r="D361">
        <v>49510905</v>
      </c>
      <c r="E361">
        <v>70</v>
      </c>
      <c r="F361">
        <v>1</v>
      </c>
      <c r="G361">
        <v>1</v>
      </c>
      <c r="H361">
        <v>1</v>
      </c>
      <c r="I361" t="s">
        <v>456</v>
      </c>
      <c r="J361" t="s">
        <v>3</v>
      </c>
      <c r="K361" t="s">
        <v>457</v>
      </c>
      <c r="L361">
        <v>1191</v>
      </c>
      <c r="N361">
        <v>1013</v>
      </c>
      <c r="O361" t="s">
        <v>455</v>
      </c>
      <c r="P361" t="s">
        <v>455</v>
      </c>
      <c r="Q361">
        <v>1</v>
      </c>
      <c r="W361">
        <v>0</v>
      </c>
      <c r="X361">
        <v>-1417349443</v>
      </c>
      <c r="Y361">
        <f>(AT361*ROUND(1.05,7))</f>
        <v>2.1000000000000001E-2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1</v>
      </c>
      <c r="AJ361">
        <v>1</v>
      </c>
      <c r="AK361">
        <v>33.39</v>
      </c>
      <c r="AL361">
        <v>1</v>
      </c>
      <c r="AM361">
        <v>4</v>
      </c>
      <c r="AN361">
        <v>0</v>
      </c>
      <c r="AO361">
        <v>1</v>
      </c>
      <c r="AP361">
        <v>1</v>
      </c>
      <c r="AQ361">
        <v>0</v>
      </c>
      <c r="AR361">
        <v>0</v>
      </c>
      <c r="AS361" t="s">
        <v>3</v>
      </c>
      <c r="AT361">
        <v>0.02</v>
      </c>
      <c r="AU361" t="s">
        <v>20</v>
      </c>
      <c r="AV361">
        <v>2</v>
      </c>
      <c r="AW361">
        <v>2</v>
      </c>
      <c r="AX361">
        <v>51662674</v>
      </c>
      <c r="AY361">
        <v>1</v>
      </c>
      <c r="AZ361">
        <v>0</v>
      </c>
      <c r="BA361">
        <v>407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  <c r="BN361">
        <v>0</v>
      </c>
      <c r="BO361">
        <v>0</v>
      </c>
      <c r="BP361">
        <v>0</v>
      </c>
      <c r="BQ361">
        <v>0</v>
      </c>
      <c r="BR361">
        <v>0</v>
      </c>
      <c r="BS361">
        <v>0</v>
      </c>
      <c r="BT361">
        <v>0</v>
      </c>
      <c r="BU361">
        <v>0</v>
      </c>
      <c r="BV361">
        <v>0</v>
      </c>
      <c r="BW361">
        <v>0</v>
      </c>
      <c r="CV361">
        <v>0</v>
      </c>
      <c r="CW361">
        <v>0</v>
      </c>
      <c r="CX361">
        <f>ROUND(Y361*Source!I273,7)</f>
        <v>2.1000000000000001E-2</v>
      </c>
      <c r="CY361">
        <f>AD361</f>
        <v>0</v>
      </c>
      <c r="CZ361">
        <f>AH361</f>
        <v>0</v>
      </c>
      <c r="DA361">
        <f>AL361</f>
        <v>1</v>
      </c>
      <c r="DB361">
        <f>ROUND((ROUND(AT361*CZ361,2)*ROUND(1.05,7)),2)</f>
        <v>0</v>
      </c>
      <c r="DC361">
        <f>ROUND((ROUND(AT361*AG361,2)*ROUND(1.05,7)),2)</f>
        <v>0</v>
      </c>
      <c r="DD361" t="s">
        <v>3</v>
      </c>
      <c r="DE361" t="s">
        <v>3</v>
      </c>
      <c r="DF361">
        <f>ROUND(ROUND(AE361,2)*CX361,2)</f>
        <v>0</v>
      </c>
      <c r="DG361">
        <f t="shared" si="280"/>
        <v>0</v>
      </c>
      <c r="DH361">
        <f>ROUND(ROUND(AG361*AK361,2)*CX361,2)</f>
        <v>0</v>
      </c>
      <c r="DI361">
        <f t="shared" ref="DI361:DI366" si="281">ROUND(ROUND(AH361,2)*CX361,2)</f>
        <v>0</v>
      </c>
      <c r="DJ361">
        <f>DI361</f>
        <v>0</v>
      </c>
      <c r="DK361">
        <v>0</v>
      </c>
      <c r="DL361" t="s">
        <v>3</v>
      </c>
      <c r="DM361">
        <v>0</v>
      </c>
      <c r="DN361" t="s">
        <v>3</v>
      </c>
      <c r="DO361">
        <v>0</v>
      </c>
    </row>
    <row r="362" spans="1:119" x14ac:dyDescent="0.2">
      <c r="A362">
        <f>ROW(Source!A273)</f>
        <v>273</v>
      </c>
      <c r="B362">
        <v>51661419</v>
      </c>
      <c r="C362">
        <v>51662665</v>
      </c>
      <c r="D362">
        <v>49672573</v>
      </c>
      <c r="E362">
        <v>1</v>
      </c>
      <c r="F362">
        <v>1</v>
      </c>
      <c r="G362">
        <v>1</v>
      </c>
      <c r="H362">
        <v>2</v>
      </c>
      <c r="I362" t="s">
        <v>458</v>
      </c>
      <c r="J362" t="s">
        <v>459</v>
      </c>
      <c r="K362" t="s">
        <v>460</v>
      </c>
      <c r="L362">
        <v>1367</v>
      </c>
      <c r="N362">
        <v>1011</v>
      </c>
      <c r="O362" t="s">
        <v>461</v>
      </c>
      <c r="P362" t="s">
        <v>461</v>
      </c>
      <c r="Q362">
        <v>1</v>
      </c>
      <c r="W362">
        <v>0</v>
      </c>
      <c r="X362">
        <v>-430484415</v>
      </c>
      <c r="Y362">
        <f>(AT362*ROUND(1.05,7))</f>
        <v>1.0500000000000001E-2</v>
      </c>
      <c r="AA362">
        <v>0</v>
      </c>
      <c r="AB362">
        <v>1530.2</v>
      </c>
      <c r="AC362">
        <v>450.77</v>
      </c>
      <c r="AD362">
        <v>0</v>
      </c>
      <c r="AE362">
        <v>0</v>
      </c>
      <c r="AF362">
        <v>115.4</v>
      </c>
      <c r="AG362">
        <v>13.5</v>
      </c>
      <c r="AH362">
        <v>0</v>
      </c>
      <c r="AI362">
        <v>1</v>
      </c>
      <c r="AJ362">
        <v>13.26</v>
      </c>
      <c r="AK362">
        <v>33.39</v>
      </c>
      <c r="AL362">
        <v>1</v>
      </c>
      <c r="AM362">
        <v>4</v>
      </c>
      <c r="AN362">
        <v>0</v>
      </c>
      <c r="AO362">
        <v>1</v>
      </c>
      <c r="AP362">
        <v>1</v>
      </c>
      <c r="AQ362">
        <v>0</v>
      </c>
      <c r="AR362">
        <v>0</v>
      </c>
      <c r="AS362" t="s">
        <v>3</v>
      </c>
      <c r="AT362">
        <v>0.01</v>
      </c>
      <c r="AU362" t="s">
        <v>20</v>
      </c>
      <c r="AV362">
        <v>0</v>
      </c>
      <c r="AW362">
        <v>2</v>
      </c>
      <c r="AX362">
        <v>51662675</v>
      </c>
      <c r="AY362">
        <v>1</v>
      </c>
      <c r="AZ362">
        <v>0</v>
      </c>
      <c r="BA362">
        <v>408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  <c r="BM362">
        <v>0</v>
      </c>
      <c r="BN362">
        <v>0</v>
      </c>
      <c r="BO362">
        <v>0</v>
      </c>
      <c r="BP362">
        <v>0</v>
      </c>
      <c r="BQ362">
        <v>0</v>
      </c>
      <c r="BR362">
        <v>0</v>
      </c>
      <c r="BS362">
        <v>0</v>
      </c>
      <c r="BT362">
        <v>0</v>
      </c>
      <c r="BU362">
        <v>0</v>
      </c>
      <c r="BV362">
        <v>0</v>
      </c>
      <c r="BW362">
        <v>0</v>
      </c>
      <c r="CV362">
        <v>0</v>
      </c>
      <c r="CW362">
        <f>ROUND(Y362*Source!I273,7)</f>
        <v>1.0500000000000001E-2</v>
      </c>
      <c r="CX362">
        <f>ROUND(Y362*Source!I273,7)</f>
        <v>1.0500000000000001E-2</v>
      </c>
      <c r="CY362">
        <f>AB362</f>
        <v>1530.2</v>
      </c>
      <c r="CZ362">
        <f>AF362</f>
        <v>115.4</v>
      </c>
      <c r="DA362">
        <f>AJ362</f>
        <v>13.26</v>
      </c>
      <c r="DB362">
        <f>ROUND((ROUND(AT362*CZ362,2)*ROUND(1.05,7)),2)</f>
        <v>1.21</v>
      </c>
      <c r="DC362">
        <f>ROUND((ROUND(AT362*AG362,2)*ROUND(1.05,7)),2)</f>
        <v>0.15</v>
      </c>
      <c r="DD362" t="s">
        <v>3</v>
      </c>
      <c r="DE362" t="s">
        <v>3</v>
      </c>
      <c r="DF362">
        <f>ROUND(ROUND(AE362,2)*CX362,2)</f>
        <v>0</v>
      </c>
      <c r="DG362">
        <f>ROUND(ROUND(AF362*AJ362,2)*CX362,2)</f>
        <v>16.07</v>
      </c>
      <c r="DH362">
        <f>ROUND(ROUND(AG362*AK362,2)*CX362,2)</f>
        <v>4.7300000000000004</v>
      </c>
      <c r="DI362">
        <f t="shared" si="281"/>
        <v>0</v>
      </c>
      <c r="DJ362">
        <f>DG362</f>
        <v>16.07</v>
      </c>
      <c r="DK362">
        <v>0</v>
      </c>
      <c r="DL362" t="s">
        <v>3</v>
      </c>
      <c r="DM362">
        <v>0</v>
      </c>
      <c r="DN362" t="s">
        <v>3</v>
      </c>
      <c r="DO362">
        <v>0</v>
      </c>
    </row>
    <row r="363" spans="1:119" x14ac:dyDescent="0.2">
      <c r="A363">
        <f>ROW(Source!A273)</f>
        <v>273</v>
      </c>
      <c r="B363">
        <v>51661419</v>
      </c>
      <c r="C363">
        <v>51662665</v>
      </c>
      <c r="D363">
        <v>49672695</v>
      </c>
      <c r="E363">
        <v>1</v>
      </c>
      <c r="F363">
        <v>1</v>
      </c>
      <c r="G363">
        <v>1</v>
      </c>
      <c r="H363">
        <v>2</v>
      </c>
      <c r="I363" t="s">
        <v>462</v>
      </c>
      <c r="J363" t="s">
        <v>463</v>
      </c>
      <c r="K363" t="s">
        <v>464</v>
      </c>
      <c r="L363">
        <v>1367</v>
      </c>
      <c r="N363">
        <v>1011</v>
      </c>
      <c r="O363" t="s">
        <v>461</v>
      </c>
      <c r="P363" t="s">
        <v>461</v>
      </c>
      <c r="Q363">
        <v>1</v>
      </c>
      <c r="W363">
        <v>0</v>
      </c>
      <c r="X363">
        <v>1063590936</v>
      </c>
      <c r="Y363">
        <f>(AT363*ROUND(1.05,7))</f>
        <v>1.5750000000000002</v>
      </c>
      <c r="AA363">
        <v>0</v>
      </c>
      <c r="AB363">
        <v>41.37</v>
      </c>
      <c r="AC363">
        <v>0</v>
      </c>
      <c r="AD363">
        <v>0</v>
      </c>
      <c r="AE363">
        <v>0</v>
      </c>
      <c r="AF363">
        <v>3.12</v>
      </c>
      <c r="AG363">
        <v>0</v>
      </c>
      <c r="AH363">
        <v>0</v>
      </c>
      <c r="AI363">
        <v>1</v>
      </c>
      <c r="AJ363">
        <v>13.26</v>
      </c>
      <c r="AK363">
        <v>33.39</v>
      </c>
      <c r="AL363">
        <v>1</v>
      </c>
      <c r="AM363">
        <v>4</v>
      </c>
      <c r="AN363">
        <v>0</v>
      </c>
      <c r="AO363">
        <v>1</v>
      </c>
      <c r="AP363">
        <v>1</v>
      </c>
      <c r="AQ363">
        <v>0</v>
      </c>
      <c r="AR363">
        <v>0</v>
      </c>
      <c r="AS363" t="s">
        <v>3</v>
      </c>
      <c r="AT363">
        <v>1.5</v>
      </c>
      <c r="AU363" t="s">
        <v>20</v>
      </c>
      <c r="AV363">
        <v>0</v>
      </c>
      <c r="AW363">
        <v>2</v>
      </c>
      <c r="AX363">
        <v>51662676</v>
      </c>
      <c r="AY363">
        <v>1</v>
      </c>
      <c r="AZ363">
        <v>0</v>
      </c>
      <c r="BA363">
        <v>409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N363">
        <v>0</v>
      </c>
      <c r="BO363">
        <v>0</v>
      </c>
      <c r="BP363">
        <v>0</v>
      </c>
      <c r="BQ363">
        <v>0</v>
      </c>
      <c r="BR363">
        <v>0</v>
      </c>
      <c r="BS363">
        <v>0</v>
      </c>
      <c r="BT363">
        <v>0</v>
      </c>
      <c r="BU363">
        <v>0</v>
      </c>
      <c r="BV363">
        <v>0</v>
      </c>
      <c r="BW363">
        <v>0</v>
      </c>
      <c r="CV363">
        <v>0</v>
      </c>
      <c r="CW363">
        <f>ROUND(Y363*Source!I273,7)</f>
        <v>1.575</v>
      </c>
      <c r="CX363">
        <f>ROUND(Y363*Source!I273,7)</f>
        <v>1.575</v>
      </c>
      <c r="CY363">
        <f>AB363</f>
        <v>41.37</v>
      </c>
      <c r="CZ363">
        <f>AF363</f>
        <v>3.12</v>
      </c>
      <c r="DA363">
        <f>AJ363</f>
        <v>13.26</v>
      </c>
      <c r="DB363">
        <f>ROUND((ROUND(AT363*CZ363,2)*ROUND(1.05,7)),2)</f>
        <v>4.91</v>
      </c>
      <c r="DC363">
        <f>ROUND((ROUND(AT363*AG363,2)*ROUND(1.05,7)),2)</f>
        <v>0</v>
      </c>
      <c r="DD363" t="s">
        <v>3</v>
      </c>
      <c r="DE363" t="s">
        <v>3</v>
      </c>
      <c r="DF363">
        <f>ROUND(ROUND(AE363,2)*CX363,2)</f>
        <v>0</v>
      </c>
      <c r="DG363">
        <f>ROUND(ROUND(AF363*AJ363,2)*CX363,2)</f>
        <v>65.16</v>
      </c>
      <c r="DH363">
        <f>ROUND(ROUND(AG363*AK363,2)*CX363,2)</f>
        <v>0</v>
      </c>
      <c r="DI363">
        <f t="shared" si="281"/>
        <v>0</v>
      </c>
      <c r="DJ363">
        <f>DG363</f>
        <v>65.16</v>
      </c>
      <c r="DK363">
        <v>0</v>
      </c>
      <c r="DL363" t="s">
        <v>3</v>
      </c>
      <c r="DM363">
        <v>0</v>
      </c>
      <c r="DN363" t="s">
        <v>3</v>
      </c>
      <c r="DO363">
        <v>0</v>
      </c>
    </row>
    <row r="364" spans="1:119" x14ac:dyDescent="0.2">
      <c r="A364">
        <f>ROW(Source!A273)</f>
        <v>273</v>
      </c>
      <c r="B364">
        <v>51661419</v>
      </c>
      <c r="C364">
        <v>51662665</v>
      </c>
      <c r="D364">
        <v>49673503</v>
      </c>
      <c r="E364">
        <v>1</v>
      </c>
      <c r="F364">
        <v>1</v>
      </c>
      <c r="G364">
        <v>1</v>
      </c>
      <c r="H364">
        <v>2</v>
      </c>
      <c r="I364" t="s">
        <v>465</v>
      </c>
      <c r="J364" t="s">
        <v>466</v>
      </c>
      <c r="K364" t="s">
        <v>467</v>
      </c>
      <c r="L364">
        <v>1367</v>
      </c>
      <c r="N364">
        <v>1011</v>
      </c>
      <c r="O364" t="s">
        <v>461</v>
      </c>
      <c r="P364" t="s">
        <v>461</v>
      </c>
      <c r="Q364">
        <v>1</v>
      </c>
      <c r="W364">
        <v>0</v>
      </c>
      <c r="X364">
        <v>509054691</v>
      </c>
      <c r="Y364">
        <f>(AT364*ROUND(1.05,7))</f>
        <v>1.0500000000000001E-2</v>
      </c>
      <c r="AA364">
        <v>0</v>
      </c>
      <c r="AB364">
        <v>871.31</v>
      </c>
      <c r="AC364">
        <v>387.32</v>
      </c>
      <c r="AD364">
        <v>0</v>
      </c>
      <c r="AE364">
        <v>0</v>
      </c>
      <c r="AF364">
        <v>65.709999999999994</v>
      </c>
      <c r="AG364">
        <v>11.6</v>
      </c>
      <c r="AH364">
        <v>0</v>
      </c>
      <c r="AI364">
        <v>1</v>
      </c>
      <c r="AJ364">
        <v>13.26</v>
      </c>
      <c r="AK364">
        <v>33.39</v>
      </c>
      <c r="AL364">
        <v>1</v>
      </c>
      <c r="AM364">
        <v>4</v>
      </c>
      <c r="AN364">
        <v>0</v>
      </c>
      <c r="AO364">
        <v>1</v>
      </c>
      <c r="AP364">
        <v>1</v>
      </c>
      <c r="AQ364">
        <v>0</v>
      </c>
      <c r="AR364">
        <v>0</v>
      </c>
      <c r="AS364" t="s">
        <v>3</v>
      </c>
      <c r="AT364">
        <v>0.01</v>
      </c>
      <c r="AU364" t="s">
        <v>20</v>
      </c>
      <c r="AV364">
        <v>0</v>
      </c>
      <c r="AW364">
        <v>2</v>
      </c>
      <c r="AX364">
        <v>51662677</v>
      </c>
      <c r="AY364">
        <v>1</v>
      </c>
      <c r="AZ364">
        <v>0</v>
      </c>
      <c r="BA364">
        <v>410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0</v>
      </c>
      <c r="CV364">
        <v>0</v>
      </c>
      <c r="CW364">
        <f>ROUND(Y364*Source!I273,7)</f>
        <v>1.0500000000000001E-2</v>
      </c>
      <c r="CX364">
        <f>ROUND(Y364*Source!I273,7)</f>
        <v>1.0500000000000001E-2</v>
      </c>
      <c r="CY364">
        <f>AB364</f>
        <v>871.31</v>
      </c>
      <c r="CZ364">
        <f>AF364</f>
        <v>65.709999999999994</v>
      </c>
      <c r="DA364">
        <f>AJ364</f>
        <v>13.26</v>
      </c>
      <c r="DB364">
        <f>ROUND((ROUND(AT364*CZ364,2)*ROUND(1.05,7)),2)</f>
        <v>0.69</v>
      </c>
      <c r="DC364">
        <f>ROUND((ROUND(AT364*AG364,2)*ROUND(1.05,7)),2)</f>
        <v>0.13</v>
      </c>
      <c r="DD364" t="s">
        <v>3</v>
      </c>
      <c r="DE364" t="s">
        <v>3</v>
      </c>
      <c r="DF364">
        <f>ROUND(ROUND(AE364,2)*CX364,2)</f>
        <v>0</v>
      </c>
      <c r="DG364">
        <f>ROUND(ROUND(AF364*AJ364,2)*CX364,2)</f>
        <v>9.15</v>
      </c>
      <c r="DH364">
        <f>ROUND(ROUND(AG364*AK364,2)*CX364,2)</f>
        <v>4.07</v>
      </c>
      <c r="DI364">
        <f t="shared" si="281"/>
        <v>0</v>
      </c>
      <c r="DJ364">
        <f>DG364</f>
        <v>9.15</v>
      </c>
      <c r="DK364">
        <v>0</v>
      </c>
      <c r="DL364" t="s">
        <v>3</v>
      </c>
      <c r="DM364">
        <v>0</v>
      </c>
      <c r="DN364" t="s">
        <v>3</v>
      </c>
      <c r="DO364">
        <v>0</v>
      </c>
    </row>
    <row r="365" spans="1:119" x14ac:dyDescent="0.2">
      <c r="A365">
        <f>ROW(Source!A273)</f>
        <v>273</v>
      </c>
      <c r="B365">
        <v>51661419</v>
      </c>
      <c r="C365">
        <v>51662665</v>
      </c>
      <c r="D365">
        <v>49525443</v>
      </c>
      <c r="E365">
        <v>1</v>
      </c>
      <c r="F365">
        <v>1</v>
      </c>
      <c r="G365">
        <v>1</v>
      </c>
      <c r="H365">
        <v>3</v>
      </c>
      <c r="I365" t="s">
        <v>510</v>
      </c>
      <c r="J365" t="s">
        <v>511</v>
      </c>
      <c r="K365" t="s">
        <v>512</v>
      </c>
      <c r="L365">
        <v>1348</v>
      </c>
      <c r="N365">
        <v>1009</v>
      </c>
      <c r="O365" t="s">
        <v>196</v>
      </c>
      <c r="P365" t="s">
        <v>196</v>
      </c>
      <c r="Q365">
        <v>1000</v>
      </c>
      <c r="W365">
        <v>0</v>
      </c>
      <c r="X365">
        <v>-2064010995</v>
      </c>
      <c r="Y365">
        <f>AT365</f>
        <v>1.4E-3</v>
      </c>
      <c r="AA365">
        <v>91719.48</v>
      </c>
      <c r="AB365">
        <v>0</v>
      </c>
      <c r="AC365">
        <v>0</v>
      </c>
      <c r="AD365">
        <v>0</v>
      </c>
      <c r="AE365">
        <v>10068</v>
      </c>
      <c r="AF365">
        <v>0</v>
      </c>
      <c r="AG365">
        <v>0</v>
      </c>
      <c r="AH365">
        <v>0</v>
      </c>
      <c r="AI365">
        <v>9.11</v>
      </c>
      <c r="AJ365">
        <v>1</v>
      </c>
      <c r="AK365">
        <v>1</v>
      </c>
      <c r="AL365">
        <v>1</v>
      </c>
      <c r="AM365">
        <v>4</v>
      </c>
      <c r="AN365">
        <v>0</v>
      </c>
      <c r="AO365">
        <v>1</v>
      </c>
      <c r="AP365">
        <v>1</v>
      </c>
      <c r="AQ365">
        <v>0</v>
      </c>
      <c r="AR365">
        <v>0</v>
      </c>
      <c r="AS365" t="s">
        <v>3</v>
      </c>
      <c r="AT365">
        <v>1.4E-3</v>
      </c>
      <c r="AU365" t="s">
        <v>3</v>
      </c>
      <c r="AV365">
        <v>0</v>
      </c>
      <c r="AW365">
        <v>2</v>
      </c>
      <c r="AX365">
        <v>51662678</v>
      </c>
      <c r="AY365">
        <v>1</v>
      </c>
      <c r="AZ365">
        <v>0</v>
      </c>
      <c r="BA365">
        <v>411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0</v>
      </c>
      <c r="BP365">
        <v>0</v>
      </c>
      <c r="BQ365">
        <v>0</v>
      </c>
      <c r="BR365">
        <v>0</v>
      </c>
      <c r="BS365">
        <v>0</v>
      </c>
      <c r="BT365">
        <v>0</v>
      </c>
      <c r="BU365">
        <v>0</v>
      </c>
      <c r="BV365">
        <v>0</v>
      </c>
      <c r="BW365">
        <v>0</v>
      </c>
      <c r="CV365">
        <v>0</v>
      </c>
      <c r="CW365">
        <v>0</v>
      </c>
      <c r="CX365">
        <f>ROUND(Y365*Source!I273,7)</f>
        <v>1.4E-3</v>
      </c>
      <c r="CY365">
        <f>AA365</f>
        <v>91719.48</v>
      </c>
      <c r="CZ365">
        <f>AE365</f>
        <v>10068</v>
      </c>
      <c r="DA365">
        <f>AI365</f>
        <v>9.11</v>
      </c>
      <c r="DB365">
        <f>ROUND(ROUND(AT365*CZ365,2),2)</f>
        <v>14.1</v>
      </c>
      <c r="DC365">
        <f>ROUND(ROUND(AT365*AG365,2),2)</f>
        <v>0</v>
      </c>
      <c r="DD365" t="s">
        <v>3</v>
      </c>
      <c r="DE365" t="s">
        <v>3</v>
      </c>
      <c r="DF365">
        <f>ROUND(ROUND(AE365*AI365,2)*CX365,2)</f>
        <v>128.41</v>
      </c>
      <c r="DG365">
        <f>ROUND(ROUND(AF365,2)*CX365,2)</f>
        <v>0</v>
      </c>
      <c r="DH365">
        <f>ROUND(ROUND(AG365,2)*CX365,2)</f>
        <v>0</v>
      </c>
      <c r="DI365">
        <f t="shared" si="281"/>
        <v>0</v>
      </c>
      <c r="DJ365">
        <f>DF365</f>
        <v>128.41</v>
      </c>
      <c r="DK365">
        <v>0</v>
      </c>
      <c r="DL365" t="s">
        <v>3</v>
      </c>
      <c r="DM365">
        <v>0</v>
      </c>
      <c r="DN365" t="s">
        <v>3</v>
      </c>
      <c r="DO365">
        <v>0</v>
      </c>
    </row>
    <row r="366" spans="1:119" x14ac:dyDescent="0.2">
      <c r="A366">
        <f>ROW(Source!A273)</f>
        <v>273</v>
      </c>
      <c r="B366">
        <v>51661419</v>
      </c>
      <c r="C366">
        <v>51662665</v>
      </c>
      <c r="D366">
        <v>0</v>
      </c>
      <c r="E366">
        <v>1</v>
      </c>
      <c r="F366">
        <v>1</v>
      </c>
      <c r="G366">
        <v>1</v>
      </c>
      <c r="H366">
        <v>3</v>
      </c>
      <c r="I366" t="s">
        <v>29</v>
      </c>
      <c r="J366" t="s">
        <v>3</v>
      </c>
      <c r="K366" t="s">
        <v>268</v>
      </c>
      <c r="L366">
        <v>1377</v>
      </c>
      <c r="N366">
        <v>1013</v>
      </c>
      <c r="O366" t="s">
        <v>31</v>
      </c>
      <c r="P366" t="s">
        <v>31</v>
      </c>
      <c r="Q366">
        <v>1</v>
      </c>
      <c r="W366">
        <v>0</v>
      </c>
      <c r="X366">
        <v>1466667957</v>
      </c>
      <c r="Y366">
        <f>AT366</f>
        <v>1</v>
      </c>
      <c r="AA366">
        <v>31498.5</v>
      </c>
      <c r="AB366">
        <v>0</v>
      </c>
      <c r="AC366">
        <v>0</v>
      </c>
      <c r="AD366">
        <v>0</v>
      </c>
      <c r="AE366">
        <v>32864.65</v>
      </c>
      <c r="AF366">
        <v>0</v>
      </c>
      <c r="AG366">
        <v>0</v>
      </c>
      <c r="AH366">
        <v>0</v>
      </c>
      <c r="AI366">
        <v>6.13</v>
      </c>
      <c r="AJ366">
        <v>1</v>
      </c>
      <c r="AK366">
        <v>1</v>
      </c>
      <c r="AL366">
        <v>1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  <c r="AS366" t="s">
        <v>3</v>
      </c>
      <c r="AT366">
        <v>1</v>
      </c>
      <c r="AU366" t="s">
        <v>3</v>
      </c>
      <c r="AV366">
        <v>0</v>
      </c>
      <c r="AW366">
        <v>1</v>
      </c>
      <c r="AX366">
        <v>-1</v>
      </c>
      <c r="AY366">
        <v>0</v>
      </c>
      <c r="AZ366">
        <v>0</v>
      </c>
      <c r="BA366" t="s">
        <v>3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CV366">
        <v>0</v>
      </c>
      <c r="CW366">
        <v>0</v>
      </c>
      <c r="CX366">
        <f>ROUND(Y366*Source!I273,7)</f>
        <v>1</v>
      </c>
      <c r="CY366">
        <f>AA366</f>
        <v>31498.5</v>
      </c>
      <c r="CZ366">
        <f>AE366</f>
        <v>32864.65</v>
      </c>
      <c r="DA366">
        <f>AI366</f>
        <v>6.13</v>
      </c>
      <c r="DB366">
        <f>ROUND(ROUND(AT366*CZ366,2),2)</f>
        <v>32864.65</v>
      </c>
      <c r="DC366">
        <f>ROUND(ROUND(AT366*AG366,2),2)</f>
        <v>0</v>
      </c>
      <c r="DD366" t="s">
        <v>3</v>
      </c>
      <c r="DE366" t="s">
        <v>3</v>
      </c>
      <c r="DF366">
        <f>ROUND(ROUND(AE366*AI366,2)*CX366,2)</f>
        <v>201460.3</v>
      </c>
      <c r="DG366">
        <f>ROUND(ROUND(AF366,2)*CX366,2)</f>
        <v>0</v>
      </c>
      <c r="DH366">
        <f>ROUND(ROUND(AG366,2)*CX366,2)</f>
        <v>0</v>
      </c>
      <c r="DI366">
        <f t="shared" si="281"/>
        <v>0</v>
      </c>
      <c r="DJ366">
        <f>DF366</f>
        <v>201460.3</v>
      </c>
      <c r="DK366">
        <v>0</v>
      </c>
      <c r="DL366" t="s">
        <v>3</v>
      </c>
      <c r="DM366">
        <v>0</v>
      </c>
      <c r="DN366" t="s">
        <v>3</v>
      </c>
      <c r="DO366">
        <v>0</v>
      </c>
    </row>
    <row r="367" spans="1:119" x14ac:dyDescent="0.2">
      <c r="A367">
        <f>ROW(Source!A275)</f>
        <v>275</v>
      </c>
      <c r="B367">
        <v>51661419</v>
      </c>
      <c r="C367">
        <v>51662680</v>
      </c>
      <c r="D367">
        <v>49510719</v>
      </c>
      <c r="E367">
        <v>70</v>
      </c>
      <c r="F367">
        <v>1</v>
      </c>
      <c r="G367">
        <v>1</v>
      </c>
      <c r="H367">
        <v>1</v>
      </c>
      <c r="I367" t="s">
        <v>491</v>
      </c>
      <c r="J367" t="s">
        <v>3</v>
      </c>
      <c r="K367" t="s">
        <v>492</v>
      </c>
      <c r="L367">
        <v>1191</v>
      </c>
      <c r="N367">
        <v>1013</v>
      </c>
      <c r="O367" t="s">
        <v>455</v>
      </c>
      <c r="P367" t="s">
        <v>455</v>
      </c>
      <c r="Q367">
        <v>1</v>
      </c>
      <c r="W367">
        <v>0</v>
      </c>
      <c r="X367">
        <v>784619160</v>
      </c>
      <c r="Y367">
        <f>(AT367*ROUND(1.05,7))</f>
        <v>6.0375000000000005</v>
      </c>
      <c r="AA367">
        <v>0</v>
      </c>
      <c r="AB367">
        <v>0</v>
      </c>
      <c r="AC367">
        <v>0</v>
      </c>
      <c r="AD367">
        <v>291.83</v>
      </c>
      <c r="AE367">
        <v>0</v>
      </c>
      <c r="AF367">
        <v>0</v>
      </c>
      <c r="AG367">
        <v>0</v>
      </c>
      <c r="AH367">
        <v>8.74</v>
      </c>
      <c r="AI367">
        <v>1</v>
      </c>
      <c r="AJ367">
        <v>1</v>
      </c>
      <c r="AK367">
        <v>1</v>
      </c>
      <c r="AL367">
        <v>33.39</v>
      </c>
      <c r="AM367">
        <v>4</v>
      </c>
      <c r="AN367">
        <v>0</v>
      </c>
      <c r="AO367">
        <v>1</v>
      </c>
      <c r="AP367">
        <v>1</v>
      </c>
      <c r="AQ367">
        <v>0</v>
      </c>
      <c r="AR367">
        <v>0</v>
      </c>
      <c r="AS367" t="s">
        <v>3</v>
      </c>
      <c r="AT367">
        <v>5.75</v>
      </c>
      <c r="AU367" t="s">
        <v>20</v>
      </c>
      <c r="AV367">
        <v>1</v>
      </c>
      <c r="AW367">
        <v>2</v>
      </c>
      <c r="AX367">
        <v>51662687</v>
      </c>
      <c r="AY367">
        <v>1</v>
      </c>
      <c r="AZ367">
        <v>0</v>
      </c>
      <c r="BA367">
        <v>412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0</v>
      </c>
      <c r="BN367">
        <v>0</v>
      </c>
      <c r="BO367">
        <v>0</v>
      </c>
      <c r="BP367">
        <v>0</v>
      </c>
      <c r="BQ367">
        <v>0</v>
      </c>
      <c r="BR367">
        <v>0</v>
      </c>
      <c r="BS367">
        <v>0</v>
      </c>
      <c r="BT367">
        <v>0</v>
      </c>
      <c r="BU367">
        <v>0</v>
      </c>
      <c r="BV367">
        <v>0</v>
      </c>
      <c r="BW367">
        <v>0</v>
      </c>
      <c r="CU367">
        <f>ROUND(AT367*Source!I275*AH367*AL367,2)</f>
        <v>268.48</v>
      </c>
      <c r="CV367">
        <f>ROUND(Y367*Source!I275,7)</f>
        <v>0.96599999999999997</v>
      </c>
      <c r="CW367">
        <v>0</v>
      </c>
      <c r="CX367">
        <f>ROUND(Y367*Source!I275,7)</f>
        <v>0.96599999999999997</v>
      </c>
      <c r="CY367">
        <f>AD367</f>
        <v>291.83</v>
      </c>
      <c r="CZ367">
        <f>AH367</f>
        <v>8.74</v>
      </c>
      <c r="DA367">
        <f>AL367</f>
        <v>33.39</v>
      </c>
      <c r="DB367">
        <f>ROUND((ROUND(AT367*CZ367,2)*ROUND(1.05,7)),2)</f>
        <v>52.77</v>
      </c>
      <c r="DC367">
        <f>ROUND((ROUND(AT367*AG367,2)*ROUND(1.05,7)),2)</f>
        <v>0</v>
      </c>
      <c r="DD367" t="s">
        <v>3</v>
      </c>
      <c r="DE367" t="s">
        <v>3</v>
      </c>
      <c r="DF367">
        <f>ROUND(ROUND(AE367,2)*CX367,2)</f>
        <v>0</v>
      </c>
      <c r="DG367">
        <f>ROUND(ROUND(AF367,2)*CX367,2)</f>
        <v>0</v>
      </c>
      <c r="DH367">
        <f>ROUND(ROUND(AG367,2)*CX367,2)</f>
        <v>0</v>
      </c>
      <c r="DI367">
        <f>ROUND(ROUND(AH367*AL367,2)*CX367,2)</f>
        <v>281.91000000000003</v>
      </c>
      <c r="DJ367">
        <f>DI367</f>
        <v>281.91000000000003</v>
      </c>
      <c r="DK367">
        <v>0</v>
      </c>
      <c r="DL367" t="s">
        <v>3</v>
      </c>
      <c r="DM367">
        <v>0</v>
      </c>
      <c r="DN367" t="s">
        <v>3</v>
      </c>
      <c r="DO367">
        <v>0</v>
      </c>
    </row>
    <row r="368" spans="1:119" x14ac:dyDescent="0.2">
      <c r="A368">
        <f>ROW(Source!A275)</f>
        <v>275</v>
      </c>
      <c r="B368">
        <v>51661419</v>
      </c>
      <c r="C368">
        <v>51662680</v>
      </c>
      <c r="D368">
        <v>49510905</v>
      </c>
      <c r="E368">
        <v>70</v>
      </c>
      <c r="F368">
        <v>1</v>
      </c>
      <c r="G368">
        <v>1</v>
      </c>
      <c r="H368">
        <v>1</v>
      </c>
      <c r="I368" t="s">
        <v>456</v>
      </c>
      <c r="J368" t="s">
        <v>3</v>
      </c>
      <c r="K368" t="s">
        <v>457</v>
      </c>
      <c r="L368">
        <v>1191</v>
      </c>
      <c r="N368">
        <v>1013</v>
      </c>
      <c r="O368" t="s">
        <v>455</v>
      </c>
      <c r="P368" t="s">
        <v>455</v>
      </c>
      <c r="Q368">
        <v>1</v>
      </c>
      <c r="W368">
        <v>0</v>
      </c>
      <c r="X368">
        <v>-1417349443</v>
      </c>
      <c r="Y368">
        <f>(AT368*ROUND(1.05,7))</f>
        <v>1.0500000000000001E-2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1</v>
      </c>
      <c r="AJ368">
        <v>1</v>
      </c>
      <c r="AK368">
        <v>33.39</v>
      </c>
      <c r="AL368">
        <v>1</v>
      </c>
      <c r="AM368">
        <v>4</v>
      </c>
      <c r="AN368">
        <v>0</v>
      </c>
      <c r="AO368">
        <v>1</v>
      </c>
      <c r="AP368">
        <v>1</v>
      </c>
      <c r="AQ368">
        <v>0</v>
      </c>
      <c r="AR368">
        <v>0</v>
      </c>
      <c r="AS368" t="s">
        <v>3</v>
      </c>
      <c r="AT368">
        <v>0.01</v>
      </c>
      <c r="AU368" t="s">
        <v>20</v>
      </c>
      <c r="AV368">
        <v>2</v>
      </c>
      <c r="AW368">
        <v>2</v>
      </c>
      <c r="AX368">
        <v>51662688</v>
      </c>
      <c r="AY368">
        <v>1</v>
      </c>
      <c r="AZ368">
        <v>0</v>
      </c>
      <c r="BA368">
        <v>413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>
        <v>0</v>
      </c>
      <c r="BU368">
        <v>0</v>
      </c>
      <c r="BV368">
        <v>0</v>
      </c>
      <c r="BW368">
        <v>0</v>
      </c>
      <c r="CV368">
        <v>0</v>
      </c>
      <c r="CW368">
        <v>0</v>
      </c>
      <c r="CX368">
        <f>ROUND(Y368*Source!I275,7)</f>
        <v>1.6800000000000001E-3</v>
      </c>
      <c r="CY368">
        <f>AD368</f>
        <v>0</v>
      </c>
      <c r="CZ368">
        <f>AH368</f>
        <v>0</v>
      </c>
      <c r="DA368">
        <f>AL368</f>
        <v>1</v>
      </c>
      <c r="DB368">
        <f>ROUND((ROUND(AT368*CZ368,2)*ROUND(1.05,7)),2)</f>
        <v>0</v>
      </c>
      <c r="DC368">
        <f>ROUND((ROUND(AT368*AG368,2)*ROUND(1.05,7)),2)</f>
        <v>0</v>
      </c>
      <c r="DD368" t="s">
        <v>3</v>
      </c>
      <c r="DE368" t="s">
        <v>3</v>
      </c>
      <c r="DF368">
        <f>ROUND(ROUND(AE368,2)*CX368,2)</f>
        <v>0</v>
      </c>
      <c r="DG368">
        <f>ROUND(ROUND(AF368,2)*CX368,2)</f>
        <v>0</v>
      </c>
      <c r="DH368">
        <f>ROUND(ROUND(AG368*AK368,2)*CX368,2)</f>
        <v>0</v>
      </c>
      <c r="DI368">
        <f>ROUND(ROUND(AH368,2)*CX368,2)</f>
        <v>0</v>
      </c>
      <c r="DJ368">
        <f>DI368</f>
        <v>0</v>
      </c>
      <c r="DK368">
        <v>0</v>
      </c>
      <c r="DL368" t="s">
        <v>3</v>
      </c>
      <c r="DM368">
        <v>0</v>
      </c>
      <c r="DN368" t="s">
        <v>3</v>
      </c>
      <c r="DO368">
        <v>0</v>
      </c>
    </row>
    <row r="369" spans="1:119" x14ac:dyDescent="0.2">
      <c r="A369">
        <f>ROW(Source!A275)</f>
        <v>275</v>
      </c>
      <c r="B369">
        <v>51661419</v>
      </c>
      <c r="C369">
        <v>51662680</v>
      </c>
      <c r="D369">
        <v>49673503</v>
      </c>
      <c r="E369">
        <v>1</v>
      </c>
      <c r="F369">
        <v>1</v>
      </c>
      <c r="G369">
        <v>1</v>
      </c>
      <c r="H369">
        <v>2</v>
      </c>
      <c r="I369" t="s">
        <v>465</v>
      </c>
      <c r="J369" t="s">
        <v>466</v>
      </c>
      <c r="K369" t="s">
        <v>467</v>
      </c>
      <c r="L369">
        <v>1367</v>
      </c>
      <c r="N369">
        <v>1011</v>
      </c>
      <c r="O369" t="s">
        <v>461</v>
      </c>
      <c r="P369" t="s">
        <v>461</v>
      </c>
      <c r="Q369">
        <v>1</v>
      </c>
      <c r="W369">
        <v>0</v>
      </c>
      <c r="X369">
        <v>509054691</v>
      </c>
      <c r="Y369">
        <f>(AT369*ROUND(1.05,7))</f>
        <v>1.0500000000000001E-2</v>
      </c>
      <c r="AA369">
        <v>0</v>
      </c>
      <c r="AB369">
        <v>871.31</v>
      </c>
      <c r="AC369">
        <v>387.32</v>
      </c>
      <c r="AD369">
        <v>0</v>
      </c>
      <c r="AE369">
        <v>0</v>
      </c>
      <c r="AF369">
        <v>65.709999999999994</v>
      </c>
      <c r="AG369">
        <v>11.6</v>
      </c>
      <c r="AH369">
        <v>0</v>
      </c>
      <c r="AI369">
        <v>1</v>
      </c>
      <c r="AJ369">
        <v>13.26</v>
      </c>
      <c r="AK369">
        <v>33.39</v>
      </c>
      <c r="AL369">
        <v>1</v>
      </c>
      <c r="AM369">
        <v>4</v>
      </c>
      <c r="AN369">
        <v>0</v>
      </c>
      <c r="AO369">
        <v>1</v>
      </c>
      <c r="AP369">
        <v>1</v>
      </c>
      <c r="AQ369">
        <v>0</v>
      </c>
      <c r="AR369">
        <v>0</v>
      </c>
      <c r="AS369" t="s">
        <v>3</v>
      </c>
      <c r="AT369">
        <v>0.01</v>
      </c>
      <c r="AU369" t="s">
        <v>20</v>
      </c>
      <c r="AV369">
        <v>0</v>
      </c>
      <c r="AW369">
        <v>2</v>
      </c>
      <c r="AX369">
        <v>51662689</v>
      </c>
      <c r="AY369">
        <v>1</v>
      </c>
      <c r="AZ369">
        <v>0</v>
      </c>
      <c r="BA369">
        <v>414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  <c r="BO369">
        <v>0</v>
      </c>
      <c r="BP369">
        <v>0</v>
      </c>
      <c r="BQ369">
        <v>0</v>
      </c>
      <c r="BR369">
        <v>0</v>
      </c>
      <c r="BS369">
        <v>0</v>
      </c>
      <c r="BT369">
        <v>0</v>
      </c>
      <c r="BU369">
        <v>0</v>
      </c>
      <c r="BV369">
        <v>0</v>
      </c>
      <c r="BW369">
        <v>0</v>
      </c>
      <c r="CV369">
        <v>0</v>
      </c>
      <c r="CW369">
        <f>ROUND(Y369*Source!I275,7)</f>
        <v>1.6800000000000001E-3</v>
      </c>
      <c r="CX369">
        <f>ROUND(Y369*Source!I275,7)</f>
        <v>1.6800000000000001E-3</v>
      </c>
      <c r="CY369">
        <f>AB369</f>
        <v>871.31</v>
      </c>
      <c r="CZ369">
        <f>AF369</f>
        <v>65.709999999999994</v>
      </c>
      <c r="DA369">
        <f>AJ369</f>
        <v>13.26</v>
      </c>
      <c r="DB369">
        <f>ROUND((ROUND(AT369*CZ369,2)*ROUND(1.05,7)),2)</f>
        <v>0.69</v>
      </c>
      <c r="DC369">
        <f>ROUND((ROUND(AT369*AG369,2)*ROUND(1.05,7)),2)</f>
        <v>0.13</v>
      </c>
      <c r="DD369" t="s">
        <v>3</v>
      </c>
      <c r="DE369" t="s">
        <v>3</v>
      </c>
      <c r="DF369">
        <f>ROUND(ROUND(AE369,2)*CX369,2)</f>
        <v>0</v>
      </c>
      <c r="DG369">
        <f>ROUND(ROUND(AF369*AJ369,2)*CX369,2)</f>
        <v>1.46</v>
      </c>
      <c r="DH369">
        <f>ROUND(ROUND(AG369*AK369,2)*CX369,2)</f>
        <v>0.65</v>
      </c>
      <c r="DI369">
        <f>ROUND(ROUND(AH369,2)*CX369,2)</f>
        <v>0</v>
      </c>
      <c r="DJ369">
        <f>DG369</f>
        <v>1.46</v>
      </c>
      <c r="DK369">
        <v>0</v>
      </c>
      <c r="DL369" t="s">
        <v>3</v>
      </c>
      <c r="DM369">
        <v>0</v>
      </c>
      <c r="DN369" t="s">
        <v>3</v>
      </c>
      <c r="DO369">
        <v>0</v>
      </c>
    </row>
    <row r="370" spans="1:119" x14ac:dyDescent="0.2">
      <c r="A370">
        <f>ROW(Source!A275)</f>
        <v>275</v>
      </c>
      <c r="B370">
        <v>51661419</v>
      </c>
      <c r="C370">
        <v>51662680</v>
      </c>
      <c r="D370">
        <v>49525488</v>
      </c>
      <c r="E370">
        <v>1</v>
      </c>
      <c r="F370">
        <v>1</v>
      </c>
      <c r="G370">
        <v>1</v>
      </c>
      <c r="H370">
        <v>3</v>
      </c>
      <c r="I370" t="s">
        <v>468</v>
      </c>
      <c r="J370" t="s">
        <v>469</v>
      </c>
      <c r="K370" t="s">
        <v>470</v>
      </c>
      <c r="L370">
        <v>1346</v>
      </c>
      <c r="N370">
        <v>1009</v>
      </c>
      <c r="O370" t="s">
        <v>471</v>
      </c>
      <c r="P370" t="s">
        <v>471</v>
      </c>
      <c r="Q370">
        <v>1</v>
      </c>
      <c r="W370">
        <v>0</v>
      </c>
      <c r="X370">
        <v>-1864341761</v>
      </c>
      <c r="Y370">
        <f>AT370</f>
        <v>0.06</v>
      </c>
      <c r="AA370">
        <v>82.35</v>
      </c>
      <c r="AB370">
        <v>0</v>
      </c>
      <c r="AC370">
        <v>0</v>
      </c>
      <c r="AD370">
        <v>0</v>
      </c>
      <c r="AE370">
        <v>9.0399999999999991</v>
      </c>
      <c r="AF370">
        <v>0</v>
      </c>
      <c r="AG370">
        <v>0</v>
      </c>
      <c r="AH370">
        <v>0</v>
      </c>
      <c r="AI370">
        <v>9.11</v>
      </c>
      <c r="AJ370">
        <v>1</v>
      </c>
      <c r="AK370">
        <v>1</v>
      </c>
      <c r="AL370">
        <v>1</v>
      </c>
      <c r="AM370">
        <v>4</v>
      </c>
      <c r="AN370">
        <v>0</v>
      </c>
      <c r="AO370">
        <v>1</v>
      </c>
      <c r="AP370">
        <v>1</v>
      </c>
      <c r="AQ370">
        <v>0</v>
      </c>
      <c r="AR370">
        <v>0</v>
      </c>
      <c r="AS370" t="s">
        <v>3</v>
      </c>
      <c r="AT370">
        <v>0.06</v>
      </c>
      <c r="AU370" t="s">
        <v>3</v>
      </c>
      <c r="AV370">
        <v>0</v>
      </c>
      <c r="AW370">
        <v>2</v>
      </c>
      <c r="AX370">
        <v>51662690</v>
      </c>
      <c r="AY370">
        <v>1</v>
      </c>
      <c r="AZ370">
        <v>0</v>
      </c>
      <c r="BA370">
        <v>415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0</v>
      </c>
      <c r="BU370">
        <v>0</v>
      </c>
      <c r="BV370">
        <v>0</v>
      </c>
      <c r="BW370">
        <v>0</v>
      </c>
      <c r="CV370">
        <v>0</v>
      </c>
      <c r="CW370">
        <v>0</v>
      </c>
      <c r="CX370">
        <f>ROUND(Y370*Source!I275,7)</f>
        <v>9.5999999999999992E-3</v>
      </c>
      <c r="CY370">
        <f>AA370</f>
        <v>82.35</v>
      </c>
      <c r="CZ370">
        <f>AE370</f>
        <v>9.0399999999999991</v>
      </c>
      <c r="DA370">
        <f>AI370</f>
        <v>9.11</v>
      </c>
      <c r="DB370">
        <f>ROUND(ROUND(AT370*CZ370,2),2)</f>
        <v>0.54</v>
      </c>
      <c r="DC370">
        <f>ROUND(ROUND(AT370*AG370,2),2)</f>
        <v>0</v>
      </c>
      <c r="DD370" t="s">
        <v>3</v>
      </c>
      <c r="DE370" t="s">
        <v>3</v>
      </c>
      <c r="DF370">
        <f>ROUND(ROUND(AE370*AI370,2)*CX370,2)</f>
        <v>0.79</v>
      </c>
      <c r="DG370">
        <f>ROUND(ROUND(AF370,2)*CX370,2)</f>
        <v>0</v>
      </c>
      <c r="DH370">
        <f>ROUND(ROUND(AG370,2)*CX370,2)</f>
        <v>0</v>
      </c>
      <c r="DI370">
        <f>ROUND(ROUND(AH370,2)*CX370,2)</f>
        <v>0</v>
      </c>
      <c r="DJ370">
        <f>DF370</f>
        <v>0.79</v>
      </c>
      <c r="DK370">
        <v>0</v>
      </c>
      <c r="DL370" t="s">
        <v>3</v>
      </c>
      <c r="DM370">
        <v>0</v>
      </c>
      <c r="DN370" t="s">
        <v>3</v>
      </c>
      <c r="DO370">
        <v>0</v>
      </c>
    </row>
    <row r="371" spans="1:119" x14ac:dyDescent="0.2">
      <c r="A371">
        <f>ROW(Source!A275)</f>
        <v>275</v>
      </c>
      <c r="B371">
        <v>51661419</v>
      </c>
      <c r="C371">
        <v>51662680</v>
      </c>
      <c r="D371">
        <v>49526492</v>
      </c>
      <c r="E371">
        <v>1</v>
      </c>
      <c r="F371">
        <v>1</v>
      </c>
      <c r="G371">
        <v>1</v>
      </c>
      <c r="H371">
        <v>3</v>
      </c>
      <c r="I371" t="s">
        <v>472</v>
      </c>
      <c r="J371" t="s">
        <v>473</v>
      </c>
      <c r="K371" t="s">
        <v>474</v>
      </c>
      <c r="L371">
        <v>1346</v>
      </c>
      <c r="N371">
        <v>1009</v>
      </c>
      <c r="O371" t="s">
        <v>471</v>
      </c>
      <c r="P371" t="s">
        <v>471</v>
      </c>
      <c r="Q371">
        <v>1</v>
      </c>
      <c r="W371">
        <v>0</v>
      </c>
      <c r="X371">
        <v>497341279</v>
      </c>
      <c r="Y371">
        <f>AT371</f>
        <v>0.08</v>
      </c>
      <c r="AA371">
        <v>210.35</v>
      </c>
      <c r="AB371">
        <v>0</v>
      </c>
      <c r="AC371">
        <v>0</v>
      </c>
      <c r="AD371">
        <v>0</v>
      </c>
      <c r="AE371">
        <v>23.09</v>
      </c>
      <c r="AF371">
        <v>0</v>
      </c>
      <c r="AG371">
        <v>0</v>
      </c>
      <c r="AH371">
        <v>0</v>
      </c>
      <c r="AI371">
        <v>9.11</v>
      </c>
      <c r="AJ371">
        <v>1</v>
      </c>
      <c r="AK371">
        <v>1</v>
      </c>
      <c r="AL371">
        <v>1</v>
      </c>
      <c r="AM371">
        <v>4</v>
      </c>
      <c r="AN371">
        <v>0</v>
      </c>
      <c r="AO371">
        <v>1</v>
      </c>
      <c r="AP371">
        <v>1</v>
      </c>
      <c r="AQ371">
        <v>0</v>
      </c>
      <c r="AR371">
        <v>0</v>
      </c>
      <c r="AS371" t="s">
        <v>3</v>
      </c>
      <c r="AT371">
        <v>0.08</v>
      </c>
      <c r="AU371" t="s">
        <v>3</v>
      </c>
      <c r="AV371">
        <v>0</v>
      </c>
      <c r="AW371">
        <v>2</v>
      </c>
      <c r="AX371">
        <v>51662691</v>
      </c>
      <c r="AY371">
        <v>1</v>
      </c>
      <c r="AZ371">
        <v>0</v>
      </c>
      <c r="BA371">
        <v>416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0</v>
      </c>
      <c r="BN371">
        <v>0</v>
      </c>
      <c r="BO371">
        <v>0</v>
      </c>
      <c r="BP371">
        <v>0</v>
      </c>
      <c r="BQ371">
        <v>0</v>
      </c>
      <c r="BR371">
        <v>0</v>
      </c>
      <c r="BS371">
        <v>0</v>
      </c>
      <c r="BT371">
        <v>0</v>
      </c>
      <c r="BU371">
        <v>0</v>
      </c>
      <c r="BV371">
        <v>0</v>
      </c>
      <c r="BW371">
        <v>0</v>
      </c>
      <c r="CV371">
        <v>0</v>
      </c>
      <c r="CW371">
        <v>0</v>
      </c>
      <c r="CX371">
        <f>ROUND(Y371*Source!I275,7)</f>
        <v>1.2800000000000001E-2</v>
      </c>
      <c r="CY371">
        <f>AA371</f>
        <v>210.35</v>
      </c>
      <c r="CZ371">
        <f>AE371</f>
        <v>23.09</v>
      </c>
      <c r="DA371">
        <f>AI371</f>
        <v>9.11</v>
      </c>
      <c r="DB371">
        <f>ROUND(ROUND(AT371*CZ371,2),2)</f>
        <v>1.85</v>
      </c>
      <c r="DC371">
        <f>ROUND(ROUND(AT371*AG371,2),2)</f>
        <v>0</v>
      </c>
      <c r="DD371" t="s">
        <v>3</v>
      </c>
      <c r="DE371" t="s">
        <v>3</v>
      </c>
      <c r="DF371">
        <f>ROUND(ROUND(AE371*AI371,2)*CX371,2)</f>
        <v>2.69</v>
      </c>
      <c r="DG371">
        <f>ROUND(ROUND(AF371,2)*CX371,2)</f>
        <v>0</v>
      </c>
      <c r="DH371">
        <f>ROUND(ROUND(AG371,2)*CX371,2)</f>
        <v>0</v>
      </c>
      <c r="DI371">
        <f>ROUND(ROUND(AH371,2)*CX371,2)</f>
        <v>0</v>
      </c>
      <c r="DJ371">
        <f>DF371</f>
        <v>2.69</v>
      </c>
      <c r="DK371">
        <v>0</v>
      </c>
      <c r="DL371" t="s">
        <v>3</v>
      </c>
      <c r="DM371">
        <v>0</v>
      </c>
      <c r="DN371" t="s">
        <v>3</v>
      </c>
      <c r="DO371">
        <v>0</v>
      </c>
    </row>
    <row r="372" spans="1:119" x14ac:dyDescent="0.2">
      <c r="A372">
        <f>ROW(Source!A275)</f>
        <v>275</v>
      </c>
      <c r="B372">
        <v>51661419</v>
      </c>
      <c r="C372">
        <v>51662680</v>
      </c>
      <c r="D372">
        <v>0</v>
      </c>
      <c r="E372">
        <v>1</v>
      </c>
      <c r="F372">
        <v>1</v>
      </c>
      <c r="G372">
        <v>1</v>
      </c>
      <c r="H372">
        <v>3</v>
      </c>
      <c r="I372" t="s">
        <v>29</v>
      </c>
      <c r="J372" t="s">
        <v>3</v>
      </c>
      <c r="K372" t="s">
        <v>275</v>
      </c>
      <c r="L372">
        <v>1371</v>
      </c>
      <c r="N372">
        <v>1013</v>
      </c>
      <c r="O372" t="s">
        <v>17</v>
      </c>
      <c r="P372" t="s">
        <v>17</v>
      </c>
      <c r="Q372">
        <v>1</v>
      </c>
      <c r="W372">
        <v>0</v>
      </c>
      <c r="X372">
        <v>-599500238</v>
      </c>
      <c r="Y372">
        <f>AT372</f>
        <v>6.25</v>
      </c>
      <c r="AA372">
        <v>2186.25</v>
      </c>
      <c r="AB372">
        <v>0</v>
      </c>
      <c r="AC372">
        <v>0</v>
      </c>
      <c r="AD372">
        <v>0</v>
      </c>
      <c r="AE372">
        <v>2299.1</v>
      </c>
      <c r="AF372">
        <v>0</v>
      </c>
      <c r="AG372">
        <v>0</v>
      </c>
      <c r="AH372">
        <v>0</v>
      </c>
      <c r="AI372">
        <v>9.11</v>
      </c>
      <c r="AJ372">
        <v>1</v>
      </c>
      <c r="AK372">
        <v>1</v>
      </c>
      <c r="AL372">
        <v>1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  <c r="AS372" t="s">
        <v>3</v>
      </c>
      <c r="AT372">
        <v>6.25</v>
      </c>
      <c r="AU372" t="s">
        <v>3</v>
      </c>
      <c r="AV372">
        <v>0</v>
      </c>
      <c r="AW372">
        <v>1</v>
      </c>
      <c r="AX372">
        <v>-1</v>
      </c>
      <c r="AY372">
        <v>0</v>
      </c>
      <c r="AZ372">
        <v>0</v>
      </c>
      <c r="BA372" t="s">
        <v>3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0</v>
      </c>
      <c r="BP372">
        <v>0</v>
      </c>
      <c r="BQ372">
        <v>0</v>
      </c>
      <c r="BR372">
        <v>0</v>
      </c>
      <c r="BS372">
        <v>0</v>
      </c>
      <c r="BT372">
        <v>0</v>
      </c>
      <c r="BU372">
        <v>0</v>
      </c>
      <c r="BV372">
        <v>0</v>
      </c>
      <c r="BW372">
        <v>0</v>
      </c>
      <c r="CV372">
        <v>0</v>
      </c>
      <c r="CW372">
        <v>0</v>
      </c>
      <c r="CX372">
        <f>ROUND(Y372*Source!I275,7)</f>
        <v>1</v>
      </c>
      <c r="CY372">
        <f>AA372</f>
        <v>2186.25</v>
      </c>
      <c r="CZ372">
        <f>AE372</f>
        <v>2299.1</v>
      </c>
      <c r="DA372">
        <f>AI372</f>
        <v>9.11</v>
      </c>
      <c r="DB372">
        <f>ROUND(ROUND(AT372*CZ372,2),2)</f>
        <v>14369.38</v>
      </c>
      <c r="DC372">
        <f>ROUND(ROUND(AT372*AG372,2),2)</f>
        <v>0</v>
      </c>
      <c r="DD372" t="s">
        <v>3</v>
      </c>
      <c r="DE372" t="s">
        <v>3</v>
      </c>
      <c r="DF372">
        <f>ROUND(ROUND(AE372*AI372,2)*CX372,2)</f>
        <v>20944.8</v>
      </c>
      <c r="DG372">
        <f>ROUND(ROUND(AF372,2)*CX372,2)</f>
        <v>0</v>
      </c>
      <c r="DH372">
        <f>ROUND(ROUND(AG372,2)*CX372,2)</f>
        <v>0</v>
      </c>
      <c r="DI372">
        <f>ROUND(ROUND(AH372,2)*CX372,2)</f>
        <v>0</v>
      </c>
      <c r="DJ372">
        <f>DF372</f>
        <v>20944.8</v>
      </c>
      <c r="DK372">
        <v>0</v>
      </c>
      <c r="DL372" t="s">
        <v>3</v>
      </c>
      <c r="DM372">
        <v>0</v>
      </c>
      <c r="DN372" t="s">
        <v>3</v>
      </c>
      <c r="DO372">
        <v>0</v>
      </c>
    </row>
    <row r="373" spans="1:119" x14ac:dyDescent="0.2">
      <c r="A373">
        <f>ROW(Source!A277)</f>
        <v>277</v>
      </c>
      <c r="B373">
        <v>51661419</v>
      </c>
      <c r="C373">
        <v>51662694</v>
      </c>
      <c r="D373">
        <v>49510767</v>
      </c>
      <c r="E373">
        <v>70</v>
      </c>
      <c r="F373">
        <v>1</v>
      </c>
      <c r="G373">
        <v>1</v>
      </c>
      <c r="H373">
        <v>1</v>
      </c>
      <c r="I373" t="s">
        <v>502</v>
      </c>
      <c r="J373" t="s">
        <v>3</v>
      </c>
      <c r="K373" t="s">
        <v>503</v>
      </c>
      <c r="L373">
        <v>1191</v>
      </c>
      <c r="N373">
        <v>1013</v>
      </c>
      <c r="O373" t="s">
        <v>455</v>
      </c>
      <c r="P373" t="s">
        <v>455</v>
      </c>
      <c r="Q373">
        <v>1</v>
      </c>
      <c r="W373">
        <v>0</v>
      </c>
      <c r="X373">
        <v>-1936699058</v>
      </c>
      <c r="Y373">
        <f>(AT373*ROUND(1.05,7))</f>
        <v>5.6700000000000008</v>
      </c>
      <c r="AA373">
        <v>0</v>
      </c>
      <c r="AB373">
        <v>0</v>
      </c>
      <c r="AC373">
        <v>0</v>
      </c>
      <c r="AD373">
        <v>331.23</v>
      </c>
      <c r="AE373">
        <v>0</v>
      </c>
      <c r="AF373">
        <v>0</v>
      </c>
      <c r="AG373">
        <v>0</v>
      </c>
      <c r="AH373">
        <v>9.92</v>
      </c>
      <c r="AI373">
        <v>1</v>
      </c>
      <c r="AJ373">
        <v>1</v>
      </c>
      <c r="AK373">
        <v>1</v>
      </c>
      <c r="AL373">
        <v>33.39</v>
      </c>
      <c r="AM373">
        <v>4</v>
      </c>
      <c r="AN373">
        <v>0</v>
      </c>
      <c r="AO373">
        <v>1</v>
      </c>
      <c r="AP373">
        <v>1</v>
      </c>
      <c r="AQ373">
        <v>0</v>
      </c>
      <c r="AR373">
        <v>0</v>
      </c>
      <c r="AS373" t="s">
        <v>3</v>
      </c>
      <c r="AT373">
        <v>5.4</v>
      </c>
      <c r="AU373" t="s">
        <v>20</v>
      </c>
      <c r="AV373">
        <v>1</v>
      </c>
      <c r="AW373">
        <v>2</v>
      </c>
      <c r="AX373">
        <v>51662701</v>
      </c>
      <c r="AY373">
        <v>1</v>
      </c>
      <c r="AZ373">
        <v>0</v>
      </c>
      <c r="BA373">
        <v>418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0</v>
      </c>
      <c r="BN373">
        <v>0</v>
      </c>
      <c r="BO373">
        <v>0</v>
      </c>
      <c r="BP373">
        <v>0</v>
      </c>
      <c r="BQ373">
        <v>0</v>
      </c>
      <c r="BR373">
        <v>0</v>
      </c>
      <c r="BS373">
        <v>0</v>
      </c>
      <c r="BT373">
        <v>0</v>
      </c>
      <c r="BU373">
        <v>0</v>
      </c>
      <c r="BV373">
        <v>0</v>
      </c>
      <c r="BW373">
        <v>0</v>
      </c>
      <c r="CU373">
        <f>ROUND(AT373*Source!I277*AH373*AL373,2)</f>
        <v>715.45</v>
      </c>
      <c r="CV373">
        <f>ROUND(Y373*Source!I277,7)</f>
        <v>2.2679999999999998</v>
      </c>
      <c r="CW373">
        <v>0</v>
      </c>
      <c r="CX373">
        <f>ROUND(Y373*Source!I277,7)</f>
        <v>2.2679999999999998</v>
      </c>
      <c r="CY373">
        <f>AD373</f>
        <v>331.23</v>
      </c>
      <c r="CZ373">
        <f>AH373</f>
        <v>9.92</v>
      </c>
      <c r="DA373">
        <f>AL373</f>
        <v>33.39</v>
      </c>
      <c r="DB373">
        <f>ROUND((ROUND(AT373*CZ373,2)*ROUND(1.05,7)),2)</f>
        <v>56.25</v>
      </c>
      <c r="DC373">
        <f>ROUND((ROUND(AT373*AG373,2)*ROUND(1.05,7)),2)</f>
        <v>0</v>
      </c>
      <c r="DD373" t="s">
        <v>3</v>
      </c>
      <c r="DE373" t="s">
        <v>3</v>
      </c>
      <c r="DF373">
        <f>ROUND(ROUND(AE373,2)*CX373,2)</f>
        <v>0</v>
      </c>
      <c r="DG373">
        <f>ROUND(ROUND(AF373,2)*CX373,2)</f>
        <v>0</v>
      </c>
      <c r="DH373">
        <f>ROUND(ROUND(AG373,2)*CX373,2)</f>
        <v>0</v>
      </c>
      <c r="DI373">
        <f>ROUND(ROUND(AH373*AL373,2)*CX373,2)</f>
        <v>751.23</v>
      </c>
      <c r="DJ373">
        <f>DI373</f>
        <v>751.23</v>
      </c>
      <c r="DK373">
        <v>0</v>
      </c>
      <c r="DL373" t="s">
        <v>3</v>
      </c>
      <c r="DM373">
        <v>0</v>
      </c>
      <c r="DN373" t="s">
        <v>3</v>
      </c>
      <c r="DO373">
        <v>0</v>
      </c>
    </row>
    <row r="374" spans="1:119" x14ac:dyDescent="0.2">
      <c r="A374">
        <f>ROW(Source!A277)</f>
        <v>277</v>
      </c>
      <c r="B374">
        <v>51661419</v>
      </c>
      <c r="C374">
        <v>51662694</v>
      </c>
      <c r="D374">
        <v>49510905</v>
      </c>
      <c r="E374">
        <v>70</v>
      </c>
      <c r="F374">
        <v>1</v>
      </c>
      <c r="G374">
        <v>1</v>
      </c>
      <c r="H374">
        <v>1</v>
      </c>
      <c r="I374" t="s">
        <v>456</v>
      </c>
      <c r="J374" t="s">
        <v>3</v>
      </c>
      <c r="K374" t="s">
        <v>457</v>
      </c>
      <c r="L374">
        <v>1191</v>
      </c>
      <c r="N374">
        <v>1013</v>
      </c>
      <c r="O374" t="s">
        <v>455</v>
      </c>
      <c r="P374" t="s">
        <v>455</v>
      </c>
      <c r="Q374">
        <v>1</v>
      </c>
      <c r="W374">
        <v>0</v>
      </c>
      <c r="X374">
        <v>-1417349443</v>
      </c>
      <c r="Y374">
        <f>(AT374*ROUND(1.05,7))</f>
        <v>2.1000000000000001E-2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1</v>
      </c>
      <c r="AJ374">
        <v>1</v>
      </c>
      <c r="AK374">
        <v>33.39</v>
      </c>
      <c r="AL374">
        <v>1</v>
      </c>
      <c r="AM374">
        <v>4</v>
      </c>
      <c r="AN374">
        <v>0</v>
      </c>
      <c r="AO374">
        <v>1</v>
      </c>
      <c r="AP374">
        <v>1</v>
      </c>
      <c r="AQ374">
        <v>0</v>
      </c>
      <c r="AR374">
        <v>0</v>
      </c>
      <c r="AS374" t="s">
        <v>3</v>
      </c>
      <c r="AT374">
        <v>0.02</v>
      </c>
      <c r="AU374" t="s">
        <v>20</v>
      </c>
      <c r="AV374">
        <v>2</v>
      </c>
      <c r="AW374">
        <v>2</v>
      </c>
      <c r="AX374">
        <v>51662702</v>
      </c>
      <c r="AY374">
        <v>1</v>
      </c>
      <c r="AZ374">
        <v>0</v>
      </c>
      <c r="BA374">
        <v>419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0</v>
      </c>
      <c r="BM374">
        <v>0</v>
      </c>
      <c r="BN374">
        <v>0</v>
      </c>
      <c r="BO374">
        <v>0</v>
      </c>
      <c r="BP374">
        <v>0</v>
      </c>
      <c r="BQ374">
        <v>0</v>
      </c>
      <c r="BR374">
        <v>0</v>
      </c>
      <c r="BS374">
        <v>0</v>
      </c>
      <c r="BT374">
        <v>0</v>
      </c>
      <c r="BU374">
        <v>0</v>
      </c>
      <c r="BV374">
        <v>0</v>
      </c>
      <c r="BW374">
        <v>0</v>
      </c>
      <c r="CV374">
        <v>0</v>
      </c>
      <c r="CW374">
        <v>0</v>
      </c>
      <c r="CX374">
        <f>ROUND(Y374*Source!I277,7)</f>
        <v>8.3999999999999995E-3</v>
      </c>
      <c r="CY374">
        <f>AD374</f>
        <v>0</v>
      </c>
      <c r="CZ374">
        <f>AH374</f>
        <v>0</v>
      </c>
      <c r="DA374">
        <f>AL374</f>
        <v>1</v>
      </c>
      <c r="DB374">
        <f>ROUND((ROUND(AT374*CZ374,2)*ROUND(1.05,7)),2)</f>
        <v>0</v>
      </c>
      <c r="DC374">
        <f>ROUND((ROUND(AT374*AG374,2)*ROUND(1.05,7)),2)</f>
        <v>0</v>
      </c>
      <c r="DD374" t="s">
        <v>3</v>
      </c>
      <c r="DE374" t="s">
        <v>3</v>
      </c>
      <c r="DF374">
        <f>ROUND(ROUND(AE374,2)*CX374,2)</f>
        <v>0</v>
      </c>
      <c r="DG374">
        <f>ROUND(ROUND(AF374,2)*CX374,2)</f>
        <v>0</v>
      </c>
      <c r="DH374">
        <f>ROUND(ROUND(AG374*AK374,2)*CX374,2)</f>
        <v>0</v>
      </c>
      <c r="DI374">
        <f>ROUND(ROUND(AH374,2)*CX374,2)</f>
        <v>0</v>
      </c>
      <c r="DJ374">
        <f>DI374</f>
        <v>0</v>
      </c>
      <c r="DK374">
        <v>0</v>
      </c>
      <c r="DL374" t="s">
        <v>3</v>
      </c>
      <c r="DM374">
        <v>0</v>
      </c>
      <c r="DN374" t="s">
        <v>3</v>
      </c>
      <c r="DO374">
        <v>0</v>
      </c>
    </row>
    <row r="375" spans="1:119" x14ac:dyDescent="0.2">
      <c r="A375">
        <f>ROW(Source!A277)</f>
        <v>277</v>
      </c>
      <c r="B375">
        <v>51661419</v>
      </c>
      <c r="C375">
        <v>51662694</v>
      </c>
      <c r="D375">
        <v>49673503</v>
      </c>
      <c r="E375">
        <v>1</v>
      </c>
      <c r="F375">
        <v>1</v>
      </c>
      <c r="G375">
        <v>1</v>
      </c>
      <c r="H375">
        <v>2</v>
      </c>
      <c r="I375" t="s">
        <v>465</v>
      </c>
      <c r="J375" t="s">
        <v>466</v>
      </c>
      <c r="K375" t="s">
        <v>467</v>
      </c>
      <c r="L375">
        <v>1367</v>
      </c>
      <c r="N375">
        <v>1011</v>
      </c>
      <c r="O375" t="s">
        <v>461</v>
      </c>
      <c r="P375" t="s">
        <v>461</v>
      </c>
      <c r="Q375">
        <v>1</v>
      </c>
      <c r="W375">
        <v>0</v>
      </c>
      <c r="X375">
        <v>509054691</v>
      </c>
      <c r="Y375">
        <f>(AT375*ROUND(1.05,7))</f>
        <v>2.1000000000000001E-2</v>
      </c>
      <c r="AA375">
        <v>0</v>
      </c>
      <c r="AB375">
        <v>871.31</v>
      </c>
      <c r="AC375">
        <v>387.32</v>
      </c>
      <c r="AD375">
        <v>0</v>
      </c>
      <c r="AE375">
        <v>0</v>
      </c>
      <c r="AF375">
        <v>65.709999999999994</v>
      </c>
      <c r="AG375">
        <v>11.6</v>
      </c>
      <c r="AH375">
        <v>0</v>
      </c>
      <c r="AI375">
        <v>1</v>
      </c>
      <c r="AJ375">
        <v>13.26</v>
      </c>
      <c r="AK375">
        <v>33.39</v>
      </c>
      <c r="AL375">
        <v>1</v>
      </c>
      <c r="AM375">
        <v>4</v>
      </c>
      <c r="AN375">
        <v>0</v>
      </c>
      <c r="AO375">
        <v>1</v>
      </c>
      <c r="AP375">
        <v>1</v>
      </c>
      <c r="AQ375">
        <v>0</v>
      </c>
      <c r="AR375">
        <v>0</v>
      </c>
      <c r="AS375" t="s">
        <v>3</v>
      </c>
      <c r="AT375">
        <v>0.02</v>
      </c>
      <c r="AU375" t="s">
        <v>20</v>
      </c>
      <c r="AV375">
        <v>0</v>
      </c>
      <c r="AW375">
        <v>2</v>
      </c>
      <c r="AX375">
        <v>51662703</v>
      </c>
      <c r="AY375">
        <v>1</v>
      </c>
      <c r="AZ375">
        <v>0</v>
      </c>
      <c r="BA375">
        <v>420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0</v>
      </c>
      <c r="BM375">
        <v>0</v>
      </c>
      <c r="BN375">
        <v>0</v>
      </c>
      <c r="BO375">
        <v>0</v>
      </c>
      <c r="BP375">
        <v>0</v>
      </c>
      <c r="BQ375">
        <v>0</v>
      </c>
      <c r="BR375">
        <v>0</v>
      </c>
      <c r="BS375">
        <v>0</v>
      </c>
      <c r="BT375">
        <v>0</v>
      </c>
      <c r="BU375">
        <v>0</v>
      </c>
      <c r="BV375">
        <v>0</v>
      </c>
      <c r="BW375">
        <v>0</v>
      </c>
      <c r="CV375">
        <v>0</v>
      </c>
      <c r="CW375">
        <f>ROUND(Y375*Source!I277,7)</f>
        <v>8.3999999999999995E-3</v>
      </c>
      <c r="CX375">
        <f>ROUND(Y375*Source!I277,7)</f>
        <v>8.3999999999999995E-3</v>
      </c>
      <c r="CY375">
        <f>AB375</f>
        <v>871.31</v>
      </c>
      <c r="CZ375">
        <f>AF375</f>
        <v>65.709999999999994</v>
      </c>
      <c r="DA375">
        <f>AJ375</f>
        <v>13.26</v>
      </c>
      <c r="DB375">
        <f>ROUND((ROUND(AT375*CZ375,2)*ROUND(1.05,7)),2)</f>
        <v>1.38</v>
      </c>
      <c r="DC375">
        <f>ROUND((ROUND(AT375*AG375,2)*ROUND(1.05,7)),2)</f>
        <v>0.24</v>
      </c>
      <c r="DD375" t="s">
        <v>3</v>
      </c>
      <c r="DE375" t="s">
        <v>3</v>
      </c>
      <c r="DF375">
        <f>ROUND(ROUND(AE375,2)*CX375,2)</f>
        <v>0</v>
      </c>
      <c r="DG375">
        <f>ROUND(ROUND(AF375*AJ375,2)*CX375,2)</f>
        <v>7.32</v>
      </c>
      <c r="DH375">
        <f>ROUND(ROUND(AG375*AK375,2)*CX375,2)</f>
        <v>3.25</v>
      </c>
      <c r="DI375">
        <f>ROUND(ROUND(AH375,2)*CX375,2)</f>
        <v>0</v>
      </c>
      <c r="DJ375">
        <f>DG375</f>
        <v>7.32</v>
      </c>
      <c r="DK375">
        <v>0</v>
      </c>
      <c r="DL375" t="s">
        <v>3</v>
      </c>
      <c r="DM375">
        <v>0</v>
      </c>
      <c r="DN375" t="s">
        <v>3</v>
      </c>
      <c r="DO375">
        <v>0</v>
      </c>
    </row>
    <row r="376" spans="1:119" x14ac:dyDescent="0.2">
      <c r="A376">
        <f>ROW(Source!A277)</f>
        <v>277</v>
      </c>
      <c r="B376">
        <v>51661419</v>
      </c>
      <c r="C376">
        <v>51662694</v>
      </c>
      <c r="D376">
        <v>49525488</v>
      </c>
      <c r="E376">
        <v>1</v>
      </c>
      <c r="F376">
        <v>1</v>
      </c>
      <c r="G376">
        <v>1</v>
      </c>
      <c r="H376">
        <v>3</v>
      </c>
      <c r="I376" t="s">
        <v>468</v>
      </c>
      <c r="J376" t="s">
        <v>469</v>
      </c>
      <c r="K376" t="s">
        <v>470</v>
      </c>
      <c r="L376">
        <v>1346</v>
      </c>
      <c r="N376">
        <v>1009</v>
      </c>
      <c r="O376" t="s">
        <v>471</v>
      </c>
      <c r="P376" t="s">
        <v>471</v>
      </c>
      <c r="Q376">
        <v>1</v>
      </c>
      <c r="W376">
        <v>0</v>
      </c>
      <c r="X376">
        <v>-1864341761</v>
      </c>
      <c r="Y376">
        <f>AT376</f>
        <v>0.8</v>
      </c>
      <c r="AA376">
        <v>82.35</v>
      </c>
      <c r="AB376">
        <v>0</v>
      </c>
      <c r="AC376">
        <v>0</v>
      </c>
      <c r="AD376">
        <v>0</v>
      </c>
      <c r="AE376">
        <v>9.0399999999999991</v>
      </c>
      <c r="AF376">
        <v>0</v>
      </c>
      <c r="AG376">
        <v>0</v>
      </c>
      <c r="AH376">
        <v>0</v>
      </c>
      <c r="AI376">
        <v>9.11</v>
      </c>
      <c r="AJ376">
        <v>1</v>
      </c>
      <c r="AK376">
        <v>1</v>
      </c>
      <c r="AL376">
        <v>1</v>
      </c>
      <c r="AM376">
        <v>4</v>
      </c>
      <c r="AN376">
        <v>0</v>
      </c>
      <c r="AO376">
        <v>1</v>
      </c>
      <c r="AP376">
        <v>1</v>
      </c>
      <c r="AQ376">
        <v>0</v>
      </c>
      <c r="AR376">
        <v>0</v>
      </c>
      <c r="AS376" t="s">
        <v>3</v>
      </c>
      <c r="AT376">
        <v>0.8</v>
      </c>
      <c r="AU376" t="s">
        <v>3</v>
      </c>
      <c r="AV376">
        <v>0</v>
      </c>
      <c r="AW376">
        <v>2</v>
      </c>
      <c r="AX376">
        <v>51662704</v>
      </c>
      <c r="AY376">
        <v>1</v>
      </c>
      <c r="AZ376">
        <v>0</v>
      </c>
      <c r="BA376">
        <v>421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0</v>
      </c>
      <c r="BM376">
        <v>0</v>
      </c>
      <c r="BN376">
        <v>0</v>
      </c>
      <c r="BO376">
        <v>0</v>
      </c>
      <c r="BP376">
        <v>0</v>
      </c>
      <c r="BQ376">
        <v>0</v>
      </c>
      <c r="BR376">
        <v>0</v>
      </c>
      <c r="BS376">
        <v>0</v>
      </c>
      <c r="BT376">
        <v>0</v>
      </c>
      <c r="BU376">
        <v>0</v>
      </c>
      <c r="BV376">
        <v>0</v>
      </c>
      <c r="BW376">
        <v>0</v>
      </c>
      <c r="CV376">
        <v>0</v>
      </c>
      <c r="CW376">
        <v>0</v>
      </c>
      <c r="CX376">
        <f>ROUND(Y376*Source!I277,7)</f>
        <v>0.32</v>
      </c>
      <c r="CY376">
        <f>AA376</f>
        <v>82.35</v>
      </c>
      <c r="CZ376">
        <f>AE376</f>
        <v>9.0399999999999991</v>
      </c>
      <c r="DA376">
        <f>AI376</f>
        <v>9.11</v>
      </c>
      <c r="DB376">
        <f>ROUND(ROUND(AT376*CZ376,2),2)</f>
        <v>7.23</v>
      </c>
      <c r="DC376">
        <f>ROUND(ROUND(AT376*AG376,2),2)</f>
        <v>0</v>
      </c>
      <c r="DD376" t="s">
        <v>3</v>
      </c>
      <c r="DE376" t="s">
        <v>3</v>
      </c>
      <c r="DF376">
        <f>ROUND(ROUND(AE376*AI376,2)*CX376,2)</f>
        <v>26.35</v>
      </c>
      <c r="DG376">
        <f>ROUND(ROUND(AF376,2)*CX376,2)</f>
        <v>0</v>
      </c>
      <c r="DH376">
        <f>ROUND(ROUND(AG376,2)*CX376,2)</f>
        <v>0</v>
      </c>
      <c r="DI376">
        <f>ROUND(ROUND(AH376,2)*CX376,2)</f>
        <v>0</v>
      </c>
      <c r="DJ376">
        <f>DF376</f>
        <v>26.35</v>
      </c>
      <c r="DK376">
        <v>0</v>
      </c>
      <c r="DL376" t="s">
        <v>3</v>
      </c>
      <c r="DM376">
        <v>0</v>
      </c>
      <c r="DN376" t="s">
        <v>3</v>
      </c>
      <c r="DO376">
        <v>0</v>
      </c>
    </row>
    <row r="377" spans="1:119" x14ac:dyDescent="0.2">
      <c r="A377">
        <f>ROW(Source!A277)</f>
        <v>277</v>
      </c>
      <c r="B377">
        <v>51661419</v>
      </c>
      <c r="C377">
        <v>51662694</v>
      </c>
      <c r="D377">
        <v>49526492</v>
      </c>
      <c r="E377">
        <v>1</v>
      </c>
      <c r="F377">
        <v>1</v>
      </c>
      <c r="G377">
        <v>1</v>
      </c>
      <c r="H377">
        <v>3</v>
      </c>
      <c r="I377" t="s">
        <v>472</v>
      </c>
      <c r="J377" t="s">
        <v>473</v>
      </c>
      <c r="K377" t="s">
        <v>474</v>
      </c>
      <c r="L377">
        <v>1346</v>
      </c>
      <c r="N377">
        <v>1009</v>
      </c>
      <c r="O377" t="s">
        <v>471</v>
      </c>
      <c r="P377" t="s">
        <v>471</v>
      </c>
      <c r="Q377">
        <v>1</v>
      </c>
      <c r="W377">
        <v>0</v>
      </c>
      <c r="X377">
        <v>497341279</v>
      </c>
      <c r="Y377">
        <f>AT377</f>
        <v>2.4</v>
      </c>
      <c r="AA377">
        <v>210.35</v>
      </c>
      <c r="AB377">
        <v>0</v>
      </c>
      <c r="AC377">
        <v>0</v>
      </c>
      <c r="AD377">
        <v>0</v>
      </c>
      <c r="AE377">
        <v>23.09</v>
      </c>
      <c r="AF377">
        <v>0</v>
      </c>
      <c r="AG377">
        <v>0</v>
      </c>
      <c r="AH377">
        <v>0</v>
      </c>
      <c r="AI377">
        <v>9.11</v>
      </c>
      <c r="AJ377">
        <v>1</v>
      </c>
      <c r="AK377">
        <v>1</v>
      </c>
      <c r="AL377">
        <v>1</v>
      </c>
      <c r="AM377">
        <v>4</v>
      </c>
      <c r="AN377">
        <v>0</v>
      </c>
      <c r="AO377">
        <v>1</v>
      </c>
      <c r="AP377">
        <v>1</v>
      </c>
      <c r="AQ377">
        <v>0</v>
      </c>
      <c r="AR377">
        <v>0</v>
      </c>
      <c r="AS377" t="s">
        <v>3</v>
      </c>
      <c r="AT377">
        <v>2.4</v>
      </c>
      <c r="AU377" t="s">
        <v>3</v>
      </c>
      <c r="AV377">
        <v>0</v>
      </c>
      <c r="AW377">
        <v>2</v>
      </c>
      <c r="AX377">
        <v>51662705</v>
      </c>
      <c r="AY377">
        <v>1</v>
      </c>
      <c r="AZ377">
        <v>0</v>
      </c>
      <c r="BA377">
        <v>422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  <c r="BO377">
        <v>0</v>
      </c>
      <c r="BP377">
        <v>0</v>
      </c>
      <c r="BQ377">
        <v>0</v>
      </c>
      <c r="BR377">
        <v>0</v>
      </c>
      <c r="BS377">
        <v>0</v>
      </c>
      <c r="BT377">
        <v>0</v>
      </c>
      <c r="BU377">
        <v>0</v>
      </c>
      <c r="BV377">
        <v>0</v>
      </c>
      <c r="BW377">
        <v>0</v>
      </c>
      <c r="CV377">
        <v>0</v>
      </c>
      <c r="CW377">
        <v>0</v>
      </c>
      <c r="CX377">
        <f>ROUND(Y377*Source!I277,7)</f>
        <v>0.96</v>
      </c>
      <c r="CY377">
        <f>AA377</f>
        <v>210.35</v>
      </c>
      <c r="CZ377">
        <f>AE377</f>
        <v>23.09</v>
      </c>
      <c r="DA377">
        <f>AI377</f>
        <v>9.11</v>
      </c>
      <c r="DB377">
        <f>ROUND(ROUND(AT377*CZ377,2),2)</f>
        <v>55.42</v>
      </c>
      <c r="DC377">
        <f>ROUND(ROUND(AT377*AG377,2),2)</f>
        <v>0</v>
      </c>
      <c r="DD377" t="s">
        <v>3</v>
      </c>
      <c r="DE377" t="s">
        <v>3</v>
      </c>
      <c r="DF377">
        <f>ROUND(ROUND(AE377*AI377,2)*CX377,2)</f>
        <v>201.94</v>
      </c>
      <c r="DG377">
        <f>ROUND(ROUND(AF377,2)*CX377,2)</f>
        <v>0</v>
      </c>
      <c r="DH377">
        <f>ROUND(ROUND(AG377,2)*CX377,2)</f>
        <v>0</v>
      </c>
      <c r="DI377">
        <f>ROUND(ROUND(AH377,2)*CX377,2)</f>
        <v>0</v>
      </c>
      <c r="DJ377">
        <f>DF377</f>
        <v>201.94</v>
      </c>
      <c r="DK377">
        <v>0</v>
      </c>
      <c r="DL377" t="s">
        <v>3</v>
      </c>
      <c r="DM377">
        <v>0</v>
      </c>
      <c r="DN377" t="s">
        <v>3</v>
      </c>
      <c r="DO377">
        <v>0</v>
      </c>
    </row>
    <row r="378" spans="1:119" x14ac:dyDescent="0.2">
      <c r="A378">
        <f>ROW(Source!A277)</f>
        <v>277</v>
      </c>
      <c r="B378">
        <v>51661419</v>
      </c>
      <c r="C378">
        <v>51662694</v>
      </c>
      <c r="D378">
        <v>0</v>
      </c>
      <c r="E378">
        <v>1</v>
      </c>
      <c r="F378">
        <v>1</v>
      </c>
      <c r="G378">
        <v>1</v>
      </c>
      <c r="H378">
        <v>3</v>
      </c>
      <c r="I378" t="s">
        <v>29</v>
      </c>
      <c r="J378" t="s">
        <v>3</v>
      </c>
      <c r="K378" t="s">
        <v>283</v>
      </c>
      <c r="L378">
        <v>1377</v>
      </c>
      <c r="N378">
        <v>1013</v>
      </c>
      <c r="O378" t="s">
        <v>31</v>
      </c>
      <c r="P378" t="s">
        <v>31</v>
      </c>
      <c r="Q378">
        <v>1</v>
      </c>
      <c r="W378">
        <v>0</v>
      </c>
      <c r="X378">
        <v>-346865361</v>
      </c>
      <c r="Y378">
        <f>AT378</f>
        <v>2.5</v>
      </c>
      <c r="AA378">
        <v>878.63</v>
      </c>
      <c r="AB378">
        <v>0</v>
      </c>
      <c r="AC378">
        <v>0</v>
      </c>
      <c r="AD378">
        <v>0</v>
      </c>
      <c r="AE378">
        <v>923.99</v>
      </c>
      <c r="AF378">
        <v>0</v>
      </c>
      <c r="AG378">
        <v>0</v>
      </c>
      <c r="AH378">
        <v>0</v>
      </c>
      <c r="AI378">
        <v>9.11</v>
      </c>
      <c r="AJ378">
        <v>1</v>
      </c>
      <c r="AK378">
        <v>1</v>
      </c>
      <c r="AL378">
        <v>1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  <c r="AS378" t="s">
        <v>3</v>
      </c>
      <c r="AT378">
        <v>2.5</v>
      </c>
      <c r="AU378" t="s">
        <v>3</v>
      </c>
      <c r="AV378">
        <v>0</v>
      </c>
      <c r="AW378">
        <v>1</v>
      </c>
      <c r="AX378">
        <v>-1</v>
      </c>
      <c r="AY378">
        <v>0</v>
      </c>
      <c r="AZ378">
        <v>0</v>
      </c>
      <c r="BA378" t="s">
        <v>3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0</v>
      </c>
      <c r="BM378">
        <v>0</v>
      </c>
      <c r="BN378">
        <v>0</v>
      </c>
      <c r="BO378">
        <v>0</v>
      </c>
      <c r="BP378">
        <v>0</v>
      </c>
      <c r="BQ378">
        <v>0</v>
      </c>
      <c r="BR378">
        <v>0</v>
      </c>
      <c r="BS378">
        <v>0</v>
      </c>
      <c r="BT378">
        <v>0</v>
      </c>
      <c r="BU378">
        <v>0</v>
      </c>
      <c r="BV378">
        <v>0</v>
      </c>
      <c r="BW378">
        <v>0</v>
      </c>
      <c r="CV378">
        <v>0</v>
      </c>
      <c r="CW378">
        <v>0</v>
      </c>
      <c r="CX378">
        <f>ROUND(Y378*Source!I277,7)</f>
        <v>1</v>
      </c>
      <c r="CY378">
        <f>AA378</f>
        <v>878.63</v>
      </c>
      <c r="CZ378">
        <f>AE378</f>
        <v>923.99</v>
      </c>
      <c r="DA378">
        <f>AI378</f>
        <v>9.11</v>
      </c>
      <c r="DB378">
        <f>ROUND(ROUND(AT378*CZ378,2),2)</f>
        <v>2309.98</v>
      </c>
      <c r="DC378">
        <f>ROUND(ROUND(AT378*AG378,2),2)</f>
        <v>0</v>
      </c>
      <c r="DD378" t="s">
        <v>3</v>
      </c>
      <c r="DE378" t="s">
        <v>3</v>
      </c>
      <c r="DF378">
        <f>ROUND(ROUND(AE378*AI378,2)*CX378,2)</f>
        <v>8417.5499999999993</v>
      </c>
      <c r="DG378">
        <f>ROUND(ROUND(AF378,2)*CX378,2)</f>
        <v>0</v>
      </c>
      <c r="DH378">
        <f>ROUND(ROUND(AG378,2)*CX378,2)</f>
        <v>0</v>
      </c>
      <c r="DI378">
        <f>ROUND(ROUND(AH378,2)*CX378,2)</f>
        <v>0</v>
      </c>
      <c r="DJ378">
        <f>DF378</f>
        <v>8417.5499999999993</v>
      </c>
      <c r="DK378">
        <v>0</v>
      </c>
      <c r="DL378" t="s">
        <v>3</v>
      </c>
      <c r="DM378">
        <v>0</v>
      </c>
      <c r="DN378" t="s">
        <v>3</v>
      </c>
      <c r="DO378">
        <v>0</v>
      </c>
    </row>
    <row r="379" spans="1:119" x14ac:dyDescent="0.2">
      <c r="A379">
        <f>ROW(Source!A279)</f>
        <v>279</v>
      </c>
      <c r="B379">
        <v>51661419</v>
      </c>
      <c r="C379">
        <v>51662708</v>
      </c>
      <c r="D379">
        <v>49510737</v>
      </c>
      <c r="E379">
        <v>70</v>
      </c>
      <c r="F379">
        <v>1</v>
      </c>
      <c r="G379">
        <v>1</v>
      </c>
      <c r="H379">
        <v>1</v>
      </c>
      <c r="I379" t="s">
        <v>513</v>
      </c>
      <c r="J379" t="s">
        <v>3</v>
      </c>
      <c r="K379" t="s">
        <v>514</v>
      </c>
      <c r="L379">
        <v>1191</v>
      </c>
      <c r="N379">
        <v>1013</v>
      </c>
      <c r="O379" t="s">
        <v>455</v>
      </c>
      <c r="P379" t="s">
        <v>455</v>
      </c>
      <c r="Q379">
        <v>1</v>
      </c>
      <c r="W379">
        <v>0</v>
      </c>
      <c r="X379">
        <v>-1810713292</v>
      </c>
      <c r="Y379">
        <f>(AT379*ROUND(1.05,7))</f>
        <v>0.378</v>
      </c>
      <c r="AA379">
        <v>0</v>
      </c>
      <c r="AB379">
        <v>0</v>
      </c>
      <c r="AC379">
        <v>0</v>
      </c>
      <c r="AD379">
        <v>306.52</v>
      </c>
      <c r="AE379">
        <v>0</v>
      </c>
      <c r="AF379">
        <v>0</v>
      </c>
      <c r="AG379">
        <v>0</v>
      </c>
      <c r="AH379">
        <v>9.18</v>
      </c>
      <c r="AI379">
        <v>1</v>
      </c>
      <c r="AJ379">
        <v>1</v>
      </c>
      <c r="AK379">
        <v>1</v>
      </c>
      <c r="AL379">
        <v>33.39</v>
      </c>
      <c r="AM379">
        <v>4</v>
      </c>
      <c r="AN379">
        <v>0</v>
      </c>
      <c r="AO379">
        <v>1</v>
      </c>
      <c r="AP379">
        <v>1</v>
      </c>
      <c r="AQ379">
        <v>0</v>
      </c>
      <c r="AR379">
        <v>0</v>
      </c>
      <c r="AS379" t="s">
        <v>3</v>
      </c>
      <c r="AT379">
        <v>0.36</v>
      </c>
      <c r="AU379" t="s">
        <v>20</v>
      </c>
      <c r="AV379">
        <v>1</v>
      </c>
      <c r="AW379">
        <v>2</v>
      </c>
      <c r="AX379">
        <v>51662717</v>
      </c>
      <c r="AY379">
        <v>1</v>
      </c>
      <c r="AZ379">
        <v>0</v>
      </c>
      <c r="BA379">
        <v>424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  <c r="BO379">
        <v>0</v>
      </c>
      <c r="BP379">
        <v>0</v>
      </c>
      <c r="BQ379">
        <v>0</v>
      </c>
      <c r="BR379">
        <v>0</v>
      </c>
      <c r="BS379">
        <v>0</v>
      </c>
      <c r="BT379">
        <v>0</v>
      </c>
      <c r="BU379">
        <v>0</v>
      </c>
      <c r="BV379">
        <v>0</v>
      </c>
      <c r="BW379">
        <v>0</v>
      </c>
      <c r="CU379">
        <f>ROUND(AT379*Source!I279*AH379*AL379,2)</f>
        <v>110.35</v>
      </c>
      <c r="CV379">
        <f>ROUND(Y379*Source!I279,7)</f>
        <v>0.378</v>
      </c>
      <c r="CW379">
        <v>0</v>
      </c>
      <c r="CX379">
        <f>ROUND(Y379*Source!I279,7)</f>
        <v>0.378</v>
      </c>
      <c r="CY379">
        <f>AD379</f>
        <v>306.52</v>
      </c>
      <c r="CZ379">
        <f>AH379</f>
        <v>9.18</v>
      </c>
      <c r="DA379">
        <f>AL379</f>
        <v>33.39</v>
      </c>
      <c r="DB379">
        <f>ROUND((ROUND(AT379*CZ379,2)*ROUND(1.05,7)),2)</f>
        <v>3.47</v>
      </c>
      <c r="DC379">
        <f>ROUND((ROUND(AT379*AG379,2)*ROUND(1.05,7)),2)</f>
        <v>0</v>
      </c>
      <c r="DD379" t="s">
        <v>3</v>
      </c>
      <c r="DE379" t="s">
        <v>3</v>
      </c>
      <c r="DF379">
        <f>ROUND(ROUND(AE379,2)*CX379,2)</f>
        <v>0</v>
      </c>
      <c r="DG379">
        <f>ROUND(ROUND(AF379,2)*CX379,2)</f>
        <v>0</v>
      </c>
      <c r="DH379">
        <f>ROUND(ROUND(AG379,2)*CX379,2)</f>
        <v>0</v>
      </c>
      <c r="DI379">
        <f>ROUND(ROUND(AH379*AL379,2)*CX379,2)</f>
        <v>115.86</v>
      </c>
      <c r="DJ379">
        <f>DI379</f>
        <v>115.86</v>
      </c>
      <c r="DK379">
        <v>0</v>
      </c>
      <c r="DL379" t="s">
        <v>3</v>
      </c>
      <c r="DM379">
        <v>0</v>
      </c>
      <c r="DN379" t="s">
        <v>3</v>
      </c>
      <c r="DO379">
        <v>0</v>
      </c>
    </row>
    <row r="380" spans="1:119" x14ac:dyDescent="0.2">
      <c r="A380">
        <f>ROW(Source!A279)</f>
        <v>279</v>
      </c>
      <c r="B380">
        <v>51661419</v>
      </c>
      <c r="C380">
        <v>51662708</v>
      </c>
      <c r="D380">
        <v>49510905</v>
      </c>
      <c r="E380">
        <v>70</v>
      </c>
      <c r="F380">
        <v>1</v>
      </c>
      <c r="G380">
        <v>1</v>
      </c>
      <c r="H380">
        <v>1</v>
      </c>
      <c r="I380" t="s">
        <v>456</v>
      </c>
      <c r="J380" t="s">
        <v>3</v>
      </c>
      <c r="K380" t="s">
        <v>457</v>
      </c>
      <c r="L380">
        <v>1191</v>
      </c>
      <c r="N380">
        <v>1013</v>
      </c>
      <c r="O380" t="s">
        <v>455</v>
      </c>
      <c r="P380" t="s">
        <v>455</v>
      </c>
      <c r="Q380">
        <v>1</v>
      </c>
      <c r="W380">
        <v>0</v>
      </c>
      <c r="X380">
        <v>-1417349443</v>
      </c>
      <c r="Y380">
        <f>(AT380*ROUND(1.05,7))</f>
        <v>1.0500000000000001E-2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1</v>
      </c>
      <c r="AJ380">
        <v>1</v>
      </c>
      <c r="AK380">
        <v>33.39</v>
      </c>
      <c r="AL380">
        <v>1</v>
      </c>
      <c r="AM380">
        <v>4</v>
      </c>
      <c r="AN380">
        <v>0</v>
      </c>
      <c r="AO380">
        <v>1</v>
      </c>
      <c r="AP380">
        <v>1</v>
      </c>
      <c r="AQ380">
        <v>0</v>
      </c>
      <c r="AR380">
        <v>0</v>
      </c>
      <c r="AS380" t="s">
        <v>3</v>
      </c>
      <c r="AT380">
        <v>0.01</v>
      </c>
      <c r="AU380" t="s">
        <v>20</v>
      </c>
      <c r="AV380">
        <v>2</v>
      </c>
      <c r="AW380">
        <v>2</v>
      </c>
      <c r="AX380">
        <v>51662718</v>
      </c>
      <c r="AY380">
        <v>1</v>
      </c>
      <c r="AZ380">
        <v>0</v>
      </c>
      <c r="BA380">
        <v>425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0</v>
      </c>
      <c r="BQ380">
        <v>0</v>
      </c>
      <c r="BR380">
        <v>0</v>
      </c>
      <c r="BS380">
        <v>0</v>
      </c>
      <c r="BT380">
        <v>0</v>
      </c>
      <c r="BU380">
        <v>0</v>
      </c>
      <c r="BV380">
        <v>0</v>
      </c>
      <c r="BW380">
        <v>0</v>
      </c>
      <c r="CV380">
        <v>0</v>
      </c>
      <c r="CW380">
        <v>0</v>
      </c>
      <c r="CX380">
        <f>ROUND(Y380*Source!I279,7)</f>
        <v>1.0500000000000001E-2</v>
      </c>
      <c r="CY380">
        <f>AD380</f>
        <v>0</v>
      </c>
      <c r="CZ380">
        <f>AH380</f>
        <v>0</v>
      </c>
      <c r="DA380">
        <f>AL380</f>
        <v>1</v>
      </c>
      <c r="DB380">
        <f>ROUND((ROUND(AT380*CZ380,2)*ROUND(1.05,7)),2)</f>
        <v>0</v>
      </c>
      <c r="DC380">
        <f>ROUND((ROUND(AT380*AG380,2)*ROUND(1.05,7)),2)</f>
        <v>0</v>
      </c>
      <c r="DD380" t="s">
        <v>3</v>
      </c>
      <c r="DE380" t="s">
        <v>3</v>
      </c>
      <c r="DF380">
        <f>ROUND(ROUND(AE380,2)*CX380,2)</f>
        <v>0</v>
      </c>
      <c r="DG380">
        <f>ROUND(ROUND(AF380,2)*CX380,2)</f>
        <v>0</v>
      </c>
      <c r="DH380">
        <f>ROUND(ROUND(AG380*AK380,2)*CX380,2)</f>
        <v>0</v>
      </c>
      <c r="DI380">
        <f t="shared" ref="DI380:DI386" si="282">ROUND(ROUND(AH380,2)*CX380,2)</f>
        <v>0</v>
      </c>
      <c r="DJ380">
        <f>DI380</f>
        <v>0</v>
      </c>
      <c r="DK380">
        <v>0</v>
      </c>
      <c r="DL380" t="s">
        <v>3</v>
      </c>
      <c r="DM380">
        <v>0</v>
      </c>
      <c r="DN380" t="s">
        <v>3</v>
      </c>
      <c r="DO380">
        <v>0</v>
      </c>
    </row>
    <row r="381" spans="1:119" x14ac:dyDescent="0.2">
      <c r="A381">
        <f>ROW(Source!A279)</f>
        <v>279</v>
      </c>
      <c r="B381">
        <v>51661419</v>
      </c>
      <c r="C381">
        <v>51662708</v>
      </c>
      <c r="D381">
        <v>49672695</v>
      </c>
      <c r="E381">
        <v>1</v>
      </c>
      <c r="F381">
        <v>1</v>
      </c>
      <c r="G381">
        <v>1</v>
      </c>
      <c r="H381">
        <v>2</v>
      </c>
      <c r="I381" t="s">
        <v>462</v>
      </c>
      <c r="J381" t="s">
        <v>463</v>
      </c>
      <c r="K381" t="s">
        <v>464</v>
      </c>
      <c r="L381">
        <v>1367</v>
      </c>
      <c r="N381">
        <v>1011</v>
      </c>
      <c r="O381" t="s">
        <v>461</v>
      </c>
      <c r="P381" t="s">
        <v>461</v>
      </c>
      <c r="Q381">
        <v>1</v>
      </c>
      <c r="W381">
        <v>0</v>
      </c>
      <c r="X381">
        <v>1063590936</v>
      </c>
      <c r="Y381">
        <f>(AT381*ROUND(1.05,7))</f>
        <v>9.4500000000000001E-2</v>
      </c>
      <c r="AA381">
        <v>0</v>
      </c>
      <c r="AB381">
        <v>41.37</v>
      </c>
      <c r="AC381">
        <v>0</v>
      </c>
      <c r="AD381">
        <v>0</v>
      </c>
      <c r="AE381">
        <v>0</v>
      </c>
      <c r="AF381">
        <v>3.12</v>
      </c>
      <c r="AG381">
        <v>0</v>
      </c>
      <c r="AH381">
        <v>0</v>
      </c>
      <c r="AI381">
        <v>1</v>
      </c>
      <c r="AJ381">
        <v>13.26</v>
      </c>
      <c r="AK381">
        <v>33.39</v>
      </c>
      <c r="AL381">
        <v>1</v>
      </c>
      <c r="AM381">
        <v>4</v>
      </c>
      <c r="AN381">
        <v>0</v>
      </c>
      <c r="AO381">
        <v>1</v>
      </c>
      <c r="AP381">
        <v>1</v>
      </c>
      <c r="AQ381">
        <v>0</v>
      </c>
      <c r="AR381">
        <v>0</v>
      </c>
      <c r="AS381" t="s">
        <v>3</v>
      </c>
      <c r="AT381">
        <v>0.09</v>
      </c>
      <c r="AU381" t="s">
        <v>20</v>
      </c>
      <c r="AV381">
        <v>0</v>
      </c>
      <c r="AW381">
        <v>2</v>
      </c>
      <c r="AX381">
        <v>51662719</v>
      </c>
      <c r="AY381">
        <v>1</v>
      </c>
      <c r="AZ381">
        <v>0</v>
      </c>
      <c r="BA381">
        <v>426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  <c r="BO381">
        <v>0</v>
      </c>
      <c r="BP381">
        <v>0</v>
      </c>
      <c r="BQ381">
        <v>0</v>
      </c>
      <c r="BR381">
        <v>0</v>
      </c>
      <c r="BS381">
        <v>0</v>
      </c>
      <c r="BT381">
        <v>0</v>
      </c>
      <c r="BU381">
        <v>0</v>
      </c>
      <c r="BV381">
        <v>0</v>
      </c>
      <c r="BW381">
        <v>0</v>
      </c>
      <c r="CV381">
        <v>0</v>
      </c>
      <c r="CW381">
        <f>ROUND(Y381*Source!I279,7)</f>
        <v>9.4500000000000001E-2</v>
      </c>
      <c r="CX381">
        <f>ROUND(Y381*Source!I279,7)</f>
        <v>9.4500000000000001E-2</v>
      </c>
      <c r="CY381">
        <f>AB381</f>
        <v>41.37</v>
      </c>
      <c r="CZ381">
        <f>AF381</f>
        <v>3.12</v>
      </c>
      <c r="DA381">
        <f>AJ381</f>
        <v>13.26</v>
      </c>
      <c r="DB381">
        <f>ROUND((ROUND(AT381*CZ381,2)*ROUND(1.05,7)),2)</f>
        <v>0.28999999999999998</v>
      </c>
      <c r="DC381">
        <f>ROUND((ROUND(AT381*AG381,2)*ROUND(1.05,7)),2)</f>
        <v>0</v>
      </c>
      <c r="DD381" t="s">
        <v>3</v>
      </c>
      <c r="DE381" t="s">
        <v>3</v>
      </c>
      <c r="DF381">
        <f>ROUND(ROUND(AE381,2)*CX381,2)</f>
        <v>0</v>
      </c>
      <c r="DG381">
        <f>ROUND(ROUND(AF381*AJ381,2)*CX381,2)</f>
        <v>3.91</v>
      </c>
      <c r="DH381">
        <f>ROUND(ROUND(AG381*AK381,2)*CX381,2)</f>
        <v>0</v>
      </c>
      <c r="DI381">
        <f t="shared" si="282"/>
        <v>0</v>
      </c>
      <c r="DJ381">
        <f>DG381</f>
        <v>3.91</v>
      </c>
      <c r="DK381">
        <v>0</v>
      </c>
      <c r="DL381" t="s">
        <v>3</v>
      </c>
      <c r="DM381">
        <v>0</v>
      </c>
      <c r="DN381" t="s">
        <v>3</v>
      </c>
      <c r="DO381">
        <v>0</v>
      </c>
    </row>
    <row r="382" spans="1:119" x14ac:dyDescent="0.2">
      <c r="A382">
        <f>ROW(Source!A279)</f>
        <v>279</v>
      </c>
      <c r="B382">
        <v>51661419</v>
      </c>
      <c r="C382">
        <v>51662708</v>
      </c>
      <c r="D382">
        <v>49673503</v>
      </c>
      <c r="E382">
        <v>1</v>
      </c>
      <c r="F382">
        <v>1</v>
      </c>
      <c r="G382">
        <v>1</v>
      </c>
      <c r="H382">
        <v>2</v>
      </c>
      <c r="I382" t="s">
        <v>465</v>
      </c>
      <c r="J382" t="s">
        <v>466</v>
      </c>
      <c r="K382" t="s">
        <v>467</v>
      </c>
      <c r="L382">
        <v>1367</v>
      </c>
      <c r="N382">
        <v>1011</v>
      </c>
      <c r="O382" t="s">
        <v>461</v>
      </c>
      <c r="P382" t="s">
        <v>461</v>
      </c>
      <c r="Q382">
        <v>1</v>
      </c>
      <c r="W382">
        <v>0</v>
      </c>
      <c r="X382">
        <v>509054691</v>
      </c>
      <c r="Y382">
        <f>(AT382*ROUND(1.05,7))</f>
        <v>1.0500000000000001E-2</v>
      </c>
      <c r="AA382">
        <v>0</v>
      </c>
      <c r="AB382">
        <v>871.31</v>
      </c>
      <c r="AC382">
        <v>387.32</v>
      </c>
      <c r="AD382">
        <v>0</v>
      </c>
      <c r="AE382">
        <v>0</v>
      </c>
      <c r="AF382">
        <v>65.709999999999994</v>
      </c>
      <c r="AG382">
        <v>11.6</v>
      </c>
      <c r="AH382">
        <v>0</v>
      </c>
      <c r="AI382">
        <v>1</v>
      </c>
      <c r="AJ382">
        <v>13.26</v>
      </c>
      <c r="AK382">
        <v>33.39</v>
      </c>
      <c r="AL382">
        <v>1</v>
      </c>
      <c r="AM382">
        <v>4</v>
      </c>
      <c r="AN382">
        <v>0</v>
      </c>
      <c r="AO382">
        <v>1</v>
      </c>
      <c r="AP382">
        <v>1</v>
      </c>
      <c r="AQ382">
        <v>0</v>
      </c>
      <c r="AR382">
        <v>0</v>
      </c>
      <c r="AS382" t="s">
        <v>3</v>
      </c>
      <c r="AT382">
        <v>0.01</v>
      </c>
      <c r="AU382" t="s">
        <v>20</v>
      </c>
      <c r="AV382">
        <v>0</v>
      </c>
      <c r="AW382">
        <v>2</v>
      </c>
      <c r="AX382">
        <v>51662720</v>
      </c>
      <c r="AY382">
        <v>1</v>
      </c>
      <c r="AZ382">
        <v>0</v>
      </c>
      <c r="BA382">
        <v>427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  <c r="BO382">
        <v>0</v>
      </c>
      <c r="BP382">
        <v>0</v>
      </c>
      <c r="BQ382">
        <v>0</v>
      </c>
      <c r="BR382">
        <v>0</v>
      </c>
      <c r="BS382">
        <v>0</v>
      </c>
      <c r="BT382">
        <v>0</v>
      </c>
      <c r="BU382">
        <v>0</v>
      </c>
      <c r="BV382">
        <v>0</v>
      </c>
      <c r="BW382">
        <v>0</v>
      </c>
      <c r="CV382">
        <v>0</v>
      </c>
      <c r="CW382">
        <f>ROUND(Y382*Source!I279,7)</f>
        <v>1.0500000000000001E-2</v>
      </c>
      <c r="CX382">
        <f>ROUND(Y382*Source!I279,7)</f>
        <v>1.0500000000000001E-2</v>
      </c>
      <c r="CY382">
        <f>AB382</f>
        <v>871.31</v>
      </c>
      <c r="CZ382">
        <f>AF382</f>
        <v>65.709999999999994</v>
      </c>
      <c r="DA382">
        <f>AJ382</f>
        <v>13.26</v>
      </c>
      <c r="DB382">
        <f>ROUND((ROUND(AT382*CZ382,2)*ROUND(1.05,7)),2)</f>
        <v>0.69</v>
      </c>
      <c r="DC382">
        <f>ROUND((ROUND(AT382*AG382,2)*ROUND(1.05,7)),2)</f>
        <v>0.13</v>
      </c>
      <c r="DD382" t="s">
        <v>3</v>
      </c>
      <c r="DE382" t="s">
        <v>3</v>
      </c>
      <c r="DF382">
        <f>ROUND(ROUND(AE382,2)*CX382,2)</f>
        <v>0</v>
      </c>
      <c r="DG382">
        <f>ROUND(ROUND(AF382*AJ382,2)*CX382,2)</f>
        <v>9.15</v>
      </c>
      <c r="DH382">
        <f>ROUND(ROUND(AG382*AK382,2)*CX382,2)</f>
        <v>4.07</v>
      </c>
      <c r="DI382">
        <f t="shared" si="282"/>
        <v>0</v>
      </c>
      <c r="DJ382">
        <f>DG382</f>
        <v>9.15</v>
      </c>
      <c r="DK382">
        <v>0</v>
      </c>
      <c r="DL382" t="s">
        <v>3</v>
      </c>
      <c r="DM382">
        <v>0</v>
      </c>
      <c r="DN382" t="s">
        <v>3</v>
      </c>
      <c r="DO382">
        <v>0</v>
      </c>
    </row>
    <row r="383" spans="1:119" x14ac:dyDescent="0.2">
      <c r="A383">
        <f>ROW(Source!A279)</f>
        <v>279</v>
      </c>
      <c r="B383">
        <v>51661419</v>
      </c>
      <c r="C383">
        <v>51662708</v>
      </c>
      <c r="D383">
        <v>49673715</v>
      </c>
      <c r="E383">
        <v>1</v>
      </c>
      <c r="F383">
        <v>1</v>
      </c>
      <c r="G383">
        <v>1</v>
      </c>
      <c r="H383">
        <v>2</v>
      </c>
      <c r="I383" t="s">
        <v>479</v>
      </c>
      <c r="J383" t="s">
        <v>480</v>
      </c>
      <c r="K383" t="s">
        <v>481</v>
      </c>
      <c r="L383">
        <v>1367</v>
      </c>
      <c r="N383">
        <v>1011</v>
      </c>
      <c r="O383" t="s">
        <v>461</v>
      </c>
      <c r="P383" t="s">
        <v>461</v>
      </c>
      <c r="Q383">
        <v>1</v>
      </c>
      <c r="W383">
        <v>0</v>
      </c>
      <c r="X383">
        <v>829370094</v>
      </c>
      <c r="Y383">
        <f>(AT383*ROUND(1.05,7))</f>
        <v>5.2500000000000005E-2</v>
      </c>
      <c r="AA383">
        <v>0</v>
      </c>
      <c r="AB383">
        <v>107.41</v>
      </c>
      <c r="AC383">
        <v>0</v>
      </c>
      <c r="AD383">
        <v>0</v>
      </c>
      <c r="AE383">
        <v>0</v>
      </c>
      <c r="AF383">
        <v>8.1</v>
      </c>
      <c r="AG383">
        <v>0</v>
      </c>
      <c r="AH383">
        <v>0</v>
      </c>
      <c r="AI383">
        <v>1</v>
      </c>
      <c r="AJ383">
        <v>13.26</v>
      </c>
      <c r="AK383">
        <v>33.39</v>
      </c>
      <c r="AL383">
        <v>1</v>
      </c>
      <c r="AM383">
        <v>4</v>
      </c>
      <c r="AN383">
        <v>0</v>
      </c>
      <c r="AO383">
        <v>1</v>
      </c>
      <c r="AP383">
        <v>1</v>
      </c>
      <c r="AQ383">
        <v>0</v>
      </c>
      <c r="AR383">
        <v>0</v>
      </c>
      <c r="AS383" t="s">
        <v>3</v>
      </c>
      <c r="AT383">
        <v>0.05</v>
      </c>
      <c r="AU383" t="s">
        <v>20</v>
      </c>
      <c r="AV383">
        <v>0</v>
      </c>
      <c r="AW383">
        <v>2</v>
      </c>
      <c r="AX383">
        <v>51662721</v>
      </c>
      <c r="AY383">
        <v>1</v>
      </c>
      <c r="AZ383">
        <v>0</v>
      </c>
      <c r="BA383">
        <v>428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  <c r="BO383">
        <v>0</v>
      </c>
      <c r="BP383">
        <v>0</v>
      </c>
      <c r="BQ383">
        <v>0</v>
      </c>
      <c r="BR383">
        <v>0</v>
      </c>
      <c r="BS383">
        <v>0</v>
      </c>
      <c r="BT383">
        <v>0</v>
      </c>
      <c r="BU383">
        <v>0</v>
      </c>
      <c r="BV383">
        <v>0</v>
      </c>
      <c r="BW383">
        <v>0</v>
      </c>
      <c r="CV383">
        <v>0</v>
      </c>
      <c r="CW383">
        <f>ROUND(Y383*Source!I279,7)</f>
        <v>5.2499999999999998E-2</v>
      </c>
      <c r="CX383">
        <f>ROUND(Y383*Source!I279,7)</f>
        <v>5.2499999999999998E-2</v>
      </c>
      <c r="CY383">
        <f>AB383</f>
        <v>107.41</v>
      </c>
      <c r="CZ383">
        <f>AF383</f>
        <v>8.1</v>
      </c>
      <c r="DA383">
        <f>AJ383</f>
        <v>13.26</v>
      </c>
      <c r="DB383">
        <f>ROUND((ROUND(AT383*CZ383,2)*ROUND(1.05,7)),2)</f>
        <v>0.43</v>
      </c>
      <c r="DC383">
        <f>ROUND((ROUND(AT383*AG383,2)*ROUND(1.05,7)),2)</f>
        <v>0</v>
      </c>
      <c r="DD383" t="s">
        <v>3</v>
      </c>
      <c r="DE383" t="s">
        <v>3</v>
      </c>
      <c r="DF383">
        <f>ROUND(ROUND(AE383,2)*CX383,2)</f>
        <v>0</v>
      </c>
      <c r="DG383">
        <f>ROUND(ROUND(AF383*AJ383,2)*CX383,2)</f>
        <v>5.64</v>
      </c>
      <c r="DH383">
        <f>ROUND(ROUND(AG383*AK383,2)*CX383,2)</f>
        <v>0</v>
      </c>
      <c r="DI383">
        <f t="shared" si="282"/>
        <v>0</v>
      </c>
      <c r="DJ383">
        <f>DG383</f>
        <v>5.64</v>
      </c>
      <c r="DK383">
        <v>0</v>
      </c>
      <c r="DL383" t="s">
        <v>3</v>
      </c>
      <c r="DM383">
        <v>0</v>
      </c>
      <c r="DN383" t="s">
        <v>3</v>
      </c>
      <c r="DO383">
        <v>0</v>
      </c>
    </row>
    <row r="384" spans="1:119" x14ac:dyDescent="0.2">
      <c r="A384">
        <f>ROW(Source!A279)</f>
        <v>279</v>
      </c>
      <c r="B384">
        <v>51661419</v>
      </c>
      <c r="C384">
        <v>51662708</v>
      </c>
      <c r="D384">
        <v>49524301</v>
      </c>
      <c r="E384">
        <v>1</v>
      </c>
      <c r="F384">
        <v>1</v>
      </c>
      <c r="G384">
        <v>1</v>
      </c>
      <c r="H384">
        <v>3</v>
      </c>
      <c r="I384" t="s">
        <v>482</v>
      </c>
      <c r="J384" t="s">
        <v>483</v>
      </c>
      <c r="K384" t="s">
        <v>484</v>
      </c>
      <c r="L384">
        <v>1348</v>
      </c>
      <c r="N384">
        <v>1009</v>
      </c>
      <c r="O384" t="s">
        <v>196</v>
      </c>
      <c r="P384" t="s">
        <v>196</v>
      </c>
      <c r="Q384">
        <v>1000</v>
      </c>
      <c r="W384">
        <v>0</v>
      </c>
      <c r="X384">
        <v>1824693337</v>
      </c>
      <c r="Y384">
        <f t="shared" ref="Y384:Y409" si="283">AT384</f>
        <v>4.0000000000000003E-5</v>
      </c>
      <c r="AA384">
        <v>94397.82</v>
      </c>
      <c r="AB384">
        <v>0</v>
      </c>
      <c r="AC384">
        <v>0</v>
      </c>
      <c r="AD384">
        <v>0</v>
      </c>
      <c r="AE384">
        <v>10362</v>
      </c>
      <c r="AF384">
        <v>0</v>
      </c>
      <c r="AG384">
        <v>0</v>
      </c>
      <c r="AH384">
        <v>0</v>
      </c>
      <c r="AI384">
        <v>9.11</v>
      </c>
      <c r="AJ384">
        <v>1</v>
      </c>
      <c r="AK384">
        <v>1</v>
      </c>
      <c r="AL384">
        <v>1</v>
      </c>
      <c r="AM384">
        <v>4</v>
      </c>
      <c r="AN384">
        <v>0</v>
      </c>
      <c r="AO384">
        <v>1</v>
      </c>
      <c r="AP384">
        <v>1</v>
      </c>
      <c r="AQ384">
        <v>0</v>
      </c>
      <c r="AR384">
        <v>0</v>
      </c>
      <c r="AS384" t="s">
        <v>3</v>
      </c>
      <c r="AT384">
        <v>4.0000000000000003E-5</v>
      </c>
      <c r="AU384" t="s">
        <v>3</v>
      </c>
      <c r="AV384">
        <v>0</v>
      </c>
      <c r="AW384">
        <v>2</v>
      </c>
      <c r="AX384">
        <v>51662722</v>
      </c>
      <c r="AY384">
        <v>1</v>
      </c>
      <c r="AZ384">
        <v>0</v>
      </c>
      <c r="BA384">
        <v>429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0</v>
      </c>
      <c r="BQ384">
        <v>0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0</v>
      </c>
      <c r="CV384">
        <v>0</v>
      </c>
      <c r="CW384">
        <v>0</v>
      </c>
      <c r="CX384">
        <f>ROUND(Y384*Source!I279,7)</f>
        <v>4.0000000000000003E-5</v>
      </c>
      <c r="CY384">
        <f>AA384</f>
        <v>94397.82</v>
      </c>
      <c r="CZ384">
        <f>AE384</f>
        <v>10362</v>
      </c>
      <c r="DA384">
        <f>AI384</f>
        <v>9.11</v>
      </c>
      <c r="DB384">
        <f t="shared" ref="DB384:DB409" si="284">ROUND(ROUND(AT384*CZ384,2),2)</f>
        <v>0.41</v>
      </c>
      <c r="DC384">
        <f t="shared" ref="DC384:DC409" si="285">ROUND(ROUND(AT384*AG384,2),2)</f>
        <v>0</v>
      </c>
      <c r="DD384" t="s">
        <v>3</v>
      </c>
      <c r="DE384" t="s">
        <v>3</v>
      </c>
      <c r="DF384">
        <f>ROUND(ROUND(AE384*AI384,2)*CX384,2)</f>
        <v>3.78</v>
      </c>
      <c r="DG384">
        <f>ROUND(ROUND(AF384,2)*CX384,2)</f>
        <v>0</v>
      </c>
      <c r="DH384">
        <f>ROUND(ROUND(AG384,2)*CX384,2)</f>
        <v>0</v>
      </c>
      <c r="DI384">
        <f t="shared" si="282"/>
        <v>0</v>
      </c>
      <c r="DJ384">
        <f>DF384</f>
        <v>3.78</v>
      </c>
      <c r="DK384">
        <v>0</v>
      </c>
      <c r="DL384" t="s">
        <v>3</v>
      </c>
      <c r="DM384">
        <v>0</v>
      </c>
      <c r="DN384" t="s">
        <v>3</v>
      </c>
      <c r="DO384">
        <v>0</v>
      </c>
    </row>
    <row r="385" spans="1:119" x14ac:dyDescent="0.2">
      <c r="A385">
        <f>ROW(Source!A279)</f>
        <v>279</v>
      </c>
      <c r="B385">
        <v>51661419</v>
      </c>
      <c r="C385">
        <v>51662708</v>
      </c>
      <c r="D385">
        <v>49525488</v>
      </c>
      <c r="E385">
        <v>1</v>
      </c>
      <c r="F385">
        <v>1</v>
      </c>
      <c r="G385">
        <v>1</v>
      </c>
      <c r="H385">
        <v>3</v>
      </c>
      <c r="I385" t="s">
        <v>468</v>
      </c>
      <c r="J385" t="s">
        <v>469</v>
      </c>
      <c r="K385" t="s">
        <v>470</v>
      </c>
      <c r="L385">
        <v>1346</v>
      </c>
      <c r="N385">
        <v>1009</v>
      </c>
      <c r="O385" t="s">
        <v>471</v>
      </c>
      <c r="P385" t="s">
        <v>471</v>
      </c>
      <c r="Q385">
        <v>1</v>
      </c>
      <c r="W385">
        <v>0</v>
      </c>
      <c r="X385">
        <v>-1864341761</v>
      </c>
      <c r="Y385">
        <f t="shared" si="283"/>
        <v>0.18</v>
      </c>
      <c r="AA385">
        <v>82.35</v>
      </c>
      <c r="AB385">
        <v>0</v>
      </c>
      <c r="AC385">
        <v>0</v>
      </c>
      <c r="AD385">
        <v>0</v>
      </c>
      <c r="AE385">
        <v>9.0399999999999991</v>
      </c>
      <c r="AF385">
        <v>0</v>
      </c>
      <c r="AG385">
        <v>0</v>
      </c>
      <c r="AH385">
        <v>0</v>
      </c>
      <c r="AI385">
        <v>9.11</v>
      </c>
      <c r="AJ385">
        <v>1</v>
      </c>
      <c r="AK385">
        <v>1</v>
      </c>
      <c r="AL385">
        <v>1</v>
      </c>
      <c r="AM385">
        <v>4</v>
      </c>
      <c r="AN385">
        <v>0</v>
      </c>
      <c r="AO385">
        <v>1</v>
      </c>
      <c r="AP385">
        <v>1</v>
      </c>
      <c r="AQ385">
        <v>0</v>
      </c>
      <c r="AR385">
        <v>0</v>
      </c>
      <c r="AS385" t="s">
        <v>3</v>
      </c>
      <c r="AT385">
        <v>0.18</v>
      </c>
      <c r="AU385" t="s">
        <v>3</v>
      </c>
      <c r="AV385">
        <v>0</v>
      </c>
      <c r="AW385">
        <v>2</v>
      </c>
      <c r="AX385">
        <v>51662723</v>
      </c>
      <c r="AY385">
        <v>1</v>
      </c>
      <c r="AZ385">
        <v>0</v>
      </c>
      <c r="BA385">
        <v>430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  <c r="BO385">
        <v>0</v>
      </c>
      <c r="BP385">
        <v>0</v>
      </c>
      <c r="BQ385">
        <v>0</v>
      </c>
      <c r="BR385">
        <v>0</v>
      </c>
      <c r="BS385">
        <v>0</v>
      </c>
      <c r="BT385">
        <v>0</v>
      </c>
      <c r="BU385">
        <v>0</v>
      </c>
      <c r="BV385">
        <v>0</v>
      </c>
      <c r="BW385">
        <v>0</v>
      </c>
      <c r="CV385">
        <v>0</v>
      </c>
      <c r="CW385">
        <v>0</v>
      </c>
      <c r="CX385">
        <f>ROUND(Y385*Source!I279,7)</f>
        <v>0.18</v>
      </c>
      <c r="CY385">
        <f>AA385</f>
        <v>82.35</v>
      </c>
      <c r="CZ385">
        <f>AE385</f>
        <v>9.0399999999999991</v>
      </c>
      <c r="DA385">
        <f>AI385</f>
        <v>9.11</v>
      </c>
      <c r="DB385">
        <f t="shared" si="284"/>
        <v>1.63</v>
      </c>
      <c r="DC385">
        <f t="shared" si="285"/>
        <v>0</v>
      </c>
      <c r="DD385" t="s">
        <v>3</v>
      </c>
      <c r="DE385" t="s">
        <v>3</v>
      </c>
      <c r="DF385">
        <f>ROUND(ROUND(AE385*AI385,2)*CX385,2)</f>
        <v>14.82</v>
      </c>
      <c r="DG385">
        <f>ROUND(ROUND(AF385,2)*CX385,2)</f>
        <v>0</v>
      </c>
      <c r="DH385">
        <f>ROUND(ROUND(AG385,2)*CX385,2)</f>
        <v>0</v>
      </c>
      <c r="DI385">
        <f t="shared" si="282"/>
        <v>0</v>
      </c>
      <c r="DJ385">
        <f>DF385</f>
        <v>14.82</v>
      </c>
      <c r="DK385">
        <v>0</v>
      </c>
      <c r="DL385" t="s">
        <v>3</v>
      </c>
      <c r="DM385">
        <v>0</v>
      </c>
      <c r="DN385" t="s">
        <v>3</v>
      </c>
      <c r="DO385">
        <v>0</v>
      </c>
    </row>
    <row r="386" spans="1:119" x14ac:dyDescent="0.2">
      <c r="A386">
        <f>ROW(Source!A279)</f>
        <v>279</v>
      </c>
      <c r="B386">
        <v>51661419</v>
      </c>
      <c r="C386">
        <v>51662708</v>
      </c>
      <c r="D386">
        <v>0</v>
      </c>
      <c r="E386">
        <v>1</v>
      </c>
      <c r="F386">
        <v>1</v>
      </c>
      <c r="G386">
        <v>1</v>
      </c>
      <c r="H386">
        <v>3</v>
      </c>
      <c r="I386" t="s">
        <v>29</v>
      </c>
      <c r="J386" t="s">
        <v>3</v>
      </c>
      <c r="K386" t="s">
        <v>290</v>
      </c>
      <c r="L386">
        <v>1371</v>
      </c>
      <c r="N386">
        <v>1013</v>
      </c>
      <c r="O386" t="s">
        <v>17</v>
      </c>
      <c r="P386" t="s">
        <v>17</v>
      </c>
      <c r="Q386">
        <v>1</v>
      </c>
      <c r="W386">
        <v>0</v>
      </c>
      <c r="X386">
        <v>-1513390769</v>
      </c>
      <c r="Y386">
        <f t="shared" si="283"/>
        <v>1</v>
      </c>
      <c r="AA386">
        <v>4599.38</v>
      </c>
      <c r="AB386">
        <v>0</v>
      </c>
      <c r="AC386">
        <v>0</v>
      </c>
      <c r="AD386">
        <v>0</v>
      </c>
      <c r="AE386">
        <v>4836.8</v>
      </c>
      <c r="AF386">
        <v>0</v>
      </c>
      <c r="AG386">
        <v>0</v>
      </c>
      <c r="AH386">
        <v>0</v>
      </c>
      <c r="AI386">
        <v>9.11</v>
      </c>
      <c r="AJ386">
        <v>1</v>
      </c>
      <c r="AK386">
        <v>1</v>
      </c>
      <c r="AL386">
        <v>1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  <c r="AS386" t="s">
        <v>3</v>
      </c>
      <c r="AT386">
        <v>1</v>
      </c>
      <c r="AU386" t="s">
        <v>3</v>
      </c>
      <c r="AV386">
        <v>0</v>
      </c>
      <c r="AW386">
        <v>1</v>
      </c>
      <c r="AX386">
        <v>-1</v>
      </c>
      <c r="AY386">
        <v>0</v>
      </c>
      <c r="AZ386">
        <v>0</v>
      </c>
      <c r="BA386" t="s">
        <v>3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  <c r="BO386">
        <v>0</v>
      </c>
      <c r="BP386">
        <v>0</v>
      </c>
      <c r="BQ386">
        <v>0</v>
      </c>
      <c r="BR386">
        <v>0</v>
      </c>
      <c r="BS386">
        <v>0</v>
      </c>
      <c r="BT386">
        <v>0</v>
      </c>
      <c r="BU386">
        <v>0</v>
      </c>
      <c r="BV386">
        <v>0</v>
      </c>
      <c r="BW386">
        <v>0</v>
      </c>
      <c r="CV386">
        <v>0</v>
      </c>
      <c r="CW386">
        <v>0</v>
      </c>
      <c r="CX386">
        <f>ROUND(Y386*Source!I279,7)</f>
        <v>1</v>
      </c>
      <c r="CY386">
        <f>AA386</f>
        <v>4599.38</v>
      </c>
      <c r="CZ386">
        <f>AE386</f>
        <v>4836.8</v>
      </c>
      <c r="DA386">
        <f>AI386</f>
        <v>9.11</v>
      </c>
      <c r="DB386">
        <f t="shared" si="284"/>
        <v>4836.8</v>
      </c>
      <c r="DC386">
        <f t="shared" si="285"/>
        <v>0</v>
      </c>
      <c r="DD386" t="s">
        <v>3</v>
      </c>
      <c r="DE386" t="s">
        <v>3</v>
      </c>
      <c r="DF386">
        <f>ROUND(ROUND(AE386*AI386,2)*CX386,2)</f>
        <v>44063.25</v>
      </c>
      <c r="DG386">
        <f>ROUND(ROUND(AF386,2)*CX386,2)</f>
        <v>0</v>
      </c>
      <c r="DH386">
        <f>ROUND(ROUND(AG386,2)*CX386,2)</f>
        <v>0</v>
      </c>
      <c r="DI386">
        <f t="shared" si="282"/>
        <v>0</v>
      </c>
      <c r="DJ386">
        <f>DF386</f>
        <v>44063.25</v>
      </c>
      <c r="DK386">
        <v>0</v>
      </c>
      <c r="DL386" t="s">
        <v>3</v>
      </c>
      <c r="DM386">
        <v>0</v>
      </c>
      <c r="DN386" t="s">
        <v>3</v>
      </c>
      <c r="DO386">
        <v>0</v>
      </c>
    </row>
    <row r="387" spans="1:119" x14ac:dyDescent="0.2">
      <c r="A387">
        <f>ROW(Source!A281)</f>
        <v>281</v>
      </c>
      <c r="B387">
        <v>51661419</v>
      </c>
      <c r="C387">
        <v>51662727</v>
      </c>
      <c r="D387">
        <v>49510757</v>
      </c>
      <c r="E387">
        <v>70</v>
      </c>
      <c r="F387">
        <v>1</v>
      </c>
      <c r="G387">
        <v>1</v>
      </c>
      <c r="H387">
        <v>1</v>
      </c>
      <c r="I387" t="s">
        <v>453</v>
      </c>
      <c r="J387" t="s">
        <v>3</v>
      </c>
      <c r="K387" t="s">
        <v>454</v>
      </c>
      <c r="L387">
        <v>1191</v>
      </c>
      <c r="N387">
        <v>1013</v>
      </c>
      <c r="O387" t="s">
        <v>455</v>
      </c>
      <c r="P387" t="s">
        <v>455</v>
      </c>
      <c r="Q387">
        <v>1</v>
      </c>
      <c r="W387">
        <v>0</v>
      </c>
      <c r="X387">
        <v>-1111239348</v>
      </c>
      <c r="Y387">
        <f t="shared" si="283"/>
        <v>7.21</v>
      </c>
      <c r="AA387">
        <v>0</v>
      </c>
      <c r="AB387">
        <v>0</v>
      </c>
      <c r="AC387">
        <v>0</v>
      </c>
      <c r="AD387">
        <v>321.20999999999998</v>
      </c>
      <c r="AE387">
        <v>0</v>
      </c>
      <c r="AF387">
        <v>0</v>
      </c>
      <c r="AG387">
        <v>0</v>
      </c>
      <c r="AH387">
        <v>9.6199999999999992</v>
      </c>
      <c r="AI387">
        <v>1</v>
      </c>
      <c r="AJ387">
        <v>1</v>
      </c>
      <c r="AK387">
        <v>1</v>
      </c>
      <c r="AL387">
        <v>33.39</v>
      </c>
      <c r="AM387">
        <v>4</v>
      </c>
      <c r="AN387">
        <v>0</v>
      </c>
      <c r="AO387">
        <v>1</v>
      </c>
      <c r="AP387">
        <v>1</v>
      </c>
      <c r="AQ387">
        <v>0</v>
      </c>
      <c r="AR387">
        <v>0</v>
      </c>
      <c r="AS387" t="s">
        <v>3</v>
      </c>
      <c r="AT387">
        <v>7.21</v>
      </c>
      <c r="AU387" t="s">
        <v>3</v>
      </c>
      <c r="AV387">
        <v>1</v>
      </c>
      <c r="AW387">
        <v>2</v>
      </c>
      <c r="AX387">
        <v>51662739</v>
      </c>
      <c r="AY387">
        <v>1</v>
      </c>
      <c r="AZ387">
        <v>0</v>
      </c>
      <c r="BA387">
        <v>433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0</v>
      </c>
      <c r="BN387">
        <v>0</v>
      </c>
      <c r="BO387">
        <v>0</v>
      </c>
      <c r="BP387">
        <v>0</v>
      </c>
      <c r="BQ387">
        <v>0</v>
      </c>
      <c r="BR387">
        <v>0</v>
      </c>
      <c r="BS387">
        <v>0</v>
      </c>
      <c r="BT387">
        <v>0</v>
      </c>
      <c r="BU387">
        <v>0</v>
      </c>
      <c r="BV387">
        <v>0</v>
      </c>
      <c r="BW387">
        <v>0</v>
      </c>
      <c r="CU387">
        <f>ROUND(AT387*Source!I281*AH387*AL387,2)</f>
        <v>2315.94</v>
      </c>
      <c r="CV387">
        <f>ROUND(Y387*Source!I281,7)</f>
        <v>7.21</v>
      </c>
      <c r="CW387">
        <v>0</v>
      </c>
      <c r="CX387">
        <f>ROUND(Y387*Source!I281,7)</f>
        <v>7.21</v>
      </c>
      <c r="CY387">
        <f>AD387</f>
        <v>321.20999999999998</v>
      </c>
      <c r="CZ387">
        <f>AH387</f>
        <v>9.6199999999999992</v>
      </c>
      <c r="DA387">
        <f>AL387</f>
        <v>33.39</v>
      </c>
      <c r="DB387">
        <f t="shared" si="284"/>
        <v>69.36</v>
      </c>
      <c r="DC387">
        <f t="shared" si="285"/>
        <v>0</v>
      </c>
      <c r="DD387" t="s">
        <v>3</v>
      </c>
      <c r="DE387" t="s">
        <v>3</v>
      </c>
      <c r="DF387">
        <f>ROUND(ROUND(AE387,2)*CX387,2)</f>
        <v>0</v>
      </c>
      <c r="DG387">
        <f>ROUND(ROUND(AF387,2)*CX387,2)</f>
        <v>0</v>
      </c>
      <c r="DH387">
        <f>ROUND(ROUND(AG387,2)*CX387,2)</f>
        <v>0</v>
      </c>
      <c r="DI387">
        <f>ROUND(ROUND(AH387*AL387,2)*CX387,2)</f>
        <v>2315.92</v>
      </c>
      <c r="DJ387">
        <f>DI387</f>
        <v>2315.92</v>
      </c>
      <c r="DK387">
        <v>0</v>
      </c>
      <c r="DL387" t="s">
        <v>3</v>
      </c>
      <c r="DM387">
        <v>0</v>
      </c>
      <c r="DN387" t="s">
        <v>3</v>
      </c>
      <c r="DO387">
        <v>0</v>
      </c>
    </row>
    <row r="388" spans="1:119" x14ac:dyDescent="0.2">
      <c r="A388">
        <f>ROW(Source!A281)</f>
        <v>281</v>
      </c>
      <c r="B388">
        <v>51661419</v>
      </c>
      <c r="C388">
        <v>51662727</v>
      </c>
      <c r="D388">
        <v>49510905</v>
      </c>
      <c r="E388">
        <v>70</v>
      </c>
      <c r="F388">
        <v>1</v>
      </c>
      <c r="G388">
        <v>1</v>
      </c>
      <c r="H388">
        <v>1</v>
      </c>
      <c r="I388" t="s">
        <v>456</v>
      </c>
      <c r="J388" t="s">
        <v>3</v>
      </c>
      <c r="K388" t="s">
        <v>457</v>
      </c>
      <c r="L388">
        <v>1191</v>
      </c>
      <c r="N388">
        <v>1013</v>
      </c>
      <c r="O388" t="s">
        <v>455</v>
      </c>
      <c r="P388" t="s">
        <v>455</v>
      </c>
      <c r="Q388">
        <v>1</v>
      </c>
      <c r="W388">
        <v>0</v>
      </c>
      <c r="X388">
        <v>-1417349443</v>
      </c>
      <c r="Y388">
        <f t="shared" si="283"/>
        <v>0.34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1</v>
      </c>
      <c r="AJ388">
        <v>1</v>
      </c>
      <c r="AK388">
        <v>33.39</v>
      </c>
      <c r="AL388">
        <v>1</v>
      </c>
      <c r="AM388">
        <v>4</v>
      </c>
      <c r="AN388">
        <v>0</v>
      </c>
      <c r="AO388">
        <v>1</v>
      </c>
      <c r="AP388">
        <v>1</v>
      </c>
      <c r="AQ388">
        <v>0</v>
      </c>
      <c r="AR388">
        <v>0</v>
      </c>
      <c r="AS388" t="s">
        <v>3</v>
      </c>
      <c r="AT388">
        <v>0.34</v>
      </c>
      <c r="AU388" t="s">
        <v>3</v>
      </c>
      <c r="AV388">
        <v>2</v>
      </c>
      <c r="AW388">
        <v>2</v>
      </c>
      <c r="AX388">
        <v>51662740</v>
      </c>
      <c r="AY388">
        <v>1</v>
      </c>
      <c r="AZ388">
        <v>0</v>
      </c>
      <c r="BA388">
        <v>434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0</v>
      </c>
      <c r="BO388">
        <v>0</v>
      </c>
      <c r="BP388">
        <v>0</v>
      </c>
      <c r="BQ388">
        <v>0</v>
      </c>
      <c r="BR388">
        <v>0</v>
      </c>
      <c r="BS388">
        <v>0</v>
      </c>
      <c r="BT388">
        <v>0</v>
      </c>
      <c r="BU388">
        <v>0</v>
      </c>
      <c r="BV388">
        <v>0</v>
      </c>
      <c r="BW388">
        <v>0</v>
      </c>
      <c r="CV388">
        <v>0</v>
      </c>
      <c r="CW388">
        <v>0</v>
      </c>
      <c r="CX388">
        <f>ROUND(Y388*Source!I281,7)</f>
        <v>0.34</v>
      </c>
      <c r="CY388">
        <f>AD388</f>
        <v>0</v>
      </c>
      <c r="CZ388">
        <f>AH388</f>
        <v>0</v>
      </c>
      <c r="DA388">
        <f>AL388</f>
        <v>1</v>
      </c>
      <c r="DB388">
        <f t="shared" si="284"/>
        <v>0</v>
      </c>
      <c r="DC388">
        <f t="shared" si="285"/>
        <v>0</v>
      </c>
      <c r="DD388" t="s">
        <v>3</v>
      </c>
      <c r="DE388" t="s">
        <v>3</v>
      </c>
      <c r="DF388">
        <f>ROUND(ROUND(AE388,2)*CX388,2)</f>
        <v>0</v>
      </c>
      <c r="DG388">
        <f>ROUND(ROUND(AF388,2)*CX388,2)</f>
        <v>0</v>
      </c>
      <c r="DH388">
        <f>ROUND(ROUND(AG388*AK388,2)*CX388,2)</f>
        <v>0</v>
      </c>
      <c r="DI388">
        <f t="shared" ref="DI388:DI397" si="286">ROUND(ROUND(AH388,2)*CX388,2)</f>
        <v>0</v>
      </c>
      <c r="DJ388">
        <f>DI388</f>
        <v>0</v>
      </c>
      <c r="DK388">
        <v>0</v>
      </c>
      <c r="DL388" t="s">
        <v>3</v>
      </c>
      <c r="DM388">
        <v>0</v>
      </c>
      <c r="DN388" t="s">
        <v>3</v>
      </c>
      <c r="DO388">
        <v>0</v>
      </c>
    </row>
    <row r="389" spans="1:119" x14ac:dyDescent="0.2">
      <c r="A389">
        <f>ROW(Source!A281)</f>
        <v>281</v>
      </c>
      <c r="B389">
        <v>51661419</v>
      </c>
      <c r="C389">
        <v>51662727</v>
      </c>
      <c r="D389">
        <v>49672573</v>
      </c>
      <c r="E389">
        <v>1</v>
      </c>
      <c r="F389">
        <v>1</v>
      </c>
      <c r="G389">
        <v>1</v>
      </c>
      <c r="H389">
        <v>2</v>
      </c>
      <c r="I389" t="s">
        <v>458</v>
      </c>
      <c r="J389" t="s">
        <v>459</v>
      </c>
      <c r="K389" t="s">
        <v>460</v>
      </c>
      <c r="L389">
        <v>1367</v>
      </c>
      <c r="N389">
        <v>1011</v>
      </c>
      <c r="O389" t="s">
        <v>461</v>
      </c>
      <c r="P389" t="s">
        <v>461</v>
      </c>
      <c r="Q389">
        <v>1</v>
      </c>
      <c r="W389">
        <v>0</v>
      </c>
      <c r="X389">
        <v>-430484415</v>
      </c>
      <c r="Y389">
        <f t="shared" si="283"/>
        <v>0.17</v>
      </c>
      <c r="AA389">
        <v>0</v>
      </c>
      <c r="AB389">
        <v>1530.2</v>
      </c>
      <c r="AC389">
        <v>450.77</v>
      </c>
      <c r="AD389">
        <v>0</v>
      </c>
      <c r="AE389">
        <v>0</v>
      </c>
      <c r="AF389">
        <v>115.4</v>
      </c>
      <c r="AG389">
        <v>13.5</v>
      </c>
      <c r="AH389">
        <v>0</v>
      </c>
      <c r="AI389">
        <v>1</v>
      </c>
      <c r="AJ389">
        <v>13.26</v>
      </c>
      <c r="AK389">
        <v>33.39</v>
      </c>
      <c r="AL389">
        <v>1</v>
      </c>
      <c r="AM389">
        <v>4</v>
      </c>
      <c r="AN389">
        <v>0</v>
      </c>
      <c r="AO389">
        <v>1</v>
      </c>
      <c r="AP389">
        <v>1</v>
      </c>
      <c r="AQ389">
        <v>0</v>
      </c>
      <c r="AR389">
        <v>0</v>
      </c>
      <c r="AS389" t="s">
        <v>3</v>
      </c>
      <c r="AT389">
        <v>0.17</v>
      </c>
      <c r="AU389" t="s">
        <v>3</v>
      </c>
      <c r="AV389">
        <v>0</v>
      </c>
      <c r="AW389">
        <v>2</v>
      </c>
      <c r="AX389">
        <v>51662741</v>
      </c>
      <c r="AY389">
        <v>1</v>
      </c>
      <c r="AZ389">
        <v>0</v>
      </c>
      <c r="BA389">
        <v>435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0</v>
      </c>
      <c r="BQ389">
        <v>0</v>
      </c>
      <c r="BR389">
        <v>0</v>
      </c>
      <c r="BS389">
        <v>0</v>
      </c>
      <c r="BT389">
        <v>0</v>
      </c>
      <c r="BU389">
        <v>0</v>
      </c>
      <c r="BV389">
        <v>0</v>
      </c>
      <c r="BW389">
        <v>0</v>
      </c>
      <c r="CV389">
        <v>0</v>
      </c>
      <c r="CW389">
        <f>ROUND(Y389*Source!I281,7)</f>
        <v>0.17</v>
      </c>
      <c r="CX389">
        <f>ROUND(Y389*Source!I281,7)</f>
        <v>0.17</v>
      </c>
      <c r="CY389">
        <f>AB389</f>
        <v>1530.2</v>
      </c>
      <c r="CZ389">
        <f>AF389</f>
        <v>115.4</v>
      </c>
      <c r="DA389">
        <f>AJ389</f>
        <v>13.26</v>
      </c>
      <c r="DB389">
        <f t="shared" si="284"/>
        <v>19.62</v>
      </c>
      <c r="DC389">
        <f t="shared" si="285"/>
        <v>2.2999999999999998</v>
      </c>
      <c r="DD389" t="s">
        <v>3</v>
      </c>
      <c r="DE389" t="s">
        <v>3</v>
      </c>
      <c r="DF389">
        <f>ROUND(ROUND(AE389,2)*CX389,2)</f>
        <v>0</v>
      </c>
      <c r="DG389">
        <f>ROUND(ROUND(AF389*AJ389,2)*CX389,2)</f>
        <v>260.13</v>
      </c>
      <c r="DH389">
        <f>ROUND(ROUND(AG389*AK389,2)*CX389,2)</f>
        <v>76.63</v>
      </c>
      <c r="DI389">
        <f t="shared" si="286"/>
        <v>0</v>
      </c>
      <c r="DJ389">
        <f>DG389</f>
        <v>260.13</v>
      </c>
      <c r="DK389">
        <v>0</v>
      </c>
      <c r="DL389" t="s">
        <v>3</v>
      </c>
      <c r="DM389">
        <v>0</v>
      </c>
      <c r="DN389" t="s">
        <v>3</v>
      </c>
      <c r="DO389">
        <v>0</v>
      </c>
    </row>
    <row r="390" spans="1:119" x14ac:dyDescent="0.2">
      <c r="A390">
        <f>ROW(Source!A281)</f>
        <v>281</v>
      </c>
      <c r="B390">
        <v>51661419</v>
      </c>
      <c r="C390">
        <v>51662727</v>
      </c>
      <c r="D390">
        <v>49673503</v>
      </c>
      <c r="E390">
        <v>1</v>
      </c>
      <c r="F390">
        <v>1</v>
      </c>
      <c r="G390">
        <v>1</v>
      </c>
      <c r="H390">
        <v>2</v>
      </c>
      <c r="I390" t="s">
        <v>465</v>
      </c>
      <c r="J390" t="s">
        <v>466</v>
      </c>
      <c r="K390" t="s">
        <v>467</v>
      </c>
      <c r="L390">
        <v>1367</v>
      </c>
      <c r="N390">
        <v>1011</v>
      </c>
      <c r="O390" t="s">
        <v>461</v>
      </c>
      <c r="P390" t="s">
        <v>461</v>
      </c>
      <c r="Q390">
        <v>1</v>
      </c>
      <c r="W390">
        <v>0</v>
      </c>
      <c r="X390">
        <v>509054691</v>
      </c>
      <c r="Y390">
        <f t="shared" si="283"/>
        <v>0.17</v>
      </c>
      <c r="AA390">
        <v>0</v>
      </c>
      <c r="AB390">
        <v>871.31</v>
      </c>
      <c r="AC390">
        <v>387.32</v>
      </c>
      <c r="AD390">
        <v>0</v>
      </c>
      <c r="AE390">
        <v>0</v>
      </c>
      <c r="AF390">
        <v>65.709999999999994</v>
      </c>
      <c r="AG390">
        <v>11.6</v>
      </c>
      <c r="AH390">
        <v>0</v>
      </c>
      <c r="AI390">
        <v>1</v>
      </c>
      <c r="AJ390">
        <v>13.26</v>
      </c>
      <c r="AK390">
        <v>33.39</v>
      </c>
      <c r="AL390">
        <v>1</v>
      </c>
      <c r="AM390">
        <v>4</v>
      </c>
      <c r="AN390">
        <v>0</v>
      </c>
      <c r="AO390">
        <v>1</v>
      </c>
      <c r="AP390">
        <v>1</v>
      </c>
      <c r="AQ390">
        <v>0</v>
      </c>
      <c r="AR390">
        <v>0</v>
      </c>
      <c r="AS390" t="s">
        <v>3</v>
      </c>
      <c r="AT390">
        <v>0.17</v>
      </c>
      <c r="AU390" t="s">
        <v>3</v>
      </c>
      <c r="AV390">
        <v>0</v>
      </c>
      <c r="AW390">
        <v>2</v>
      </c>
      <c r="AX390">
        <v>51662742</v>
      </c>
      <c r="AY390">
        <v>1</v>
      </c>
      <c r="AZ390">
        <v>0</v>
      </c>
      <c r="BA390">
        <v>436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0</v>
      </c>
      <c r="BM390">
        <v>0</v>
      </c>
      <c r="BN390">
        <v>0</v>
      </c>
      <c r="BO390">
        <v>0</v>
      </c>
      <c r="BP390">
        <v>0</v>
      </c>
      <c r="BQ390">
        <v>0</v>
      </c>
      <c r="BR390">
        <v>0</v>
      </c>
      <c r="BS390">
        <v>0</v>
      </c>
      <c r="BT390">
        <v>0</v>
      </c>
      <c r="BU390">
        <v>0</v>
      </c>
      <c r="BV390">
        <v>0</v>
      </c>
      <c r="BW390">
        <v>0</v>
      </c>
      <c r="CV390">
        <v>0</v>
      </c>
      <c r="CW390">
        <f>ROUND(Y390*Source!I281,7)</f>
        <v>0.17</v>
      </c>
      <c r="CX390">
        <f>ROUND(Y390*Source!I281,7)</f>
        <v>0.17</v>
      </c>
      <c r="CY390">
        <f>AB390</f>
        <v>871.31</v>
      </c>
      <c r="CZ390">
        <f>AF390</f>
        <v>65.709999999999994</v>
      </c>
      <c r="DA390">
        <f>AJ390</f>
        <v>13.26</v>
      </c>
      <c r="DB390">
        <f t="shared" si="284"/>
        <v>11.17</v>
      </c>
      <c r="DC390">
        <f t="shared" si="285"/>
        <v>1.97</v>
      </c>
      <c r="DD390" t="s">
        <v>3</v>
      </c>
      <c r="DE390" t="s">
        <v>3</v>
      </c>
      <c r="DF390">
        <f>ROUND(ROUND(AE390,2)*CX390,2)</f>
        <v>0</v>
      </c>
      <c r="DG390">
        <f>ROUND(ROUND(AF390*AJ390,2)*CX390,2)</f>
        <v>148.12</v>
      </c>
      <c r="DH390">
        <f>ROUND(ROUND(AG390*AK390,2)*CX390,2)</f>
        <v>65.84</v>
      </c>
      <c r="DI390">
        <f t="shared" si="286"/>
        <v>0</v>
      </c>
      <c r="DJ390">
        <f>DG390</f>
        <v>148.12</v>
      </c>
      <c r="DK390">
        <v>0</v>
      </c>
      <c r="DL390" t="s">
        <v>3</v>
      </c>
      <c r="DM390">
        <v>0</v>
      </c>
      <c r="DN390" t="s">
        <v>3</v>
      </c>
      <c r="DO390">
        <v>0</v>
      </c>
    </row>
    <row r="391" spans="1:119" x14ac:dyDescent="0.2">
      <c r="A391">
        <f>ROW(Source!A281)</f>
        <v>281</v>
      </c>
      <c r="B391">
        <v>51661419</v>
      </c>
      <c r="C391">
        <v>51662727</v>
      </c>
      <c r="D391">
        <v>49523499</v>
      </c>
      <c r="E391">
        <v>1</v>
      </c>
      <c r="F391">
        <v>1</v>
      </c>
      <c r="G391">
        <v>1</v>
      </c>
      <c r="H391">
        <v>3</v>
      </c>
      <c r="I391" t="s">
        <v>515</v>
      </c>
      <c r="J391" t="s">
        <v>516</v>
      </c>
      <c r="K391" t="s">
        <v>517</v>
      </c>
      <c r="L391">
        <v>1302</v>
      </c>
      <c r="N391">
        <v>1003</v>
      </c>
      <c r="O391" t="s">
        <v>518</v>
      </c>
      <c r="P391" t="s">
        <v>518</v>
      </c>
      <c r="Q391">
        <v>10</v>
      </c>
      <c r="W391">
        <v>0</v>
      </c>
      <c r="X391">
        <v>-893440473</v>
      </c>
      <c r="Y391">
        <f t="shared" si="283"/>
        <v>0.28799999999999998</v>
      </c>
      <c r="AA391">
        <v>62.86</v>
      </c>
      <c r="AB391">
        <v>0</v>
      </c>
      <c r="AC391">
        <v>0</v>
      </c>
      <c r="AD391">
        <v>0</v>
      </c>
      <c r="AE391">
        <v>6.9</v>
      </c>
      <c r="AF391">
        <v>0</v>
      </c>
      <c r="AG391">
        <v>0</v>
      </c>
      <c r="AH391">
        <v>0</v>
      </c>
      <c r="AI391">
        <v>9.11</v>
      </c>
      <c r="AJ391">
        <v>1</v>
      </c>
      <c r="AK391">
        <v>1</v>
      </c>
      <c r="AL391">
        <v>1</v>
      </c>
      <c r="AM391">
        <v>4</v>
      </c>
      <c r="AN391">
        <v>0</v>
      </c>
      <c r="AO391">
        <v>1</v>
      </c>
      <c r="AP391">
        <v>1</v>
      </c>
      <c r="AQ391">
        <v>0</v>
      </c>
      <c r="AR391">
        <v>0</v>
      </c>
      <c r="AS391" t="s">
        <v>3</v>
      </c>
      <c r="AT391">
        <v>0.28799999999999998</v>
      </c>
      <c r="AU391" t="s">
        <v>3</v>
      </c>
      <c r="AV391">
        <v>0</v>
      </c>
      <c r="AW391">
        <v>2</v>
      </c>
      <c r="AX391">
        <v>51662743</v>
      </c>
      <c r="AY391">
        <v>1</v>
      </c>
      <c r="AZ391">
        <v>0</v>
      </c>
      <c r="BA391">
        <v>437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  <c r="BO391">
        <v>0</v>
      </c>
      <c r="BP391">
        <v>0</v>
      </c>
      <c r="BQ391">
        <v>0</v>
      </c>
      <c r="BR391">
        <v>0</v>
      </c>
      <c r="BS391">
        <v>0</v>
      </c>
      <c r="BT391">
        <v>0</v>
      </c>
      <c r="BU391">
        <v>0</v>
      </c>
      <c r="BV391">
        <v>0</v>
      </c>
      <c r="BW391">
        <v>0</v>
      </c>
      <c r="CV391">
        <v>0</v>
      </c>
      <c r="CW391">
        <v>0</v>
      </c>
      <c r="CX391">
        <f>ROUND(Y391*Source!I281,7)</f>
        <v>0.28799999999999998</v>
      </c>
      <c r="CY391">
        <f t="shared" ref="CY391:CY397" si="287">AA391</f>
        <v>62.86</v>
      </c>
      <c r="CZ391">
        <f t="shared" ref="CZ391:CZ397" si="288">AE391</f>
        <v>6.9</v>
      </c>
      <c r="DA391">
        <f t="shared" ref="DA391:DA397" si="289">AI391</f>
        <v>9.11</v>
      </c>
      <c r="DB391">
        <f t="shared" si="284"/>
        <v>1.99</v>
      </c>
      <c r="DC391">
        <f t="shared" si="285"/>
        <v>0</v>
      </c>
      <c r="DD391" t="s">
        <v>3</v>
      </c>
      <c r="DE391" t="s">
        <v>3</v>
      </c>
      <c r="DF391">
        <f t="shared" ref="DF391:DF397" si="290">ROUND(ROUND(AE391*AI391,2)*CX391,2)</f>
        <v>18.100000000000001</v>
      </c>
      <c r="DG391">
        <f t="shared" ref="DG391:DG399" si="291">ROUND(ROUND(AF391,2)*CX391,2)</f>
        <v>0</v>
      </c>
      <c r="DH391">
        <f t="shared" ref="DH391:DH398" si="292">ROUND(ROUND(AG391,2)*CX391,2)</f>
        <v>0</v>
      </c>
      <c r="DI391">
        <f t="shared" si="286"/>
        <v>0</v>
      </c>
      <c r="DJ391">
        <f t="shared" ref="DJ391:DJ397" si="293">DF391</f>
        <v>18.100000000000001</v>
      </c>
      <c r="DK391">
        <v>0</v>
      </c>
      <c r="DL391" t="s">
        <v>3</v>
      </c>
      <c r="DM391">
        <v>0</v>
      </c>
      <c r="DN391" t="s">
        <v>3</v>
      </c>
      <c r="DO391">
        <v>0</v>
      </c>
    </row>
    <row r="392" spans="1:119" x14ac:dyDescent="0.2">
      <c r="A392">
        <f>ROW(Source!A281)</f>
        <v>281</v>
      </c>
      <c r="B392">
        <v>51661419</v>
      </c>
      <c r="C392">
        <v>51662727</v>
      </c>
      <c r="D392">
        <v>49525488</v>
      </c>
      <c r="E392">
        <v>1</v>
      </c>
      <c r="F392">
        <v>1</v>
      </c>
      <c r="G392">
        <v>1</v>
      </c>
      <c r="H392">
        <v>3</v>
      </c>
      <c r="I392" t="s">
        <v>468</v>
      </c>
      <c r="J392" t="s">
        <v>469</v>
      </c>
      <c r="K392" t="s">
        <v>470</v>
      </c>
      <c r="L392">
        <v>1346</v>
      </c>
      <c r="N392">
        <v>1009</v>
      </c>
      <c r="O392" t="s">
        <v>471</v>
      </c>
      <c r="P392" t="s">
        <v>471</v>
      </c>
      <c r="Q392">
        <v>1</v>
      </c>
      <c r="W392">
        <v>0</v>
      </c>
      <c r="X392">
        <v>-1864341761</v>
      </c>
      <c r="Y392">
        <f t="shared" si="283"/>
        <v>0.8</v>
      </c>
      <c r="AA392">
        <v>82.35</v>
      </c>
      <c r="AB392">
        <v>0</v>
      </c>
      <c r="AC392">
        <v>0</v>
      </c>
      <c r="AD392">
        <v>0</v>
      </c>
      <c r="AE392">
        <v>9.0399999999999991</v>
      </c>
      <c r="AF392">
        <v>0</v>
      </c>
      <c r="AG392">
        <v>0</v>
      </c>
      <c r="AH392">
        <v>0</v>
      </c>
      <c r="AI392">
        <v>9.11</v>
      </c>
      <c r="AJ392">
        <v>1</v>
      </c>
      <c r="AK392">
        <v>1</v>
      </c>
      <c r="AL392">
        <v>1</v>
      </c>
      <c r="AM392">
        <v>4</v>
      </c>
      <c r="AN392">
        <v>0</v>
      </c>
      <c r="AO392">
        <v>1</v>
      </c>
      <c r="AP392">
        <v>1</v>
      </c>
      <c r="AQ392">
        <v>0</v>
      </c>
      <c r="AR392">
        <v>0</v>
      </c>
      <c r="AS392" t="s">
        <v>3</v>
      </c>
      <c r="AT392">
        <v>0.8</v>
      </c>
      <c r="AU392" t="s">
        <v>3</v>
      </c>
      <c r="AV392">
        <v>0</v>
      </c>
      <c r="AW392">
        <v>2</v>
      </c>
      <c r="AX392">
        <v>51662744</v>
      </c>
      <c r="AY392">
        <v>1</v>
      </c>
      <c r="AZ392">
        <v>0</v>
      </c>
      <c r="BA392">
        <v>438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0</v>
      </c>
      <c r="BO392">
        <v>0</v>
      </c>
      <c r="BP392">
        <v>0</v>
      </c>
      <c r="BQ392">
        <v>0</v>
      </c>
      <c r="BR392">
        <v>0</v>
      </c>
      <c r="BS392">
        <v>0</v>
      </c>
      <c r="BT392">
        <v>0</v>
      </c>
      <c r="BU392">
        <v>0</v>
      </c>
      <c r="BV392">
        <v>0</v>
      </c>
      <c r="BW392">
        <v>0</v>
      </c>
      <c r="CV392">
        <v>0</v>
      </c>
      <c r="CW392">
        <v>0</v>
      </c>
      <c r="CX392">
        <f>ROUND(Y392*Source!I281,7)</f>
        <v>0.8</v>
      </c>
      <c r="CY392">
        <f t="shared" si="287"/>
        <v>82.35</v>
      </c>
      <c r="CZ392">
        <f t="shared" si="288"/>
        <v>9.0399999999999991</v>
      </c>
      <c r="DA392">
        <f t="shared" si="289"/>
        <v>9.11</v>
      </c>
      <c r="DB392">
        <f t="shared" si="284"/>
        <v>7.23</v>
      </c>
      <c r="DC392">
        <f t="shared" si="285"/>
        <v>0</v>
      </c>
      <c r="DD392" t="s">
        <v>3</v>
      </c>
      <c r="DE392" t="s">
        <v>3</v>
      </c>
      <c r="DF392">
        <f t="shared" si="290"/>
        <v>65.88</v>
      </c>
      <c r="DG392">
        <f t="shared" si="291"/>
        <v>0</v>
      </c>
      <c r="DH392">
        <f t="shared" si="292"/>
        <v>0</v>
      </c>
      <c r="DI392">
        <f t="shared" si="286"/>
        <v>0</v>
      </c>
      <c r="DJ392">
        <f t="shared" si="293"/>
        <v>65.88</v>
      </c>
      <c r="DK392">
        <v>0</v>
      </c>
      <c r="DL392" t="s">
        <v>3</v>
      </c>
      <c r="DM392">
        <v>0</v>
      </c>
      <c r="DN392" t="s">
        <v>3</v>
      </c>
      <c r="DO392">
        <v>0</v>
      </c>
    </row>
    <row r="393" spans="1:119" x14ac:dyDescent="0.2">
      <c r="A393">
        <f>ROW(Source!A281)</f>
        <v>281</v>
      </c>
      <c r="B393">
        <v>51661419</v>
      </c>
      <c r="C393">
        <v>51662727</v>
      </c>
      <c r="D393">
        <v>49567929</v>
      </c>
      <c r="E393">
        <v>1</v>
      </c>
      <c r="F393">
        <v>1</v>
      </c>
      <c r="G393">
        <v>1</v>
      </c>
      <c r="H393">
        <v>3</v>
      </c>
      <c r="I393" t="s">
        <v>519</v>
      </c>
      <c r="J393" t="s">
        <v>520</v>
      </c>
      <c r="K393" t="s">
        <v>521</v>
      </c>
      <c r="L393">
        <v>1455</v>
      </c>
      <c r="N393">
        <v>1013</v>
      </c>
      <c r="O393" t="s">
        <v>280</v>
      </c>
      <c r="P393" t="s">
        <v>280</v>
      </c>
      <c r="Q393">
        <v>1</v>
      </c>
      <c r="W393">
        <v>0</v>
      </c>
      <c r="X393">
        <v>-979010618</v>
      </c>
      <c r="Y393">
        <f t="shared" si="283"/>
        <v>0.1</v>
      </c>
      <c r="AA393">
        <v>355.29</v>
      </c>
      <c r="AB393">
        <v>0</v>
      </c>
      <c r="AC393">
        <v>0</v>
      </c>
      <c r="AD393">
        <v>0</v>
      </c>
      <c r="AE393">
        <v>39</v>
      </c>
      <c r="AF393">
        <v>0</v>
      </c>
      <c r="AG393">
        <v>0</v>
      </c>
      <c r="AH393">
        <v>0</v>
      </c>
      <c r="AI393">
        <v>9.11</v>
      </c>
      <c r="AJ393">
        <v>1</v>
      </c>
      <c r="AK393">
        <v>1</v>
      </c>
      <c r="AL393">
        <v>1</v>
      </c>
      <c r="AM393">
        <v>4</v>
      </c>
      <c r="AN393">
        <v>0</v>
      </c>
      <c r="AO393">
        <v>1</v>
      </c>
      <c r="AP393">
        <v>1</v>
      </c>
      <c r="AQ393">
        <v>0</v>
      </c>
      <c r="AR393">
        <v>0</v>
      </c>
      <c r="AS393" t="s">
        <v>3</v>
      </c>
      <c r="AT393">
        <v>0.1</v>
      </c>
      <c r="AU393" t="s">
        <v>3</v>
      </c>
      <c r="AV393">
        <v>0</v>
      </c>
      <c r="AW393">
        <v>2</v>
      </c>
      <c r="AX393">
        <v>51662745</v>
      </c>
      <c r="AY393">
        <v>1</v>
      </c>
      <c r="AZ393">
        <v>0</v>
      </c>
      <c r="BA393">
        <v>439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0</v>
      </c>
      <c r="BM393">
        <v>0</v>
      </c>
      <c r="BN393">
        <v>0</v>
      </c>
      <c r="BO393">
        <v>0</v>
      </c>
      <c r="BP393">
        <v>0</v>
      </c>
      <c r="BQ393">
        <v>0</v>
      </c>
      <c r="BR393">
        <v>0</v>
      </c>
      <c r="BS393">
        <v>0</v>
      </c>
      <c r="BT393">
        <v>0</v>
      </c>
      <c r="BU393">
        <v>0</v>
      </c>
      <c r="BV393">
        <v>0</v>
      </c>
      <c r="BW393">
        <v>0</v>
      </c>
      <c r="CV393">
        <v>0</v>
      </c>
      <c r="CW393">
        <v>0</v>
      </c>
      <c r="CX393">
        <f>ROUND(Y393*Source!I281,7)</f>
        <v>0.1</v>
      </c>
      <c r="CY393">
        <f t="shared" si="287"/>
        <v>355.29</v>
      </c>
      <c r="CZ393">
        <f t="shared" si="288"/>
        <v>39</v>
      </c>
      <c r="DA393">
        <f t="shared" si="289"/>
        <v>9.11</v>
      </c>
      <c r="DB393">
        <f t="shared" si="284"/>
        <v>3.9</v>
      </c>
      <c r="DC393">
        <f t="shared" si="285"/>
        <v>0</v>
      </c>
      <c r="DD393" t="s">
        <v>3</v>
      </c>
      <c r="DE393" t="s">
        <v>3</v>
      </c>
      <c r="DF393">
        <f t="shared" si="290"/>
        <v>35.53</v>
      </c>
      <c r="DG393">
        <f t="shared" si="291"/>
        <v>0</v>
      </c>
      <c r="DH393">
        <f t="shared" si="292"/>
        <v>0</v>
      </c>
      <c r="DI393">
        <f t="shared" si="286"/>
        <v>0</v>
      </c>
      <c r="DJ393">
        <f t="shared" si="293"/>
        <v>35.53</v>
      </c>
      <c r="DK393">
        <v>0</v>
      </c>
      <c r="DL393" t="s">
        <v>3</v>
      </c>
      <c r="DM393">
        <v>0</v>
      </c>
      <c r="DN393" t="s">
        <v>3</v>
      </c>
      <c r="DO393">
        <v>0</v>
      </c>
    </row>
    <row r="394" spans="1:119" x14ac:dyDescent="0.2">
      <c r="A394">
        <f>ROW(Source!A281)</f>
        <v>281</v>
      </c>
      <c r="B394">
        <v>51661419</v>
      </c>
      <c r="C394">
        <v>51662727</v>
      </c>
      <c r="D394">
        <v>49569722</v>
      </c>
      <c r="E394">
        <v>1</v>
      </c>
      <c r="F394">
        <v>1</v>
      </c>
      <c r="G394">
        <v>1</v>
      </c>
      <c r="H394">
        <v>3</v>
      </c>
      <c r="I394" t="s">
        <v>522</v>
      </c>
      <c r="J394" t="s">
        <v>523</v>
      </c>
      <c r="K394" t="s">
        <v>524</v>
      </c>
      <c r="L394">
        <v>1425</v>
      </c>
      <c r="N394">
        <v>1013</v>
      </c>
      <c r="O394" t="s">
        <v>525</v>
      </c>
      <c r="P394" t="s">
        <v>525</v>
      </c>
      <c r="Q394">
        <v>1</v>
      </c>
      <c r="W394">
        <v>0</v>
      </c>
      <c r="X394">
        <v>-1450233196</v>
      </c>
      <c r="Y394">
        <f t="shared" si="283"/>
        <v>0.12239999999999999</v>
      </c>
      <c r="AA394">
        <v>36312.46</v>
      </c>
      <c r="AB394">
        <v>0</v>
      </c>
      <c r="AC394">
        <v>0</v>
      </c>
      <c r="AD394">
        <v>0</v>
      </c>
      <c r="AE394">
        <v>3986</v>
      </c>
      <c r="AF394">
        <v>0</v>
      </c>
      <c r="AG394">
        <v>0</v>
      </c>
      <c r="AH394">
        <v>0</v>
      </c>
      <c r="AI394">
        <v>9.11</v>
      </c>
      <c r="AJ394">
        <v>1</v>
      </c>
      <c r="AK394">
        <v>1</v>
      </c>
      <c r="AL394">
        <v>1</v>
      </c>
      <c r="AM394">
        <v>4</v>
      </c>
      <c r="AN394">
        <v>0</v>
      </c>
      <c r="AO394">
        <v>1</v>
      </c>
      <c r="AP394">
        <v>1</v>
      </c>
      <c r="AQ394">
        <v>0</v>
      </c>
      <c r="AR394">
        <v>0</v>
      </c>
      <c r="AS394" t="s">
        <v>3</v>
      </c>
      <c r="AT394">
        <v>0.12239999999999999</v>
      </c>
      <c r="AU394" t="s">
        <v>3</v>
      </c>
      <c r="AV394">
        <v>0</v>
      </c>
      <c r="AW394">
        <v>2</v>
      </c>
      <c r="AX394">
        <v>51662746</v>
      </c>
      <c r="AY394">
        <v>1</v>
      </c>
      <c r="AZ394">
        <v>0</v>
      </c>
      <c r="BA394">
        <v>440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  <c r="BO394">
        <v>0</v>
      </c>
      <c r="BP394">
        <v>0</v>
      </c>
      <c r="BQ394">
        <v>0</v>
      </c>
      <c r="BR394">
        <v>0</v>
      </c>
      <c r="BS394">
        <v>0</v>
      </c>
      <c r="BT394">
        <v>0</v>
      </c>
      <c r="BU394">
        <v>0</v>
      </c>
      <c r="BV394">
        <v>0</v>
      </c>
      <c r="BW394">
        <v>0</v>
      </c>
      <c r="CV394">
        <v>0</v>
      </c>
      <c r="CW394">
        <v>0</v>
      </c>
      <c r="CX394">
        <f>ROUND(Y394*Source!I281,7)</f>
        <v>0.12239999999999999</v>
      </c>
      <c r="CY394">
        <f t="shared" si="287"/>
        <v>36312.46</v>
      </c>
      <c r="CZ394">
        <f t="shared" si="288"/>
        <v>3986</v>
      </c>
      <c r="DA394">
        <f t="shared" si="289"/>
        <v>9.11</v>
      </c>
      <c r="DB394">
        <f t="shared" si="284"/>
        <v>487.89</v>
      </c>
      <c r="DC394">
        <f t="shared" si="285"/>
        <v>0</v>
      </c>
      <c r="DD394" t="s">
        <v>3</v>
      </c>
      <c r="DE394" t="s">
        <v>3</v>
      </c>
      <c r="DF394">
        <f t="shared" si="290"/>
        <v>4444.6499999999996</v>
      </c>
      <c r="DG394">
        <f t="shared" si="291"/>
        <v>0</v>
      </c>
      <c r="DH394">
        <f t="shared" si="292"/>
        <v>0</v>
      </c>
      <c r="DI394">
        <f t="shared" si="286"/>
        <v>0</v>
      </c>
      <c r="DJ394">
        <f t="shared" si="293"/>
        <v>4444.6499999999996</v>
      </c>
      <c r="DK394">
        <v>0</v>
      </c>
      <c r="DL394" t="s">
        <v>3</v>
      </c>
      <c r="DM394">
        <v>0</v>
      </c>
      <c r="DN394" t="s">
        <v>3</v>
      </c>
      <c r="DO394">
        <v>0</v>
      </c>
    </row>
    <row r="395" spans="1:119" x14ac:dyDescent="0.2">
      <c r="A395">
        <f>ROW(Source!A281)</f>
        <v>281</v>
      </c>
      <c r="B395">
        <v>51661419</v>
      </c>
      <c r="C395">
        <v>51662727</v>
      </c>
      <c r="D395">
        <v>49583139</v>
      </c>
      <c r="E395">
        <v>1</v>
      </c>
      <c r="F395">
        <v>1</v>
      </c>
      <c r="G395">
        <v>1</v>
      </c>
      <c r="H395">
        <v>3</v>
      </c>
      <c r="I395" t="s">
        <v>526</v>
      </c>
      <c r="J395" t="s">
        <v>527</v>
      </c>
      <c r="K395" t="s">
        <v>528</v>
      </c>
      <c r="L395">
        <v>1346</v>
      </c>
      <c r="N395">
        <v>1009</v>
      </c>
      <c r="O395" t="s">
        <v>471</v>
      </c>
      <c r="P395" t="s">
        <v>471</v>
      </c>
      <c r="Q395">
        <v>1</v>
      </c>
      <c r="W395">
        <v>0</v>
      </c>
      <c r="X395">
        <v>225387780</v>
      </c>
      <c r="Y395">
        <f t="shared" si="283"/>
        <v>0.06</v>
      </c>
      <c r="AA395">
        <v>379.89</v>
      </c>
      <c r="AB395">
        <v>0</v>
      </c>
      <c r="AC395">
        <v>0</v>
      </c>
      <c r="AD395">
        <v>0</v>
      </c>
      <c r="AE395">
        <v>41.7</v>
      </c>
      <c r="AF395">
        <v>0</v>
      </c>
      <c r="AG395">
        <v>0</v>
      </c>
      <c r="AH395">
        <v>0</v>
      </c>
      <c r="AI395">
        <v>9.11</v>
      </c>
      <c r="AJ395">
        <v>1</v>
      </c>
      <c r="AK395">
        <v>1</v>
      </c>
      <c r="AL395">
        <v>1</v>
      </c>
      <c r="AM395">
        <v>4</v>
      </c>
      <c r="AN395">
        <v>0</v>
      </c>
      <c r="AO395">
        <v>1</v>
      </c>
      <c r="AP395">
        <v>1</v>
      </c>
      <c r="AQ395">
        <v>0</v>
      </c>
      <c r="AR395">
        <v>0</v>
      </c>
      <c r="AS395" t="s">
        <v>3</v>
      </c>
      <c r="AT395">
        <v>0.06</v>
      </c>
      <c r="AU395" t="s">
        <v>3</v>
      </c>
      <c r="AV395">
        <v>0</v>
      </c>
      <c r="AW395">
        <v>2</v>
      </c>
      <c r="AX395">
        <v>51662747</v>
      </c>
      <c r="AY395">
        <v>1</v>
      </c>
      <c r="AZ395">
        <v>0</v>
      </c>
      <c r="BA395">
        <v>441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0</v>
      </c>
      <c r="BM395">
        <v>0</v>
      </c>
      <c r="BN395">
        <v>0</v>
      </c>
      <c r="BO395">
        <v>0</v>
      </c>
      <c r="BP395">
        <v>0</v>
      </c>
      <c r="BQ395">
        <v>0</v>
      </c>
      <c r="BR395">
        <v>0</v>
      </c>
      <c r="BS395">
        <v>0</v>
      </c>
      <c r="BT395">
        <v>0</v>
      </c>
      <c r="BU395">
        <v>0</v>
      </c>
      <c r="BV395">
        <v>0</v>
      </c>
      <c r="BW395">
        <v>0</v>
      </c>
      <c r="CV395">
        <v>0</v>
      </c>
      <c r="CW395">
        <v>0</v>
      </c>
      <c r="CX395">
        <f>ROUND(Y395*Source!I281,7)</f>
        <v>0.06</v>
      </c>
      <c r="CY395">
        <f t="shared" si="287"/>
        <v>379.89</v>
      </c>
      <c r="CZ395">
        <f t="shared" si="288"/>
        <v>41.7</v>
      </c>
      <c r="DA395">
        <f t="shared" si="289"/>
        <v>9.11</v>
      </c>
      <c r="DB395">
        <f t="shared" si="284"/>
        <v>2.5</v>
      </c>
      <c r="DC395">
        <f t="shared" si="285"/>
        <v>0</v>
      </c>
      <c r="DD395" t="s">
        <v>3</v>
      </c>
      <c r="DE395" t="s">
        <v>3</v>
      </c>
      <c r="DF395">
        <f t="shared" si="290"/>
        <v>22.79</v>
      </c>
      <c r="DG395">
        <f t="shared" si="291"/>
        <v>0</v>
      </c>
      <c r="DH395">
        <f t="shared" si="292"/>
        <v>0</v>
      </c>
      <c r="DI395">
        <f t="shared" si="286"/>
        <v>0</v>
      </c>
      <c r="DJ395">
        <f t="shared" si="293"/>
        <v>22.79</v>
      </c>
      <c r="DK395">
        <v>0</v>
      </c>
      <c r="DL395" t="s">
        <v>3</v>
      </c>
      <c r="DM395">
        <v>0</v>
      </c>
      <c r="DN395" t="s">
        <v>3</v>
      </c>
      <c r="DO395">
        <v>0</v>
      </c>
    </row>
    <row r="396" spans="1:119" x14ac:dyDescent="0.2">
      <c r="A396">
        <f>ROW(Source!A281)</f>
        <v>281</v>
      </c>
      <c r="B396">
        <v>51661419</v>
      </c>
      <c r="C396">
        <v>51662727</v>
      </c>
      <c r="D396">
        <v>49515638</v>
      </c>
      <c r="E396">
        <v>70</v>
      </c>
      <c r="F396">
        <v>1</v>
      </c>
      <c r="G396">
        <v>1</v>
      </c>
      <c r="H396">
        <v>3</v>
      </c>
      <c r="I396" t="s">
        <v>529</v>
      </c>
      <c r="J396" t="s">
        <v>3</v>
      </c>
      <c r="K396" t="s">
        <v>530</v>
      </c>
      <c r="L396">
        <v>1374</v>
      </c>
      <c r="N396">
        <v>1013</v>
      </c>
      <c r="O396" t="s">
        <v>55</v>
      </c>
      <c r="P396" t="s">
        <v>55</v>
      </c>
      <c r="Q396">
        <v>1</v>
      </c>
      <c r="W396">
        <v>0</v>
      </c>
      <c r="X396">
        <v>-1731369543</v>
      </c>
      <c r="Y396">
        <f t="shared" si="283"/>
        <v>1.39</v>
      </c>
      <c r="AA396">
        <v>9.11</v>
      </c>
      <c r="AB396">
        <v>0</v>
      </c>
      <c r="AC396">
        <v>0</v>
      </c>
      <c r="AD396">
        <v>0</v>
      </c>
      <c r="AE396">
        <v>1</v>
      </c>
      <c r="AF396">
        <v>0</v>
      </c>
      <c r="AG396">
        <v>0</v>
      </c>
      <c r="AH396">
        <v>0</v>
      </c>
      <c r="AI396">
        <v>9.11</v>
      </c>
      <c r="AJ396">
        <v>1</v>
      </c>
      <c r="AK396">
        <v>1</v>
      </c>
      <c r="AL396">
        <v>1</v>
      </c>
      <c r="AM396">
        <v>4</v>
      </c>
      <c r="AN396">
        <v>0</v>
      </c>
      <c r="AO396">
        <v>1</v>
      </c>
      <c r="AP396">
        <v>1</v>
      </c>
      <c r="AQ396">
        <v>0</v>
      </c>
      <c r="AR396">
        <v>0</v>
      </c>
      <c r="AS396" t="s">
        <v>3</v>
      </c>
      <c r="AT396">
        <v>1.39</v>
      </c>
      <c r="AU396" t="s">
        <v>3</v>
      </c>
      <c r="AV396">
        <v>0</v>
      </c>
      <c r="AW396">
        <v>2</v>
      </c>
      <c r="AX396">
        <v>51662748</v>
      </c>
      <c r="AY396">
        <v>1</v>
      </c>
      <c r="AZ396">
        <v>0</v>
      </c>
      <c r="BA396">
        <v>442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  <c r="BO396">
        <v>0</v>
      </c>
      <c r="BP396">
        <v>0</v>
      </c>
      <c r="BQ396">
        <v>0</v>
      </c>
      <c r="BR396">
        <v>0</v>
      </c>
      <c r="BS396">
        <v>0</v>
      </c>
      <c r="BT396">
        <v>0</v>
      </c>
      <c r="BU396">
        <v>0</v>
      </c>
      <c r="BV396">
        <v>0</v>
      </c>
      <c r="BW396">
        <v>0</v>
      </c>
      <c r="CV396">
        <v>0</v>
      </c>
      <c r="CW396">
        <v>0</v>
      </c>
      <c r="CX396">
        <f>ROUND(Y396*Source!I281,7)</f>
        <v>1.39</v>
      </c>
      <c r="CY396">
        <f t="shared" si="287"/>
        <v>9.11</v>
      </c>
      <c r="CZ396">
        <f t="shared" si="288"/>
        <v>1</v>
      </c>
      <c r="DA396">
        <f t="shared" si="289"/>
        <v>9.11</v>
      </c>
      <c r="DB396">
        <f t="shared" si="284"/>
        <v>1.39</v>
      </c>
      <c r="DC396">
        <f t="shared" si="285"/>
        <v>0</v>
      </c>
      <c r="DD396" t="s">
        <v>3</v>
      </c>
      <c r="DE396" t="s">
        <v>3</v>
      </c>
      <c r="DF396">
        <f t="shared" si="290"/>
        <v>12.66</v>
      </c>
      <c r="DG396">
        <f t="shared" si="291"/>
        <v>0</v>
      </c>
      <c r="DH396">
        <f t="shared" si="292"/>
        <v>0</v>
      </c>
      <c r="DI396">
        <f t="shared" si="286"/>
        <v>0</v>
      </c>
      <c r="DJ396">
        <f t="shared" si="293"/>
        <v>12.66</v>
      </c>
      <c r="DK396">
        <v>0</v>
      </c>
      <c r="DL396" t="s">
        <v>3</v>
      </c>
      <c r="DM396">
        <v>0</v>
      </c>
      <c r="DN396" t="s">
        <v>3</v>
      </c>
      <c r="DO396">
        <v>0</v>
      </c>
    </row>
    <row r="397" spans="1:119" x14ac:dyDescent="0.2">
      <c r="A397">
        <f>ROW(Source!A281)</f>
        <v>281</v>
      </c>
      <c r="B397">
        <v>51661419</v>
      </c>
      <c r="C397">
        <v>51662727</v>
      </c>
      <c r="D397">
        <v>0</v>
      </c>
      <c r="E397">
        <v>1</v>
      </c>
      <c r="F397">
        <v>1</v>
      </c>
      <c r="G397">
        <v>1</v>
      </c>
      <c r="H397">
        <v>3</v>
      </c>
      <c r="I397" t="s">
        <v>29</v>
      </c>
      <c r="J397" t="s">
        <v>3</v>
      </c>
      <c r="K397" t="s">
        <v>303</v>
      </c>
      <c r="L397">
        <v>1371</v>
      </c>
      <c r="N397">
        <v>1013</v>
      </c>
      <c r="O397" t="s">
        <v>17</v>
      </c>
      <c r="P397" t="s">
        <v>17</v>
      </c>
      <c r="Q397">
        <v>1</v>
      </c>
      <c r="W397">
        <v>0</v>
      </c>
      <c r="X397">
        <v>947314189</v>
      </c>
      <c r="Y397">
        <f t="shared" si="283"/>
        <v>1</v>
      </c>
      <c r="AA397">
        <v>13992.31</v>
      </c>
      <c r="AB397">
        <v>0</v>
      </c>
      <c r="AC397">
        <v>0</v>
      </c>
      <c r="AD397">
        <v>0</v>
      </c>
      <c r="AE397">
        <v>14599.18</v>
      </c>
      <c r="AF397">
        <v>0</v>
      </c>
      <c r="AG397">
        <v>0</v>
      </c>
      <c r="AH397">
        <v>0</v>
      </c>
      <c r="AI397">
        <v>6.13</v>
      </c>
      <c r="AJ397">
        <v>1</v>
      </c>
      <c r="AK397">
        <v>1</v>
      </c>
      <c r="AL397">
        <v>1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  <c r="AS397" t="s">
        <v>3</v>
      </c>
      <c r="AT397">
        <v>1</v>
      </c>
      <c r="AU397" t="s">
        <v>3</v>
      </c>
      <c r="AV397">
        <v>0</v>
      </c>
      <c r="AW397">
        <v>1</v>
      </c>
      <c r="AX397">
        <v>-1</v>
      </c>
      <c r="AY397">
        <v>0</v>
      </c>
      <c r="AZ397">
        <v>0</v>
      </c>
      <c r="BA397" t="s">
        <v>3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0</v>
      </c>
      <c r="BN397">
        <v>0</v>
      </c>
      <c r="BO397">
        <v>0</v>
      </c>
      <c r="BP397">
        <v>0</v>
      </c>
      <c r="BQ397">
        <v>0</v>
      </c>
      <c r="BR397">
        <v>0</v>
      </c>
      <c r="BS397">
        <v>0</v>
      </c>
      <c r="BT397">
        <v>0</v>
      </c>
      <c r="BU397">
        <v>0</v>
      </c>
      <c r="BV397">
        <v>0</v>
      </c>
      <c r="BW397">
        <v>0</v>
      </c>
      <c r="CV397">
        <v>0</v>
      </c>
      <c r="CW397">
        <v>0</v>
      </c>
      <c r="CX397">
        <f>ROUND(Y397*Source!I281,7)</f>
        <v>1</v>
      </c>
      <c r="CY397">
        <f t="shared" si="287"/>
        <v>13992.31</v>
      </c>
      <c r="CZ397">
        <f t="shared" si="288"/>
        <v>14599.18</v>
      </c>
      <c r="DA397">
        <f t="shared" si="289"/>
        <v>6.13</v>
      </c>
      <c r="DB397">
        <f t="shared" si="284"/>
        <v>14599.18</v>
      </c>
      <c r="DC397">
        <f t="shared" si="285"/>
        <v>0</v>
      </c>
      <c r="DD397" t="s">
        <v>3</v>
      </c>
      <c r="DE397" t="s">
        <v>3</v>
      </c>
      <c r="DF397">
        <f t="shared" si="290"/>
        <v>89492.97</v>
      </c>
      <c r="DG397">
        <f t="shared" si="291"/>
        <v>0</v>
      </c>
      <c r="DH397">
        <f t="shared" si="292"/>
        <v>0</v>
      </c>
      <c r="DI397">
        <f t="shared" si="286"/>
        <v>0</v>
      </c>
      <c r="DJ397">
        <f t="shared" si="293"/>
        <v>89492.97</v>
      </c>
      <c r="DK397">
        <v>0</v>
      </c>
      <c r="DL397" t="s">
        <v>3</v>
      </c>
      <c r="DM397">
        <v>0</v>
      </c>
      <c r="DN397" t="s">
        <v>3</v>
      </c>
      <c r="DO397">
        <v>0</v>
      </c>
    </row>
    <row r="398" spans="1:119" x14ac:dyDescent="0.2">
      <c r="A398">
        <f>ROW(Source!A283)</f>
        <v>283</v>
      </c>
      <c r="B398">
        <v>51661419</v>
      </c>
      <c r="C398">
        <v>51662750</v>
      </c>
      <c r="D398">
        <v>49510767</v>
      </c>
      <c r="E398">
        <v>70</v>
      </c>
      <c r="F398">
        <v>1</v>
      </c>
      <c r="G398">
        <v>1</v>
      </c>
      <c r="H398">
        <v>1</v>
      </c>
      <c r="I398" t="s">
        <v>502</v>
      </c>
      <c r="J398" t="s">
        <v>3</v>
      </c>
      <c r="K398" t="s">
        <v>503</v>
      </c>
      <c r="L398">
        <v>1191</v>
      </c>
      <c r="N398">
        <v>1013</v>
      </c>
      <c r="O398" t="s">
        <v>455</v>
      </c>
      <c r="P398" t="s">
        <v>455</v>
      </c>
      <c r="Q398">
        <v>1</v>
      </c>
      <c r="W398">
        <v>0</v>
      </c>
      <c r="X398">
        <v>-1936699058</v>
      </c>
      <c r="Y398">
        <f t="shared" si="283"/>
        <v>2.06</v>
      </c>
      <c r="AA398">
        <v>0</v>
      </c>
      <c r="AB398">
        <v>0</v>
      </c>
      <c r="AC398">
        <v>0</v>
      </c>
      <c r="AD398">
        <v>331.23</v>
      </c>
      <c r="AE398">
        <v>0</v>
      </c>
      <c r="AF398">
        <v>0</v>
      </c>
      <c r="AG398">
        <v>0</v>
      </c>
      <c r="AH398">
        <v>9.92</v>
      </c>
      <c r="AI398">
        <v>1</v>
      </c>
      <c r="AJ398">
        <v>1</v>
      </c>
      <c r="AK398">
        <v>1</v>
      </c>
      <c r="AL398">
        <v>33.39</v>
      </c>
      <c r="AM398">
        <v>4</v>
      </c>
      <c r="AN398">
        <v>0</v>
      </c>
      <c r="AO398">
        <v>1</v>
      </c>
      <c r="AP398">
        <v>1</v>
      </c>
      <c r="AQ398">
        <v>0</v>
      </c>
      <c r="AR398">
        <v>0</v>
      </c>
      <c r="AS398" t="s">
        <v>3</v>
      </c>
      <c r="AT398">
        <v>2.06</v>
      </c>
      <c r="AU398" t="s">
        <v>3</v>
      </c>
      <c r="AV398">
        <v>1</v>
      </c>
      <c r="AW398">
        <v>2</v>
      </c>
      <c r="AX398">
        <v>51662763</v>
      </c>
      <c r="AY398">
        <v>1</v>
      </c>
      <c r="AZ398">
        <v>0</v>
      </c>
      <c r="BA398">
        <v>443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  <c r="BO398">
        <v>0</v>
      </c>
      <c r="BP398">
        <v>0</v>
      </c>
      <c r="BQ398">
        <v>0</v>
      </c>
      <c r="BR398">
        <v>0</v>
      </c>
      <c r="BS398">
        <v>0</v>
      </c>
      <c r="BT398">
        <v>0</v>
      </c>
      <c r="BU398">
        <v>0</v>
      </c>
      <c r="BV398">
        <v>0</v>
      </c>
      <c r="BW398">
        <v>0</v>
      </c>
      <c r="CU398">
        <f>ROUND(AT398*Source!I283*AH398*AL398,2)</f>
        <v>682.33</v>
      </c>
      <c r="CV398">
        <f>ROUND(Y398*Source!I283,7)</f>
        <v>2.06</v>
      </c>
      <c r="CW398">
        <v>0</v>
      </c>
      <c r="CX398">
        <f>ROUND(Y398*Source!I283,7)</f>
        <v>2.06</v>
      </c>
      <c r="CY398">
        <f>AD398</f>
        <v>331.23</v>
      </c>
      <c r="CZ398">
        <f>AH398</f>
        <v>9.92</v>
      </c>
      <c r="DA398">
        <f>AL398</f>
        <v>33.39</v>
      </c>
      <c r="DB398">
        <f t="shared" si="284"/>
        <v>20.440000000000001</v>
      </c>
      <c r="DC398">
        <f t="shared" si="285"/>
        <v>0</v>
      </c>
      <c r="DD398" t="s">
        <v>3</v>
      </c>
      <c r="DE398" t="s">
        <v>3</v>
      </c>
      <c r="DF398">
        <f t="shared" ref="DF398:DF404" si="294">ROUND(ROUND(AE398,2)*CX398,2)</f>
        <v>0</v>
      </c>
      <c r="DG398">
        <f t="shared" si="291"/>
        <v>0</v>
      </c>
      <c r="DH398">
        <f t="shared" si="292"/>
        <v>0</v>
      </c>
      <c r="DI398">
        <f>ROUND(ROUND(AH398*AL398,2)*CX398,2)</f>
        <v>682.33</v>
      </c>
      <c r="DJ398">
        <f>DI398</f>
        <v>682.33</v>
      </c>
      <c r="DK398">
        <v>0</v>
      </c>
      <c r="DL398" t="s">
        <v>3</v>
      </c>
      <c r="DM398">
        <v>0</v>
      </c>
      <c r="DN398" t="s">
        <v>3</v>
      </c>
      <c r="DO398">
        <v>0</v>
      </c>
    </row>
    <row r="399" spans="1:119" x14ac:dyDescent="0.2">
      <c r="A399">
        <f>ROW(Source!A283)</f>
        <v>283</v>
      </c>
      <c r="B399">
        <v>51661419</v>
      </c>
      <c r="C399">
        <v>51662750</v>
      </c>
      <c r="D399">
        <v>49510905</v>
      </c>
      <c r="E399">
        <v>70</v>
      </c>
      <c r="F399">
        <v>1</v>
      </c>
      <c r="G399">
        <v>1</v>
      </c>
      <c r="H399">
        <v>1</v>
      </c>
      <c r="I399" t="s">
        <v>456</v>
      </c>
      <c r="J399" t="s">
        <v>3</v>
      </c>
      <c r="K399" t="s">
        <v>457</v>
      </c>
      <c r="L399">
        <v>1191</v>
      </c>
      <c r="N399">
        <v>1013</v>
      </c>
      <c r="O399" t="s">
        <v>455</v>
      </c>
      <c r="P399" t="s">
        <v>455</v>
      </c>
      <c r="Q399">
        <v>1</v>
      </c>
      <c r="W399">
        <v>0</v>
      </c>
      <c r="X399">
        <v>-1417349443</v>
      </c>
      <c r="Y399">
        <f t="shared" si="283"/>
        <v>0.31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1</v>
      </c>
      <c r="AJ399">
        <v>1</v>
      </c>
      <c r="AK399">
        <v>33.39</v>
      </c>
      <c r="AL399">
        <v>1</v>
      </c>
      <c r="AM399">
        <v>4</v>
      </c>
      <c r="AN399">
        <v>0</v>
      </c>
      <c r="AO399">
        <v>1</v>
      </c>
      <c r="AP399">
        <v>1</v>
      </c>
      <c r="AQ399">
        <v>0</v>
      </c>
      <c r="AR399">
        <v>0</v>
      </c>
      <c r="AS399" t="s">
        <v>3</v>
      </c>
      <c r="AT399">
        <v>0.31</v>
      </c>
      <c r="AU399" t="s">
        <v>3</v>
      </c>
      <c r="AV399">
        <v>2</v>
      </c>
      <c r="AW399">
        <v>2</v>
      </c>
      <c r="AX399">
        <v>51662764</v>
      </c>
      <c r="AY399">
        <v>1</v>
      </c>
      <c r="AZ399">
        <v>0</v>
      </c>
      <c r="BA399">
        <v>444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  <c r="BO399">
        <v>0</v>
      </c>
      <c r="BP399">
        <v>0</v>
      </c>
      <c r="BQ399">
        <v>0</v>
      </c>
      <c r="BR399">
        <v>0</v>
      </c>
      <c r="BS399">
        <v>0</v>
      </c>
      <c r="BT399">
        <v>0</v>
      </c>
      <c r="BU399">
        <v>0</v>
      </c>
      <c r="BV399">
        <v>0</v>
      </c>
      <c r="BW399">
        <v>0</v>
      </c>
      <c r="CV399">
        <v>0</v>
      </c>
      <c r="CW399">
        <v>0</v>
      </c>
      <c r="CX399">
        <f>ROUND(Y399*Source!I283,7)</f>
        <v>0.31</v>
      </c>
      <c r="CY399">
        <f>AD399</f>
        <v>0</v>
      </c>
      <c r="CZ399">
        <f>AH399</f>
        <v>0</v>
      </c>
      <c r="DA399">
        <f>AL399</f>
        <v>1</v>
      </c>
      <c r="DB399">
        <f t="shared" si="284"/>
        <v>0</v>
      </c>
      <c r="DC399">
        <f t="shared" si="285"/>
        <v>0</v>
      </c>
      <c r="DD399" t="s">
        <v>3</v>
      </c>
      <c r="DE399" t="s">
        <v>3</v>
      </c>
      <c r="DF399">
        <f t="shared" si="294"/>
        <v>0</v>
      </c>
      <c r="DG399">
        <f t="shared" si="291"/>
        <v>0</v>
      </c>
      <c r="DH399">
        <f t="shared" ref="DH399:DH404" si="295">ROUND(ROUND(AG399*AK399,2)*CX399,2)</f>
        <v>0</v>
      </c>
      <c r="DI399">
        <f t="shared" ref="DI399:DI409" si="296">ROUND(ROUND(AH399,2)*CX399,2)</f>
        <v>0</v>
      </c>
      <c r="DJ399">
        <f>DI399</f>
        <v>0</v>
      </c>
      <c r="DK399">
        <v>0</v>
      </c>
      <c r="DL399" t="s">
        <v>3</v>
      </c>
      <c r="DM399">
        <v>0</v>
      </c>
      <c r="DN399" t="s">
        <v>3</v>
      </c>
      <c r="DO399">
        <v>0</v>
      </c>
    </row>
    <row r="400" spans="1:119" x14ac:dyDescent="0.2">
      <c r="A400">
        <f>ROW(Source!A283)</f>
        <v>283</v>
      </c>
      <c r="B400">
        <v>51661419</v>
      </c>
      <c r="C400">
        <v>51662750</v>
      </c>
      <c r="D400">
        <v>49672451</v>
      </c>
      <c r="E400">
        <v>1</v>
      </c>
      <c r="F400">
        <v>1</v>
      </c>
      <c r="G400">
        <v>1</v>
      </c>
      <c r="H400">
        <v>2</v>
      </c>
      <c r="I400" t="s">
        <v>531</v>
      </c>
      <c r="J400" t="s">
        <v>532</v>
      </c>
      <c r="K400" t="s">
        <v>533</v>
      </c>
      <c r="L400">
        <v>1367</v>
      </c>
      <c r="N400">
        <v>1011</v>
      </c>
      <c r="O400" t="s">
        <v>461</v>
      </c>
      <c r="P400" t="s">
        <v>461</v>
      </c>
      <c r="Q400">
        <v>1</v>
      </c>
      <c r="W400">
        <v>0</v>
      </c>
      <c r="X400">
        <v>333826566</v>
      </c>
      <c r="Y400">
        <f t="shared" si="283"/>
        <v>0.19</v>
      </c>
      <c r="AA400">
        <v>0</v>
      </c>
      <c r="AB400">
        <v>39.65</v>
      </c>
      <c r="AC400">
        <v>0</v>
      </c>
      <c r="AD400">
        <v>0</v>
      </c>
      <c r="AE400">
        <v>0</v>
      </c>
      <c r="AF400">
        <v>2.99</v>
      </c>
      <c r="AG400">
        <v>0</v>
      </c>
      <c r="AH400">
        <v>0</v>
      </c>
      <c r="AI400">
        <v>1</v>
      </c>
      <c r="AJ400">
        <v>13.26</v>
      </c>
      <c r="AK400">
        <v>33.39</v>
      </c>
      <c r="AL400">
        <v>1</v>
      </c>
      <c r="AM400">
        <v>4</v>
      </c>
      <c r="AN400">
        <v>0</v>
      </c>
      <c r="AO400">
        <v>1</v>
      </c>
      <c r="AP400">
        <v>1</v>
      </c>
      <c r="AQ400">
        <v>0</v>
      </c>
      <c r="AR400">
        <v>0</v>
      </c>
      <c r="AS400" t="s">
        <v>3</v>
      </c>
      <c r="AT400">
        <v>0.19</v>
      </c>
      <c r="AU400" t="s">
        <v>3</v>
      </c>
      <c r="AV400">
        <v>0</v>
      </c>
      <c r="AW400">
        <v>2</v>
      </c>
      <c r="AX400">
        <v>51662765</v>
      </c>
      <c r="AY400">
        <v>1</v>
      </c>
      <c r="AZ400">
        <v>0</v>
      </c>
      <c r="BA400">
        <v>445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0</v>
      </c>
      <c r="BM400">
        <v>0</v>
      </c>
      <c r="BN400">
        <v>0</v>
      </c>
      <c r="BO400">
        <v>0</v>
      </c>
      <c r="BP400">
        <v>0</v>
      </c>
      <c r="BQ400">
        <v>0</v>
      </c>
      <c r="BR400">
        <v>0</v>
      </c>
      <c r="BS400">
        <v>0</v>
      </c>
      <c r="BT400">
        <v>0</v>
      </c>
      <c r="BU400">
        <v>0</v>
      </c>
      <c r="BV400">
        <v>0</v>
      </c>
      <c r="BW400">
        <v>0</v>
      </c>
      <c r="CV400">
        <v>0</v>
      </c>
      <c r="CW400">
        <f>ROUND(Y400*Source!I283,7)</f>
        <v>0.19</v>
      </c>
      <c r="CX400">
        <f>ROUND(Y400*Source!I283,7)</f>
        <v>0.19</v>
      </c>
      <c r="CY400">
        <f>AB400</f>
        <v>39.65</v>
      </c>
      <c r="CZ400">
        <f>AF400</f>
        <v>2.99</v>
      </c>
      <c r="DA400">
        <f>AJ400</f>
        <v>13.26</v>
      </c>
      <c r="DB400">
        <f t="shared" si="284"/>
        <v>0.56999999999999995</v>
      </c>
      <c r="DC400">
        <f t="shared" si="285"/>
        <v>0</v>
      </c>
      <c r="DD400" t="s">
        <v>3</v>
      </c>
      <c r="DE400" t="s">
        <v>3</v>
      </c>
      <c r="DF400">
        <f t="shared" si="294"/>
        <v>0</v>
      </c>
      <c r="DG400">
        <f>ROUND(ROUND(AF400*AJ400,2)*CX400,2)</f>
        <v>7.53</v>
      </c>
      <c r="DH400">
        <f t="shared" si="295"/>
        <v>0</v>
      </c>
      <c r="DI400">
        <f t="shared" si="296"/>
        <v>0</v>
      </c>
      <c r="DJ400">
        <f>DG400</f>
        <v>7.53</v>
      </c>
      <c r="DK400">
        <v>0</v>
      </c>
      <c r="DL400" t="s">
        <v>3</v>
      </c>
      <c r="DM400">
        <v>0</v>
      </c>
      <c r="DN400" t="s">
        <v>3</v>
      </c>
      <c r="DO400">
        <v>0</v>
      </c>
    </row>
    <row r="401" spans="1:119" x14ac:dyDescent="0.2">
      <c r="A401">
        <f>ROW(Source!A283)</f>
        <v>283</v>
      </c>
      <c r="B401">
        <v>51661419</v>
      </c>
      <c r="C401">
        <v>51662750</v>
      </c>
      <c r="D401">
        <v>49672573</v>
      </c>
      <c r="E401">
        <v>1</v>
      </c>
      <c r="F401">
        <v>1</v>
      </c>
      <c r="G401">
        <v>1</v>
      </c>
      <c r="H401">
        <v>2</v>
      </c>
      <c r="I401" t="s">
        <v>458</v>
      </c>
      <c r="J401" t="s">
        <v>459</v>
      </c>
      <c r="K401" t="s">
        <v>460</v>
      </c>
      <c r="L401">
        <v>1367</v>
      </c>
      <c r="N401">
        <v>1011</v>
      </c>
      <c r="O401" t="s">
        <v>461</v>
      </c>
      <c r="P401" t="s">
        <v>461</v>
      </c>
      <c r="Q401">
        <v>1</v>
      </c>
      <c r="W401">
        <v>0</v>
      </c>
      <c r="X401">
        <v>-430484415</v>
      </c>
      <c r="Y401">
        <f t="shared" si="283"/>
        <v>0.06</v>
      </c>
      <c r="AA401">
        <v>0</v>
      </c>
      <c r="AB401">
        <v>1530.2</v>
      </c>
      <c r="AC401">
        <v>450.77</v>
      </c>
      <c r="AD401">
        <v>0</v>
      </c>
      <c r="AE401">
        <v>0</v>
      </c>
      <c r="AF401">
        <v>115.4</v>
      </c>
      <c r="AG401">
        <v>13.5</v>
      </c>
      <c r="AH401">
        <v>0</v>
      </c>
      <c r="AI401">
        <v>1</v>
      </c>
      <c r="AJ401">
        <v>13.26</v>
      </c>
      <c r="AK401">
        <v>33.39</v>
      </c>
      <c r="AL401">
        <v>1</v>
      </c>
      <c r="AM401">
        <v>4</v>
      </c>
      <c r="AN401">
        <v>0</v>
      </c>
      <c r="AO401">
        <v>1</v>
      </c>
      <c r="AP401">
        <v>1</v>
      </c>
      <c r="AQ401">
        <v>0</v>
      </c>
      <c r="AR401">
        <v>0</v>
      </c>
      <c r="AS401" t="s">
        <v>3</v>
      </c>
      <c r="AT401">
        <v>0.06</v>
      </c>
      <c r="AU401" t="s">
        <v>3</v>
      </c>
      <c r="AV401">
        <v>0</v>
      </c>
      <c r="AW401">
        <v>2</v>
      </c>
      <c r="AX401">
        <v>51662766</v>
      </c>
      <c r="AY401">
        <v>1</v>
      </c>
      <c r="AZ401">
        <v>0</v>
      </c>
      <c r="BA401">
        <v>446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  <c r="BN401">
        <v>0</v>
      </c>
      <c r="BO401">
        <v>0</v>
      </c>
      <c r="BP401">
        <v>0</v>
      </c>
      <c r="BQ401">
        <v>0</v>
      </c>
      <c r="BR401">
        <v>0</v>
      </c>
      <c r="BS401">
        <v>0</v>
      </c>
      <c r="BT401">
        <v>0</v>
      </c>
      <c r="BU401">
        <v>0</v>
      </c>
      <c r="BV401">
        <v>0</v>
      </c>
      <c r="BW401">
        <v>0</v>
      </c>
      <c r="CV401">
        <v>0</v>
      </c>
      <c r="CW401">
        <f>ROUND(Y401*Source!I283,7)</f>
        <v>0.06</v>
      </c>
      <c r="CX401">
        <f>ROUND(Y401*Source!I283,7)</f>
        <v>0.06</v>
      </c>
      <c r="CY401">
        <f>AB401</f>
        <v>1530.2</v>
      </c>
      <c r="CZ401">
        <f>AF401</f>
        <v>115.4</v>
      </c>
      <c r="DA401">
        <f>AJ401</f>
        <v>13.26</v>
      </c>
      <c r="DB401">
        <f t="shared" si="284"/>
        <v>6.92</v>
      </c>
      <c r="DC401">
        <f t="shared" si="285"/>
        <v>0.81</v>
      </c>
      <c r="DD401" t="s">
        <v>3</v>
      </c>
      <c r="DE401" t="s">
        <v>3</v>
      </c>
      <c r="DF401">
        <f t="shared" si="294"/>
        <v>0</v>
      </c>
      <c r="DG401">
        <f>ROUND(ROUND(AF401*AJ401,2)*CX401,2)</f>
        <v>91.81</v>
      </c>
      <c r="DH401">
        <f t="shared" si="295"/>
        <v>27.05</v>
      </c>
      <c r="DI401">
        <f t="shared" si="296"/>
        <v>0</v>
      </c>
      <c r="DJ401">
        <f>DG401</f>
        <v>91.81</v>
      </c>
      <c r="DK401">
        <v>0</v>
      </c>
      <c r="DL401" t="s">
        <v>3</v>
      </c>
      <c r="DM401">
        <v>0</v>
      </c>
      <c r="DN401" t="s">
        <v>3</v>
      </c>
      <c r="DO401">
        <v>0</v>
      </c>
    </row>
    <row r="402" spans="1:119" x14ac:dyDescent="0.2">
      <c r="A402">
        <f>ROW(Source!A283)</f>
        <v>283</v>
      </c>
      <c r="B402">
        <v>51661419</v>
      </c>
      <c r="C402">
        <v>51662750</v>
      </c>
      <c r="D402">
        <v>49673503</v>
      </c>
      <c r="E402">
        <v>1</v>
      </c>
      <c r="F402">
        <v>1</v>
      </c>
      <c r="G402">
        <v>1</v>
      </c>
      <c r="H402">
        <v>2</v>
      </c>
      <c r="I402" t="s">
        <v>465</v>
      </c>
      <c r="J402" t="s">
        <v>466</v>
      </c>
      <c r="K402" t="s">
        <v>467</v>
      </c>
      <c r="L402">
        <v>1367</v>
      </c>
      <c r="N402">
        <v>1011</v>
      </c>
      <c r="O402" t="s">
        <v>461</v>
      </c>
      <c r="P402" t="s">
        <v>461</v>
      </c>
      <c r="Q402">
        <v>1</v>
      </c>
      <c r="W402">
        <v>0</v>
      </c>
      <c r="X402">
        <v>509054691</v>
      </c>
      <c r="Y402">
        <f t="shared" si="283"/>
        <v>0.06</v>
      </c>
      <c r="AA402">
        <v>0</v>
      </c>
      <c r="AB402">
        <v>871.31</v>
      </c>
      <c r="AC402">
        <v>387.32</v>
      </c>
      <c r="AD402">
        <v>0</v>
      </c>
      <c r="AE402">
        <v>0</v>
      </c>
      <c r="AF402">
        <v>65.709999999999994</v>
      </c>
      <c r="AG402">
        <v>11.6</v>
      </c>
      <c r="AH402">
        <v>0</v>
      </c>
      <c r="AI402">
        <v>1</v>
      </c>
      <c r="AJ402">
        <v>13.26</v>
      </c>
      <c r="AK402">
        <v>33.39</v>
      </c>
      <c r="AL402">
        <v>1</v>
      </c>
      <c r="AM402">
        <v>4</v>
      </c>
      <c r="AN402">
        <v>0</v>
      </c>
      <c r="AO402">
        <v>1</v>
      </c>
      <c r="AP402">
        <v>1</v>
      </c>
      <c r="AQ402">
        <v>0</v>
      </c>
      <c r="AR402">
        <v>0</v>
      </c>
      <c r="AS402" t="s">
        <v>3</v>
      </c>
      <c r="AT402">
        <v>0.06</v>
      </c>
      <c r="AU402" t="s">
        <v>3</v>
      </c>
      <c r="AV402">
        <v>0</v>
      </c>
      <c r="AW402">
        <v>2</v>
      </c>
      <c r="AX402">
        <v>51662767</v>
      </c>
      <c r="AY402">
        <v>1</v>
      </c>
      <c r="AZ402">
        <v>0</v>
      </c>
      <c r="BA402">
        <v>447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0</v>
      </c>
      <c r="BM402">
        <v>0</v>
      </c>
      <c r="BN402">
        <v>0</v>
      </c>
      <c r="BO402">
        <v>0</v>
      </c>
      <c r="BP402">
        <v>0</v>
      </c>
      <c r="BQ402">
        <v>0</v>
      </c>
      <c r="BR402">
        <v>0</v>
      </c>
      <c r="BS402">
        <v>0</v>
      </c>
      <c r="BT402">
        <v>0</v>
      </c>
      <c r="BU402">
        <v>0</v>
      </c>
      <c r="BV402">
        <v>0</v>
      </c>
      <c r="BW402">
        <v>0</v>
      </c>
      <c r="CV402">
        <v>0</v>
      </c>
      <c r="CW402">
        <f>ROUND(Y402*Source!I283,7)</f>
        <v>0.06</v>
      </c>
      <c r="CX402">
        <f>ROUND(Y402*Source!I283,7)</f>
        <v>0.06</v>
      </c>
      <c r="CY402">
        <f>AB402</f>
        <v>871.31</v>
      </c>
      <c r="CZ402">
        <f>AF402</f>
        <v>65.709999999999994</v>
      </c>
      <c r="DA402">
        <f>AJ402</f>
        <v>13.26</v>
      </c>
      <c r="DB402">
        <f t="shared" si="284"/>
        <v>3.94</v>
      </c>
      <c r="DC402">
        <f t="shared" si="285"/>
        <v>0.7</v>
      </c>
      <c r="DD402" t="s">
        <v>3</v>
      </c>
      <c r="DE402" t="s">
        <v>3</v>
      </c>
      <c r="DF402">
        <f t="shared" si="294"/>
        <v>0</v>
      </c>
      <c r="DG402">
        <f>ROUND(ROUND(AF402*AJ402,2)*CX402,2)</f>
        <v>52.28</v>
      </c>
      <c r="DH402">
        <f t="shared" si="295"/>
        <v>23.24</v>
      </c>
      <c r="DI402">
        <f t="shared" si="296"/>
        <v>0</v>
      </c>
      <c r="DJ402">
        <f>DG402</f>
        <v>52.28</v>
      </c>
      <c r="DK402">
        <v>0</v>
      </c>
      <c r="DL402" t="s">
        <v>3</v>
      </c>
      <c r="DM402">
        <v>0</v>
      </c>
      <c r="DN402" t="s">
        <v>3</v>
      </c>
      <c r="DO402">
        <v>0</v>
      </c>
    </row>
    <row r="403" spans="1:119" x14ac:dyDescent="0.2">
      <c r="A403">
        <f>ROW(Source!A283)</f>
        <v>283</v>
      </c>
      <c r="B403">
        <v>51661419</v>
      </c>
      <c r="C403">
        <v>51662750</v>
      </c>
      <c r="D403">
        <v>49673715</v>
      </c>
      <c r="E403">
        <v>1</v>
      </c>
      <c r="F403">
        <v>1</v>
      </c>
      <c r="G403">
        <v>1</v>
      </c>
      <c r="H403">
        <v>2</v>
      </c>
      <c r="I403" t="s">
        <v>479</v>
      </c>
      <c r="J403" t="s">
        <v>480</v>
      </c>
      <c r="K403" t="s">
        <v>481</v>
      </c>
      <c r="L403">
        <v>1367</v>
      </c>
      <c r="N403">
        <v>1011</v>
      </c>
      <c r="O403" t="s">
        <v>461</v>
      </c>
      <c r="P403" t="s">
        <v>461</v>
      </c>
      <c r="Q403">
        <v>1</v>
      </c>
      <c r="W403">
        <v>0</v>
      </c>
      <c r="X403">
        <v>829370094</v>
      </c>
      <c r="Y403">
        <f t="shared" si="283"/>
        <v>0.61</v>
      </c>
      <c r="AA403">
        <v>0</v>
      </c>
      <c r="AB403">
        <v>107.41</v>
      </c>
      <c r="AC403">
        <v>0</v>
      </c>
      <c r="AD403">
        <v>0</v>
      </c>
      <c r="AE403">
        <v>0</v>
      </c>
      <c r="AF403">
        <v>8.1</v>
      </c>
      <c r="AG403">
        <v>0</v>
      </c>
      <c r="AH403">
        <v>0</v>
      </c>
      <c r="AI403">
        <v>1</v>
      </c>
      <c r="AJ403">
        <v>13.26</v>
      </c>
      <c r="AK403">
        <v>33.39</v>
      </c>
      <c r="AL403">
        <v>1</v>
      </c>
      <c r="AM403">
        <v>4</v>
      </c>
      <c r="AN403">
        <v>0</v>
      </c>
      <c r="AO403">
        <v>1</v>
      </c>
      <c r="AP403">
        <v>1</v>
      </c>
      <c r="AQ403">
        <v>0</v>
      </c>
      <c r="AR403">
        <v>0</v>
      </c>
      <c r="AS403" t="s">
        <v>3</v>
      </c>
      <c r="AT403">
        <v>0.61</v>
      </c>
      <c r="AU403" t="s">
        <v>3</v>
      </c>
      <c r="AV403">
        <v>0</v>
      </c>
      <c r="AW403">
        <v>2</v>
      </c>
      <c r="AX403">
        <v>51662768</v>
      </c>
      <c r="AY403">
        <v>1</v>
      </c>
      <c r="AZ403">
        <v>0</v>
      </c>
      <c r="BA403">
        <v>448</v>
      </c>
      <c r="BB403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0</v>
      </c>
      <c r="BM403">
        <v>0</v>
      </c>
      <c r="BN403">
        <v>0</v>
      </c>
      <c r="BO403">
        <v>0</v>
      </c>
      <c r="BP403">
        <v>0</v>
      </c>
      <c r="BQ403">
        <v>0</v>
      </c>
      <c r="BR403">
        <v>0</v>
      </c>
      <c r="BS403">
        <v>0</v>
      </c>
      <c r="BT403">
        <v>0</v>
      </c>
      <c r="BU403">
        <v>0</v>
      </c>
      <c r="BV403">
        <v>0</v>
      </c>
      <c r="BW403">
        <v>0</v>
      </c>
      <c r="CV403">
        <v>0</v>
      </c>
      <c r="CW403">
        <f>ROUND(Y403*Source!I283,7)</f>
        <v>0.61</v>
      </c>
      <c r="CX403">
        <f>ROUND(Y403*Source!I283,7)</f>
        <v>0.61</v>
      </c>
      <c r="CY403">
        <f>AB403</f>
        <v>107.41</v>
      </c>
      <c r="CZ403">
        <f>AF403</f>
        <v>8.1</v>
      </c>
      <c r="DA403">
        <f>AJ403</f>
        <v>13.26</v>
      </c>
      <c r="DB403">
        <f t="shared" si="284"/>
        <v>4.9400000000000004</v>
      </c>
      <c r="DC403">
        <f t="shared" si="285"/>
        <v>0</v>
      </c>
      <c r="DD403" t="s">
        <v>3</v>
      </c>
      <c r="DE403" t="s">
        <v>3</v>
      </c>
      <c r="DF403">
        <f t="shared" si="294"/>
        <v>0</v>
      </c>
      <c r="DG403">
        <f>ROUND(ROUND(AF403*AJ403,2)*CX403,2)</f>
        <v>65.52</v>
      </c>
      <c r="DH403">
        <f t="shared" si="295"/>
        <v>0</v>
      </c>
      <c r="DI403">
        <f t="shared" si="296"/>
        <v>0</v>
      </c>
      <c r="DJ403">
        <f>DG403</f>
        <v>65.52</v>
      </c>
      <c r="DK403">
        <v>0</v>
      </c>
      <c r="DL403" t="s">
        <v>3</v>
      </c>
      <c r="DM403">
        <v>0</v>
      </c>
      <c r="DN403" t="s">
        <v>3</v>
      </c>
      <c r="DO403">
        <v>0</v>
      </c>
    </row>
    <row r="404" spans="1:119" x14ac:dyDescent="0.2">
      <c r="A404">
        <f>ROW(Source!A283)</f>
        <v>283</v>
      </c>
      <c r="B404">
        <v>51661419</v>
      </c>
      <c r="C404">
        <v>51662750</v>
      </c>
      <c r="D404">
        <v>49673729</v>
      </c>
      <c r="E404">
        <v>1</v>
      </c>
      <c r="F404">
        <v>1</v>
      </c>
      <c r="G404">
        <v>1</v>
      </c>
      <c r="H404">
        <v>2</v>
      </c>
      <c r="I404" t="s">
        <v>534</v>
      </c>
      <c r="J404" t="s">
        <v>535</v>
      </c>
      <c r="K404" t="s">
        <v>536</v>
      </c>
      <c r="L404">
        <v>1367</v>
      </c>
      <c r="N404">
        <v>1011</v>
      </c>
      <c r="O404" t="s">
        <v>461</v>
      </c>
      <c r="P404" t="s">
        <v>461</v>
      </c>
      <c r="Q404">
        <v>1</v>
      </c>
      <c r="W404">
        <v>0</v>
      </c>
      <c r="X404">
        <v>-1111507504</v>
      </c>
      <c r="Y404">
        <f t="shared" si="283"/>
        <v>0.19</v>
      </c>
      <c r="AA404">
        <v>0</v>
      </c>
      <c r="AB404">
        <v>1193.4000000000001</v>
      </c>
      <c r="AC404">
        <v>335.9</v>
      </c>
      <c r="AD404">
        <v>0</v>
      </c>
      <c r="AE404">
        <v>0</v>
      </c>
      <c r="AF404">
        <v>90</v>
      </c>
      <c r="AG404">
        <v>10.06</v>
      </c>
      <c r="AH404">
        <v>0</v>
      </c>
      <c r="AI404">
        <v>1</v>
      </c>
      <c r="AJ404">
        <v>13.26</v>
      </c>
      <c r="AK404">
        <v>33.39</v>
      </c>
      <c r="AL404">
        <v>1</v>
      </c>
      <c r="AM404">
        <v>4</v>
      </c>
      <c r="AN404">
        <v>0</v>
      </c>
      <c r="AO404">
        <v>1</v>
      </c>
      <c r="AP404">
        <v>1</v>
      </c>
      <c r="AQ404">
        <v>0</v>
      </c>
      <c r="AR404">
        <v>0</v>
      </c>
      <c r="AS404" t="s">
        <v>3</v>
      </c>
      <c r="AT404">
        <v>0.19</v>
      </c>
      <c r="AU404" t="s">
        <v>3</v>
      </c>
      <c r="AV404">
        <v>0</v>
      </c>
      <c r="AW404">
        <v>2</v>
      </c>
      <c r="AX404">
        <v>51662769</v>
      </c>
      <c r="AY404">
        <v>1</v>
      </c>
      <c r="AZ404">
        <v>0</v>
      </c>
      <c r="BA404">
        <v>449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0</v>
      </c>
      <c r="BM404">
        <v>0</v>
      </c>
      <c r="BN404">
        <v>0</v>
      </c>
      <c r="BO404">
        <v>0</v>
      </c>
      <c r="BP404">
        <v>0</v>
      </c>
      <c r="BQ404">
        <v>0</v>
      </c>
      <c r="BR404">
        <v>0</v>
      </c>
      <c r="BS404">
        <v>0</v>
      </c>
      <c r="BT404">
        <v>0</v>
      </c>
      <c r="BU404">
        <v>0</v>
      </c>
      <c r="BV404">
        <v>0</v>
      </c>
      <c r="BW404">
        <v>0</v>
      </c>
      <c r="CV404">
        <v>0</v>
      </c>
      <c r="CW404">
        <f>ROUND(Y404*Source!I283,7)</f>
        <v>0.19</v>
      </c>
      <c r="CX404">
        <f>ROUND(Y404*Source!I283,7)</f>
        <v>0.19</v>
      </c>
      <c r="CY404">
        <f>AB404</f>
        <v>1193.4000000000001</v>
      </c>
      <c r="CZ404">
        <f>AF404</f>
        <v>90</v>
      </c>
      <c r="DA404">
        <f>AJ404</f>
        <v>13.26</v>
      </c>
      <c r="DB404">
        <f t="shared" si="284"/>
        <v>17.100000000000001</v>
      </c>
      <c r="DC404">
        <f t="shared" si="285"/>
        <v>1.91</v>
      </c>
      <c r="DD404" t="s">
        <v>3</v>
      </c>
      <c r="DE404" t="s">
        <v>3</v>
      </c>
      <c r="DF404">
        <f t="shared" si="294"/>
        <v>0</v>
      </c>
      <c r="DG404">
        <f>ROUND(ROUND(AF404*AJ404,2)*CX404,2)</f>
        <v>226.75</v>
      </c>
      <c r="DH404">
        <f t="shared" si="295"/>
        <v>63.82</v>
      </c>
      <c r="DI404">
        <f t="shared" si="296"/>
        <v>0</v>
      </c>
      <c r="DJ404">
        <f>DG404</f>
        <v>226.75</v>
      </c>
      <c r="DK404">
        <v>0</v>
      </c>
      <c r="DL404" t="s">
        <v>3</v>
      </c>
      <c r="DM404">
        <v>0</v>
      </c>
      <c r="DN404" t="s">
        <v>3</v>
      </c>
      <c r="DO404">
        <v>0</v>
      </c>
    </row>
    <row r="405" spans="1:119" x14ac:dyDescent="0.2">
      <c r="A405">
        <f>ROW(Source!A283)</f>
        <v>283</v>
      </c>
      <c r="B405">
        <v>51661419</v>
      </c>
      <c r="C405">
        <v>51662750</v>
      </c>
      <c r="D405">
        <v>49524290</v>
      </c>
      <c r="E405">
        <v>1</v>
      </c>
      <c r="F405">
        <v>1</v>
      </c>
      <c r="G405">
        <v>1</v>
      </c>
      <c r="H405">
        <v>3</v>
      </c>
      <c r="I405" t="s">
        <v>537</v>
      </c>
      <c r="J405" t="s">
        <v>538</v>
      </c>
      <c r="K405" t="s">
        <v>539</v>
      </c>
      <c r="L405">
        <v>1346</v>
      </c>
      <c r="N405">
        <v>1009</v>
      </c>
      <c r="O405" t="s">
        <v>471</v>
      </c>
      <c r="P405" t="s">
        <v>471</v>
      </c>
      <c r="Q405">
        <v>1</v>
      </c>
      <c r="W405">
        <v>0</v>
      </c>
      <c r="X405">
        <v>397095127</v>
      </c>
      <c r="Y405">
        <f t="shared" si="283"/>
        <v>0.1</v>
      </c>
      <c r="AA405">
        <v>96.29</v>
      </c>
      <c r="AB405">
        <v>0</v>
      </c>
      <c r="AC405">
        <v>0</v>
      </c>
      <c r="AD405">
        <v>0</v>
      </c>
      <c r="AE405">
        <v>10.57</v>
      </c>
      <c r="AF405">
        <v>0</v>
      </c>
      <c r="AG405">
        <v>0</v>
      </c>
      <c r="AH405">
        <v>0</v>
      </c>
      <c r="AI405">
        <v>9.11</v>
      </c>
      <c r="AJ405">
        <v>1</v>
      </c>
      <c r="AK405">
        <v>1</v>
      </c>
      <c r="AL405">
        <v>1</v>
      </c>
      <c r="AM405">
        <v>4</v>
      </c>
      <c r="AN405">
        <v>0</v>
      </c>
      <c r="AO405">
        <v>1</v>
      </c>
      <c r="AP405">
        <v>1</v>
      </c>
      <c r="AQ405">
        <v>0</v>
      </c>
      <c r="AR405">
        <v>0</v>
      </c>
      <c r="AS405" t="s">
        <v>3</v>
      </c>
      <c r="AT405">
        <v>0.1</v>
      </c>
      <c r="AU405" t="s">
        <v>3</v>
      </c>
      <c r="AV405">
        <v>0</v>
      </c>
      <c r="AW405">
        <v>2</v>
      </c>
      <c r="AX405">
        <v>51662770</v>
      </c>
      <c r="AY405">
        <v>1</v>
      </c>
      <c r="AZ405">
        <v>0</v>
      </c>
      <c r="BA405">
        <v>450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0</v>
      </c>
      <c r="BM405">
        <v>0</v>
      </c>
      <c r="BN405">
        <v>0</v>
      </c>
      <c r="BO405">
        <v>0</v>
      </c>
      <c r="BP405">
        <v>0</v>
      </c>
      <c r="BQ405">
        <v>0</v>
      </c>
      <c r="BR405">
        <v>0</v>
      </c>
      <c r="BS405">
        <v>0</v>
      </c>
      <c r="BT405">
        <v>0</v>
      </c>
      <c r="BU405">
        <v>0</v>
      </c>
      <c r="BV405">
        <v>0</v>
      </c>
      <c r="BW405">
        <v>0</v>
      </c>
      <c r="CV405">
        <v>0</v>
      </c>
      <c r="CW405">
        <v>0</v>
      </c>
      <c r="CX405">
        <f>ROUND(Y405*Source!I283,7)</f>
        <v>0.1</v>
      </c>
      <c r="CY405">
        <f>AA405</f>
        <v>96.29</v>
      </c>
      <c r="CZ405">
        <f>AE405</f>
        <v>10.57</v>
      </c>
      <c r="DA405">
        <f>AI405</f>
        <v>9.11</v>
      </c>
      <c r="DB405">
        <f t="shared" si="284"/>
        <v>1.06</v>
      </c>
      <c r="DC405">
        <f t="shared" si="285"/>
        <v>0</v>
      </c>
      <c r="DD405" t="s">
        <v>3</v>
      </c>
      <c r="DE405" t="s">
        <v>3</v>
      </c>
      <c r="DF405">
        <f>ROUND(ROUND(AE405*AI405,2)*CX405,2)</f>
        <v>9.6300000000000008</v>
      </c>
      <c r="DG405">
        <f t="shared" ref="DG405:DG411" si="297">ROUND(ROUND(AF405,2)*CX405,2)</f>
        <v>0</v>
      </c>
      <c r="DH405">
        <f t="shared" ref="DH405:DH410" si="298">ROUND(ROUND(AG405,2)*CX405,2)</f>
        <v>0</v>
      </c>
      <c r="DI405">
        <f t="shared" si="296"/>
        <v>0</v>
      </c>
      <c r="DJ405">
        <f>DF405</f>
        <v>9.6300000000000008</v>
      </c>
      <c r="DK405">
        <v>0</v>
      </c>
      <c r="DL405" t="s">
        <v>3</v>
      </c>
      <c r="DM405">
        <v>0</v>
      </c>
      <c r="DN405" t="s">
        <v>3</v>
      </c>
      <c r="DO405">
        <v>0</v>
      </c>
    </row>
    <row r="406" spans="1:119" x14ac:dyDescent="0.2">
      <c r="A406">
        <f>ROW(Source!A283)</f>
        <v>283</v>
      </c>
      <c r="B406">
        <v>51661419</v>
      </c>
      <c r="C406">
        <v>51662750</v>
      </c>
      <c r="D406">
        <v>49525488</v>
      </c>
      <c r="E406">
        <v>1</v>
      </c>
      <c r="F406">
        <v>1</v>
      </c>
      <c r="G406">
        <v>1</v>
      </c>
      <c r="H406">
        <v>3</v>
      </c>
      <c r="I406" t="s">
        <v>468</v>
      </c>
      <c r="J406" t="s">
        <v>469</v>
      </c>
      <c r="K406" t="s">
        <v>470</v>
      </c>
      <c r="L406">
        <v>1346</v>
      </c>
      <c r="N406">
        <v>1009</v>
      </c>
      <c r="O406" t="s">
        <v>471</v>
      </c>
      <c r="P406" t="s">
        <v>471</v>
      </c>
      <c r="Q406">
        <v>1</v>
      </c>
      <c r="W406">
        <v>0</v>
      </c>
      <c r="X406">
        <v>-1864341761</v>
      </c>
      <c r="Y406">
        <f t="shared" si="283"/>
        <v>0.1</v>
      </c>
      <c r="AA406">
        <v>82.35</v>
      </c>
      <c r="AB406">
        <v>0</v>
      </c>
      <c r="AC406">
        <v>0</v>
      </c>
      <c r="AD406">
        <v>0</v>
      </c>
      <c r="AE406">
        <v>9.0399999999999991</v>
      </c>
      <c r="AF406">
        <v>0</v>
      </c>
      <c r="AG406">
        <v>0</v>
      </c>
      <c r="AH406">
        <v>0</v>
      </c>
      <c r="AI406">
        <v>9.11</v>
      </c>
      <c r="AJ406">
        <v>1</v>
      </c>
      <c r="AK406">
        <v>1</v>
      </c>
      <c r="AL406">
        <v>1</v>
      </c>
      <c r="AM406">
        <v>4</v>
      </c>
      <c r="AN406">
        <v>0</v>
      </c>
      <c r="AO406">
        <v>1</v>
      </c>
      <c r="AP406">
        <v>1</v>
      </c>
      <c r="AQ406">
        <v>0</v>
      </c>
      <c r="AR406">
        <v>0</v>
      </c>
      <c r="AS406" t="s">
        <v>3</v>
      </c>
      <c r="AT406">
        <v>0.1</v>
      </c>
      <c r="AU406" t="s">
        <v>3</v>
      </c>
      <c r="AV406">
        <v>0</v>
      </c>
      <c r="AW406">
        <v>2</v>
      </c>
      <c r="AX406">
        <v>51662771</v>
      </c>
      <c r="AY406">
        <v>1</v>
      </c>
      <c r="AZ406">
        <v>0</v>
      </c>
      <c r="BA406">
        <v>451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0</v>
      </c>
      <c r="BM406">
        <v>0</v>
      </c>
      <c r="BN406">
        <v>0</v>
      </c>
      <c r="BO406">
        <v>0</v>
      </c>
      <c r="BP406">
        <v>0</v>
      </c>
      <c r="BQ406">
        <v>0</v>
      </c>
      <c r="BR406">
        <v>0</v>
      </c>
      <c r="BS406">
        <v>0</v>
      </c>
      <c r="BT406">
        <v>0</v>
      </c>
      <c r="BU406">
        <v>0</v>
      </c>
      <c r="BV406">
        <v>0</v>
      </c>
      <c r="BW406">
        <v>0</v>
      </c>
      <c r="CV406">
        <v>0</v>
      </c>
      <c r="CW406">
        <v>0</v>
      </c>
      <c r="CX406">
        <f>ROUND(Y406*Source!I283,7)</f>
        <v>0.1</v>
      </c>
      <c r="CY406">
        <f>AA406</f>
        <v>82.35</v>
      </c>
      <c r="CZ406">
        <f>AE406</f>
        <v>9.0399999999999991</v>
      </c>
      <c r="DA406">
        <f>AI406</f>
        <v>9.11</v>
      </c>
      <c r="DB406">
        <f t="shared" si="284"/>
        <v>0.9</v>
      </c>
      <c r="DC406">
        <f t="shared" si="285"/>
        <v>0</v>
      </c>
      <c r="DD406" t="s">
        <v>3</v>
      </c>
      <c r="DE406" t="s">
        <v>3</v>
      </c>
      <c r="DF406">
        <f>ROUND(ROUND(AE406*AI406,2)*CX406,2)</f>
        <v>8.24</v>
      </c>
      <c r="DG406">
        <f t="shared" si="297"/>
        <v>0</v>
      </c>
      <c r="DH406">
        <f t="shared" si="298"/>
        <v>0</v>
      </c>
      <c r="DI406">
        <f t="shared" si="296"/>
        <v>0</v>
      </c>
      <c r="DJ406">
        <f>DF406</f>
        <v>8.24</v>
      </c>
      <c r="DK406">
        <v>0</v>
      </c>
      <c r="DL406" t="s">
        <v>3</v>
      </c>
      <c r="DM406">
        <v>0</v>
      </c>
      <c r="DN406" t="s">
        <v>3</v>
      </c>
      <c r="DO406">
        <v>0</v>
      </c>
    </row>
    <row r="407" spans="1:119" x14ac:dyDescent="0.2">
      <c r="A407">
        <f>ROW(Source!A283)</f>
        <v>283</v>
      </c>
      <c r="B407">
        <v>51661419</v>
      </c>
      <c r="C407">
        <v>51662750</v>
      </c>
      <c r="D407">
        <v>49554585</v>
      </c>
      <c r="E407">
        <v>1</v>
      </c>
      <c r="F407">
        <v>1</v>
      </c>
      <c r="G407">
        <v>1</v>
      </c>
      <c r="H407">
        <v>3</v>
      </c>
      <c r="I407" t="s">
        <v>540</v>
      </c>
      <c r="J407" t="s">
        <v>541</v>
      </c>
      <c r="K407" t="s">
        <v>542</v>
      </c>
      <c r="L407">
        <v>1346</v>
      </c>
      <c r="N407">
        <v>1009</v>
      </c>
      <c r="O407" t="s">
        <v>471</v>
      </c>
      <c r="P407" t="s">
        <v>471</v>
      </c>
      <c r="Q407">
        <v>1</v>
      </c>
      <c r="W407">
        <v>0</v>
      </c>
      <c r="X407">
        <v>-211331552</v>
      </c>
      <c r="Y407">
        <f t="shared" si="283"/>
        <v>0.02</v>
      </c>
      <c r="AA407">
        <v>260.55</v>
      </c>
      <c r="AB407">
        <v>0</v>
      </c>
      <c r="AC407">
        <v>0</v>
      </c>
      <c r="AD407">
        <v>0</v>
      </c>
      <c r="AE407">
        <v>28.6</v>
      </c>
      <c r="AF407">
        <v>0</v>
      </c>
      <c r="AG407">
        <v>0</v>
      </c>
      <c r="AH407">
        <v>0</v>
      </c>
      <c r="AI407">
        <v>9.11</v>
      </c>
      <c r="AJ407">
        <v>1</v>
      </c>
      <c r="AK407">
        <v>1</v>
      </c>
      <c r="AL407">
        <v>1</v>
      </c>
      <c r="AM407">
        <v>4</v>
      </c>
      <c r="AN407">
        <v>0</v>
      </c>
      <c r="AO407">
        <v>1</v>
      </c>
      <c r="AP407">
        <v>1</v>
      </c>
      <c r="AQ407">
        <v>0</v>
      </c>
      <c r="AR407">
        <v>0</v>
      </c>
      <c r="AS407" t="s">
        <v>3</v>
      </c>
      <c r="AT407">
        <v>0.02</v>
      </c>
      <c r="AU407" t="s">
        <v>3</v>
      </c>
      <c r="AV407">
        <v>0</v>
      </c>
      <c r="AW407">
        <v>2</v>
      </c>
      <c r="AX407">
        <v>51662772</v>
      </c>
      <c r="AY407">
        <v>1</v>
      </c>
      <c r="AZ407">
        <v>0</v>
      </c>
      <c r="BA407">
        <v>452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0</v>
      </c>
      <c r="BM407">
        <v>0</v>
      </c>
      <c r="BN407">
        <v>0</v>
      </c>
      <c r="BO407">
        <v>0</v>
      </c>
      <c r="BP407">
        <v>0</v>
      </c>
      <c r="BQ407">
        <v>0</v>
      </c>
      <c r="BR407">
        <v>0</v>
      </c>
      <c r="BS407">
        <v>0</v>
      </c>
      <c r="BT407">
        <v>0</v>
      </c>
      <c r="BU407">
        <v>0</v>
      </c>
      <c r="BV407">
        <v>0</v>
      </c>
      <c r="BW407">
        <v>0</v>
      </c>
      <c r="CV407">
        <v>0</v>
      </c>
      <c r="CW407">
        <v>0</v>
      </c>
      <c r="CX407">
        <f>ROUND(Y407*Source!I283,7)</f>
        <v>0.02</v>
      </c>
      <c r="CY407">
        <f>AA407</f>
        <v>260.55</v>
      </c>
      <c r="CZ407">
        <f>AE407</f>
        <v>28.6</v>
      </c>
      <c r="DA407">
        <f>AI407</f>
        <v>9.11</v>
      </c>
      <c r="DB407">
        <f t="shared" si="284"/>
        <v>0.56999999999999995</v>
      </c>
      <c r="DC407">
        <f t="shared" si="285"/>
        <v>0</v>
      </c>
      <c r="DD407" t="s">
        <v>3</v>
      </c>
      <c r="DE407" t="s">
        <v>3</v>
      </c>
      <c r="DF407">
        <f>ROUND(ROUND(AE407*AI407,2)*CX407,2)</f>
        <v>5.21</v>
      </c>
      <c r="DG407">
        <f t="shared" si="297"/>
        <v>0</v>
      </c>
      <c r="DH407">
        <f t="shared" si="298"/>
        <v>0</v>
      </c>
      <c r="DI407">
        <f t="shared" si="296"/>
        <v>0</v>
      </c>
      <c r="DJ407">
        <f>DF407</f>
        <v>5.21</v>
      </c>
      <c r="DK407">
        <v>0</v>
      </c>
      <c r="DL407" t="s">
        <v>3</v>
      </c>
      <c r="DM407">
        <v>0</v>
      </c>
      <c r="DN407" t="s">
        <v>3</v>
      </c>
      <c r="DO407">
        <v>0</v>
      </c>
    </row>
    <row r="408" spans="1:119" x14ac:dyDescent="0.2">
      <c r="A408">
        <f>ROW(Source!A283)</f>
        <v>283</v>
      </c>
      <c r="B408">
        <v>51661419</v>
      </c>
      <c r="C408">
        <v>51662750</v>
      </c>
      <c r="D408">
        <v>49515638</v>
      </c>
      <c r="E408">
        <v>70</v>
      </c>
      <c r="F408">
        <v>1</v>
      </c>
      <c r="G408">
        <v>1</v>
      </c>
      <c r="H408">
        <v>3</v>
      </c>
      <c r="I408" t="s">
        <v>529</v>
      </c>
      <c r="J408" t="s">
        <v>3</v>
      </c>
      <c r="K408" t="s">
        <v>530</v>
      </c>
      <c r="L408">
        <v>1374</v>
      </c>
      <c r="N408">
        <v>1013</v>
      </c>
      <c r="O408" t="s">
        <v>55</v>
      </c>
      <c r="P408" t="s">
        <v>55</v>
      </c>
      <c r="Q408">
        <v>1</v>
      </c>
      <c r="W408">
        <v>0</v>
      </c>
      <c r="X408">
        <v>-1731369543</v>
      </c>
      <c r="Y408">
        <f t="shared" si="283"/>
        <v>0.41</v>
      </c>
      <c r="AA408">
        <v>9.11</v>
      </c>
      <c r="AB408">
        <v>0</v>
      </c>
      <c r="AC408">
        <v>0</v>
      </c>
      <c r="AD408">
        <v>0</v>
      </c>
      <c r="AE408">
        <v>1</v>
      </c>
      <c r="AF408">
        <v>0</v>
      </c>
      <c r="AG408">
        <v>0</v>
      </c>
      <c r="AH408">
        <v>0</v>
      </c>
      <c r="AI408">
        <v>9.11</v>
      </c>
      <c r="AJ408">
        <v>1</v>
      </c>
      <c r="AK408">
        <v>1</v>
      </c>
      <c r="AL408">
        <v>1</v>
      </c>
      <c r="AM408">
        <v>4</v>
      </c>
      <c r="AN408">
        <v>0</v>
      </c>
      <c r="AO408">
        <v>1</v>
      </c>
      <c r="AP408">
        <v>1</v>
      </c>
      <c r="AQ408">
        <v>0</v>
      </c>
      <c r="AR408">
        <v>0</v>
      </c>
      <c r="AS408" t="s">
        <v>3</v>
      </c>
      <c r="AT408">
        <v>0.41</v>
      </c>
      <c r="AU408" t="s">
        <v>3</v>
      </c>
      <c r="AV408">
        <v>0</v>
      </c>
      <c r="AW408">
        <v>2</v>
      </c>
      <c r="AX408">
        <v>51662773</v>
      </c>
      <c r="AY408">
        <v>1</v>
      </c>
      <c r="AZ408">
        <v>0</v>
      </c>
      <c r="BA408">
        <v>453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0</v>
      </c>
      <c r="BM408">
        <v>0</v>
      </c>
      <c r="BN408">
        <v>0</v>
      </c>
      <c r="BO408">
        <v>0</v>
      </c>
      <c r="BP408">
        <v>0</v>
      </c>
      <c r="BQ408">
        <v>0</v>
      </c>
      <c r="BR408">
        <v>0</v>
      </c>
      <c r="BS408">
        <v>0</v>
      </c>
      <c r="BT408">
        <v>0</v>
      </c>
      <c r="BU408">
        <v>0</v>
      </c>
      <c r="BV408">
        <v>0</v>
      </c>
      <c r="BW408">
        <v>0</v>
      </c>
      <c r="CV408">
        <v>0</v>
      </c>
      <c r="CW408">
        <v>0</v>
      </c>
      <c r="CX408">
        <f>ROUND(Y408*Source!I283,7)</f>
        <v>0.41</v>
      </c>
      <c r="CY408">
        <f>AA408</f>
        <v>9.11</v>
      </c>
      <c r="CZ408">
        <f>AE408</f>
        <v>1</v>
      </c>
      <c r="DA408">
        <f>AI408</f>
        <v>9.11</v>
      </c>
      <c r="DB408">
        <f t="shared" si="284"/>
        <v>0.41</v>
      </c>
      <c r="DC408">
        <f t="shared" si="285"/>
        <v>0</v>
      </c>
      <c r="DD408" t="s">
        <v>3</v>
      </c>
      <c r="DE408" t="s">
        <v>3</v>
      </c>
      <c r="DF408">
        <f>ROUND(ROUND(AE408*AI408,2)*CX408,2)</f>
        <v>3.74</v>
      </c>
      <c r="DG408">
        <f t="shared" si="297"/>
        <v>0</v>
      </c>
      <c r="DH408">
        <f t="shared" si="298"/>
        <v>0</v>
      </c>
      <c r="DI408">
        <f t="shared" si="296"/>
        <v>0</v>
      </c>
      <c r="DJ408">
        <f>DF408</f>
        <v>3.74</v>
      </c>
      <c r="DK408">
        <v>0</v>
      </c>
      <c r="DL408" t="s">
        <v>3</v>
      </c>
      <c r="DM408">
        <v>0</v>
      </c>
      <c r="DN408" t="s">
        <v>3</v>
      </c>
      <c r="DO408">
        <v>0</v>
      </c>
    </row>
    <row r="409" spans="1:119" x14ac:dyDescent="0.2">
      <c r="A409">
        <f>ROW(Source!A283)</f>
        <v>283</v>
      </c>
      <c r="B409">
        <v>51661419</v>
      </c>
      <c r="C409">
        <v>51662750</v>
      </c>
      <c r="D409">
        <v>0</v>
      </c>
      <c r="E409">
        <v>1</v>
      </c>
      <c r="F409">
        <v>1</v>
      </c>
      <c r="G409">
        <v>1</v>
      </c>
      <c r="H409">
        <v>3</v>
      </c>
      <c r="I409" t="s">
        <v>29</v>
      </c>
      <c r="J409" t="s">
        <v>3</v>
      </c>
      <c r="K409" t="s">
        <v>310</v>
      </c>
      <c r="L409">
        <v>1371</v>
      </c>
      <c r="N409">
        <v>1013</v>
      </c>
      <c r="O409" t="s">
        <v>17</v>
      </c>
      <c r="P409" t="s">
        <v>17</v>
      </c>
      <c r="Q409">
        <v>1</v>
      </c>
      <c r="W409">
        <v>0</v>
      </c>
      <c r="X409">
        <v>-347032904</v>
      </c>
      <c r="Y409">
        <f t="shared" si="283"/>
        <v>1</v>
      </c>
      <c r="AA409">
        <v>19354.5</v>
      </c>
      <c r="AB409">
        <v>0</v>
      </c>
      <c r="AC409">
        <v>0</v>
      </c>
      <c r="AD409">
        <v>0</v>
      </c>
      <c r="AE409">
        <v>20193.940000000002</v>
      </c>
      <c r="AF409">
        <v>0</v>
      </c>
      <c r="AG409">
        <v>0</v>
      </c>
      <c r="AH409">
        <v>0</v>
      </c>
      <c r="AI409">
        <v>6.13</v>
      </c>
      <c r="AJ409">
        <v>1</v>
      </c>
      <c r="AK409">
        <v>1</v>
      </c>
      <c r="AL409">
        <v>1</v>
      </c>
      <c r="AM409">
        <v>0</v>
      </c>
      <c r="AN409">
        <v>0</v>
      </c>
      <c r="AO409">
        <v>0</v>
      </c>
      <c r="AP409">
        <v>1</v>
      </c>
      <c r="AQ409">
        <v>0</v>
      </c>
      <c r="AR409">
        <v>0</v>
      </c>
      <c r="AS409" t="s">
        <v>3</v>
      </c>
      <c r="AT409">
        <v>1</v>
      </c>
      <c r="AU409" t="s">
        <v>3</v>
      </c>
      <c r="AV409">
        <v>0</v>
      </c>
      <c r="AW409">
        <v>1</v>
      </c>
      <c r="AX409">
        <v>-1</v>
      </c>
      <c r="AY409">
        <v>0</v>
      </c>
      <c r="AZ409">
        <v>0</v>
      </c>
      <c r="BA409" t="s">
        <v>3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0</v>
      </c>
      <c r="BM409">
        <v>0</v>
      </c>
      <c r="BN409">
        <v>0</v>
      </c>
      <c r="BO409">
        <v>0</v>
      </c>
      <c r="BP409">
        <v>0</v>
      </c>
      <c r="BQ409">
        <v>0</v>
      </c>
      <c r="BR409">
        <v>0</v>
      </c>
      <c r="BS409">
        <v>0</v>
      </c>
      <c r="BT409">
        <v>0</v>
      </c>
      <c r="BU409">
        <v>0</v>
      </c>
      <c r="BV409">
        <v>0</v>
      </c>
      <c r="BW409">
        <v>0</v>
      </c>
      <c r="CV409">
        <v>0</v>
      </c>
      <c r="CW409">
        <v>0</v>
      </c>
      <c r="CX409">
        <f>ROUND(Y409*Source!I283,7)</f>
        <v>1</v>
      </c>
      <c r="CY409">
        <f>AA409</f>
        <v>19354.5</v>
      </c>
      <c r="CZ409">
        <f>AE409</f>
        <v>20193.940000000002</v>
      </c>
      <c r="DA409">
        <f>AI409</f>
        <v>6.13</v>
      </c>
      <c r="DB409">
        <f t="shared" si="284"/>
        <v>20193.939999999999</v>
      </c>
      <c r="DC409">
        <f t="shared" si="285"/>
        <v>0</v>
      </c>
      <c r="DD409" t="s">
        <v>3</v>
      </c>
      <c r="DE409" t="s">
        <v>3</v>
      </c>
      <c r="DF409">
        <f>ROUND(ROUND(AE409*AI409,2)*CX409,2)</f>
        <v>123788.85</v>
      </c>
      <c r="DG409">
        <f t="shared" si="297"/>
        <v>0</v>
      </c>
      <c r="DH409">
        <f t="shared" si="298"/>
        <v>0</v>
      </c>
      <c r="DI409">
        <f t="shared" si="296"/>
        <v>0</v>
      </c>
      <c r="DJ409">
        <f>DF409</f>
        <v>123788.85</v>
      </c>
      <c r="DK409">
        <v>0</v>
      </c>
      <c r="DL409" t="s">
        <v>3</v>
      </c>
      <c r="DM409">
        <v>0</v>
      </c>
      <c r="DN409" t="s">
        <v>3</v>
      </c>
      <c r="DO409">
        <v>0</v>
      </c>
    </row>
    <row r="410" spans="1:119" x14ac:dyDescent="0.2">
      <c r="A410">
        <f>ROW(Source!A285)</f>
        <v>285</v>
      </c>
      <c r="B410">
        <v>51661419</v>
      </c>
      <c r="C410">
        <v>51662775</v>
      </c>
      <c r="D410">
        <v>49510721</v>
      </c>
      <c r="E410">
        <v>70</v>
      </c>
      <c r="F410">
        <v>1</v>
      </c>
      <c r="G410">
        <v>1</v>
      </c>
      <c r="H410">
        <v>1</v>
      </c>
      <c r="I410" t="s">
        <v>475</v>
      </c>
      <c r="J410" t="s">
        <v>3</v>
      </c>
      <c r="K410" t="s">
        <v>476</v>
      </c>
      <c r="L410">
        <v>1191</v>
      </c>
      <c r="N410">
        <v>1013</v>
      </c>
      <c r="O410" t="s">
        <v>455</v>
      </c>
      <c r="P410" t="s">
        <v>455</v>
      </c>
      <c r="Q410">
        <v>1</v>
      </c>
      <c r="W410">
        <v>0</v>
      </c>
      <c r="X410">
        <v>-1759674247</v>
      </c>
      <c r="Y410">
        <f>(AT410*ROUND(1.05,7))</f>
        <v>1.0815000000000001</v>
      </c>
      <c r="AA410">
        <v>0</v>
      </c>
      <c r="AB410">
        <v>0</v>
      </c>
      <c r="AC410">
        <v>0</v>
      </c>
      <c r="AD410">
        <v>295.83999999999997</v>
      </c>
      <c r="AE410">
        <v>0</v>
      </c>
      <c r="AF410">
        <v>0</v>
      </c>
      <c r="AG410">
        <v>0</v>
      </c>
      <c r="AH410">
        <v>8.86</v>
      </c>
      <c r="AI410">
        <v>1</v>
      </c>
      <c r="AJ410">
        <v>1</v>
      </c>
      <c r="AK410">
        <v>1</v>
      </c>
      <c r="AL410">
        <v>33.39</v>
      </c>
      <c r="AM410">
        <v>4</v>
      </c>
      <c r="AN410">
        <v>0</v>
      </c>
      <c r="AO410">
        <v>1</v>
      </c>
      <c r="AP410">
        <v>1</v>
      </c>
      <c r="AQ410">
        <v>0</v>
      </c>
      <c r="AR410">
        <v>0</v>
      </c>
      <c r="AS410" t="s">
        <v>3</v>
      </c>
      <c r="AT410">
        <v>1.03</v>
      </c>
      <c r="AU410" t="s">
        <v>20</v>
      </c>
      <c r="AV410">
        <v>1</v>
      </c>
      <c r="AW410">
        <v>2</v>
      </c>
      <c r="AX410">
        <v>51662783</v>
      </c>
      <c r="AY410">
        <v>1</v>
      </c>
      <c r="AZ410">
        <v>0</v>
      </c>
      <c r="BA410">
        <v>454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0</v>
      </c>
      <c r="BM410">
        <v>0</v>
      </c>
      <c r="BN410">
        <v>0</v>
      </c>
      <c r="BO410">
        <v>0</v>
      </c>
      <c r="BP410">
        <v>0</v>
      </c>
      <c r="BQ410">
        <v>0</v>
      </c>
      <c r="BR410">
        <v>0</v>
      </c>
      <c r="BS410">
        <v>0</v>
      </c>
      <c r="BT410">
        <v>0</v>
      </c>
      <c r="BU410">
        <v>0</v>
      </c>
      <c r="BV410">
        <v>0</v>
      </c>
      <c r="BW410">
        <v>0</v>
      </c>
      <c r="CU410">
        <f>ROUND(AT410*Source!I285*AH410*AL410,2)</f>
        <v>304.70999999999998</v>
      </c>
      <c r="CV410">
        <f>ROUND(Y410*Source!I285,7)</f>
        <v>1.0814999999999999</v>
      </c>
      <c r="CW410">
        <v>0</v>
      </c>
      <c r="CX410">
        <f>ROUND(Y410*Source!I285,7)</f>
        <v>1.0814999999999999</v>
      </c>
      <c r="CY410">
        <f>AD410</f>
        <v>295.83999999999997</v>
      </c>
      <c r="CZ410">
        <f>AH410</f>
        <v>8.86</v>
      </c>
      <c r="DA410">
        <f>AL410</f>
        <v>33.39</v>
      </c>
      <c r="DB410">
        <f>ROUND((ROUND(AT410*CZ410,2)*ROUND(1.05,7)),2)</f>
        <v>9.59</v>
      </c>
      <c r="DC410">
        <f>ROUND((ROUND(AT410*AG410,2)*ROUND(1.05,7)),2)</f>
        <v>0</v>
      </c>
      <c r="DD410" t="s">
        <v>3</v>
      </c>
      <c r="DE410" t="s">
        <v>3</v>
      </c>
      <c r="DF410">
        <f>ROUND(ROUND(AE410,2)*CX410,2)</f>
        <v>0</v>
      </c>
      <c r="DG410">
        <f t="shared" si="297"/>
        <v>0</v>
      </c>
      <c r="DH410">
        <f t="shared" si="298"/>
        <v>0</v>
      </c>
      <c r="DI410">
        <f>ROUND(ROUND(AH410*AL410,2)*CX410,2)</f>
        <v>319.95</v>
      </c>
      <c r="DJ410">
        <f>DI410</f>
        <v>319.95</v>
      </c>
      <c r="DK410">
        <v>0</v>
      </c>
      <c r="DL410" t="s">
        <v>3</v>
      </c>
      <c r="DM410">
        <v>0</v>
      </c>
      <c r="DN410" t="s">
        <v>3</v>
      </c>
      <c r="DO410">
        <v>0</v>
      </c>
    </row>
    <row r="411" spans="1:119" x14ac:dyDescent="0.2">
      <c r="A411">
        <f>ROW(Source!A285)</f>
        <v>285</v>
      </c>
      <c r="B411">
        <v>51661419</v>
      </c>
      <c r="C411">
        <v>51662775</v>
      </c>
      <c r="D411">
        <v>49510905</v>
      </c>
      <c r="E411">
        <v>70</v>
      </c>
      <c r="F411">
        <v>1</v>
      </c>
      <c r="G411">
        <v>1</v>
      </c>
      <c r="H411">
        <v>1</v>
      </c>
      <c r="I411" t="s">
        <v>456</v>
      </c>
      <c r="J411" t="s">
        <v>3</v>
      </c>
      <c r="K411" t="s">
        <v>457</v>
      </c>
      <c r="L411">
        <v>1191</v>
      </c>
      <c r="N411">
        <v>1013</v>
      </c>
      <c r="O411" t="s">
        <v>455</v>
      </c>
      <c r="P411" t="s">
        <v>455</v>
      </c>
      <c r="Q411">
        <v>1</v>
      </c>
      <c r="W411">
        <v>0</v>
      </c>
      <c r="X411">
        <v>-1417349443</v>
      </c>
      <c r="Y411">
        <f>(AT411*ROUND(1.05,7))</f>
        <v>1.0500000000000001E-2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1</v>
      </c>
      <c r="AJ411">
        <v>1</v>
      </c>
      <c r="AK411">
        <v>33.39</v>
      </c>
      <c r="AL411">
        <v>1</v>
      </c>
      <c r="AM411">
        <v>4</v>
      </c>
      <c r="AN411">
        <v>0</v>
      </c>
      <c r="AO411">
        <v>1</v>
      </c>
      <c r="AP411">
        <v>1</v>
      </c>
      <c r="AQ411">
        <v>0</v>
      </c>
      <c r="AR411">
        <v>0</v>
      </c>
      <c r="AS411" t="s">
        <v>3</v>
      </c>
      <c r="AT411">
        <v>0.01</v>
      </c>
      <c r="AU411" t="s">
        <v>20</v>
      </c>
      <c r="AV411">
        <v>2</v>
      </c>
      <c r="AW411">
        <v>2</v>
      </c>
      <c r="AX411">
        <v>51662784</v>
      </c>
      <c r="AY411">
        <v>1</v>
      </c>
      <c r="AZ411">
        <v>0</v>
      </c>
      <c r="BA411">
        <v>455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0</v>
      </c>
      <c r="BM411">
        <v>0</v>
      </c>
      <c r="BN411">
        <v>0</v>
      </c>
      <c r="BO411">
        <v>0</v>
      </c>
      <c r="BP411">
        <v>0</v>
      </c>
      <c r="BQ411">
        <v>0</v>
      </c>
      <c r="BR411">
        <v>0</v>
      </c>
      <c r="BS411">
        <v>0</v>
      </c>
      <c r="BT411">
        <v>0</v>
      </c>
      <c r="BU411">
        <v>0</v>
      </c>
      <c r="BV411">
        <v>0</v>
      </c>
      <c r="BW411">
        <v>0</v>
      </c>
      <c r="CV411">
        <v>0</v>
      </c>
      <c r="CW411">
        <v>0</v>
      </c>
      <c r="CX411">
        <f>ROUND(Y411*Source!I285,7)</f>
        <v>1.0500000000000001E-2</v>
      </c>
      <c r="CY411">
        <f>AD411</f>
        <v>0</v>
      </c>
      <c r="CZ411">
        <f>AH411</f>
        <v>0</v>
      </c>
      <c r="DA411">
        <f>AL411</f>
        <v>1</v>
      </c>
      <c r="DB411">
        <f>ROUND((ROUND(AT411*CZ411,2)*ROUND(1.05,7)),2)</f>
        <v>0</v>
      </c>
      <c r="DC411">
        <f>ROUND((ROUND(AT411*AG411,2)*ROUND(1.05,7)),2)</f>
        <v>0</v>
      </c>
      <c r="DD411" t="s">
        <v>3</v>
      </c>
      <c r="DE411" t="s">
        <v>3</v>
      </c>
      <c r="DF411">
        <f>ROUND(ROUND(AE411,2)*CX411,2)</f>
        <v>0</v>
      </c>
      <c r="DG411">
        <f t="shared" si="297"/>
        <v>0</v>
      </c>
      <c r="DH411">
        <f>ROUND(ROUND(AG411*AK411,2)*CX411,2)</f>
        <v>0</v>
      </c>
      <c r="DI411">
        <f t="shared" ref="DI411:DI416" si="299">ROUND(ROUND(AH411,2)*CX411,2)</f>
        <v>0</v>
      </c>
      <c r="DJ411">
        <f>DI411</f>
        <v>0</v>
      </c>
      <c r="DK411">
        <v>0</v>
      </c>
      <c r="DL411" t="s">
        <v>3</v>
      </c>
      <c r="DM411">
        <v>0</v>
      </c>
      <c r="DN411" t="s">
        <v>3</v>
      </c>
      <c r="DO411">
        <v>0</v>
      </c>
    </row>
    <row r="412" spans="1:119" x14ac:dyDescent="0.2">
      <c r="A412">
        <f>ROW(Source!A285)</f>
        <v>285</v>
      </c>
      <c r="B412">
        <v>51661419</v>
      </c>
      <c r="C412">
        <v>51662775</v>
      </c>
      <c r="D412">
        <v>49672695</v>
      </c>
      <c r="E412">
        <v>1</v>
      </c>
      <c r="F412">
        <v>1</v>
      </c>
      <c r="G412">
        <v>1</v>
      </c>
      <c r="H412">
        <v>2</v>
      </c>
      <c r="I412" t="s">
        <v>462</v>
      </c>
      <c r="J412" t="s">
        <v>463</v>
      </c>
      <c r="K412" t="s">
        <v>464</v>
      </c>
      <c r="L412">
        <v>1367</v>
      </c>
      <c r="N412">
        <v>1011</v>
      </c>
      <c r="O412" t="s">
        <v>461</v>
      </c>
      <c r="P412" t="s">
        <v>461</v>
      </c>
      <c r="Q412">
        <v>1</v>
      </c>
      <c r="W412">
        <v>0</v>
      </c>
      <c r="X412">
        <v>1063590936</v>
      </c>
      <c r="Y412">
        <f>(AT412*ROUND(1.05,7))</f>
        <v>0.27300000000000002</v>
      </c>
      <c r="AA412">
        <v>0</v>
      </c>
      <c r="AB412">
        <v>41.37</v>
      </c>
      <c r="AC412">
        <v>0</v>
      </c>
      <c r="AD412">
        <v>0</v>
      </c>
      <c r="AE412">
        <v>0</v>
      </c>
      <c r="AF412">
        <v>3.12</v>
      </c>
      <c r="AG412">
        <v>0</v>
      </c>
      <c r="AH412">
        <v>0</v>
      </c>
      <c r="AI412">
        <v>1</v>
      </c>
      <c r="AJ412">
        <v>13.26</v>
      </c>
      <c r="AK412">
        <v>33.39</v>
      </c>
      <c r="AL412">
        <v>1</v>
      </c>
      <c r="AM412">
        <v>4</v>
      </c>
      <c r="AN412">
        <v>0</v>
      </c>
      <c r="AO412">
        <v>1</v>
      </c>
      <c r="AP412">
        <v>1</v>
      </c>
      <c r="AQ412">
        <v>0</v>
      </c>
      <c r="AR412">
        <v>0</v>
      </c>
      <c r="AS412" t="s">
        <v>3</v>
      </c>
      <c r="AT412">
        <v>0.26</v>
      </c>
      <c r="AU412" t="s">
        <v>20</v>
      </c>
      <c r="AV412">
        <v>0</v>
      </c>
      <c r="AW412">
        <v>2</v>
      </c>
      <c r="AX412">
        <v>51662785</v>
      </c>
      <c r="AY412">
        <v>1</v>
      </c>
      <c r="AZ412">
        <v>0</v>
      </c>
      <c r="BA412">
        <v>456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0</v>
      </c>
      <c r="BM412">
        <v>0</v>
      </c>
      <c r="BN412">
        <v>0</v>
      </c>
      <c r="BO412">
        <v>0</v>
      </c>
      <c r="BP412">
        <v>0</v>
      </c>
      <c r="BQ412">
        <v>0</v>
      </c>
      <c r="BR412">
        <v>0</v>
      </c>
      <c r="BS412">
        <v>0</v>
      </c>
      <c r="BT412">
        <v>0</v>
      </c>
      <c r="BU412">
        <v>0</v>
      </c>
      <c r="BV412">
        <v>0</v>
      </c>
      <c r="BW412">
        <v>0</v>
      </c>
      <c r="CV412">
        <v>0</v>
      </c>
      <c r="CW412">
        <f>ROUND(Y412*Source!I285,7)</f>
        <v>0.27300000000000002</v>
      </c>
      <c r="CX412">
        <f>ROUND(Y412*Source!I285,7)</f>
        <v>0.27300000000000002</v>
      </c>
      <c r="CY412">
        <f>AB412</f>
        <v>41.37</v>
      </c>
      <c r="CZ412">
        <f>AF412</f>
        <v>3.12</v>
      </c>
      <c r="DA412">
        <f>AJ412</f>
        <v>13.26</v>
      </c>
      <c r="DB412">
        <f>ROUND((ROUND(AT412*CZ412,2)*ROUND(1.05,7)),2)</f>
        <v>0.85</v>
      </c>
      <c r="DC412">
        <f>ROUND((ROUND(AT412*AG412,2)*ROUND(1.05,7)),2)</f>
        <v>0</v>
      </c>
      <c r="DD412" t="s">
        <v>3</v>
      </c>
      <c r="DE412" t="s">
        <v>3</v>
      </c>
      <c r="DF412">
        <f>ROUND(ROUND(AE412,2)*CX412,2)</f>
        <v>0</v>
      </c>
      <c r="DG412">
        <f>ROUND(ROUND(AF412*AJ412,2)*CX412,2)</f>
        <v>11.29</v>
      </c>
      <c r="DH412">
        <f>ROUND(ROUND(AG412*AK412,2)*CX412,2)</f>
        <v>0</v>
      </c>
      <c r="DI412">
        <f t="shared" si="299"/>
        <v>0</v>
      </c>
      <c r="DJ412">
        <f>DG412</f>
        <v>11.29</v>
      </c>
      <c r="DK412">
        <v>0</v>
      </c>
      <c r="DL412" t="s">
        <v>3</v>
      </c>
      <c r="DM412">
        <v>0</v>
      </c>
      <c r="DN412" t="s">
        <v>3</v>
      </c>
      <c r="DO412">
        <v>0</v>
      </c>
    </row>
    <row r="413" spans="1:119" x14ac:dyDescent="0.2">
      <c r="A413">
        <f>ROW(Source!A285)</f>
        <v>285</v>
      </c>
      <c r="B413">
        <v>51661419</v>
      </c>
      <c r="C413">
        <v>51662775</v>
      </c>
      <c r="D413">
        <v>49673503</v>
      </c>
      <c r="E413">
        <v>1</v>
      </c>
      <c r="F413">
        <v>1</v>
      </c>
      <c r="G413">
        <v>1</v>
      </c>
      <c r="H413">
        <v>2</v>
      </c>
      <c r="I413" t="s">
        <v>465</v>
      </c>
      <c r="J413" t="s">
        <v>466</v>
      </c>
      <c r="K413" t="s">
        <v>467</v>
      </c>
      <c r="L413">
        <v>1367</v>
      </c>
      <c r="N413">
        <v>1011</v>
      </c>
      <c r="O413" t="s">
        <v>461</v>
      </c>
      <c r="P413" t="s">
        <v>461</v>
      </c>
      <c r="Q413">
        <v>1</v>
      </c>
      <c r="W413">
        <v>0</v>
      </c>
      <c r="X413">
        <v>509054691</v>
      </c>
      <c r="Y413">
        <f>(AT413*ROUND(1.05,7))</f>
        <v>1.0500000000000001E-2</v>
      </c>
      <c r="AA413">
        <v>0</v>
      </c>
      <c r="AB413">
        <v>871.31</v>
      </c>
      <c r="AC413">
        <v>387.32</v>
      </c>
      <c r="AD413">
        <v>0</v>
      </c>
      <c r="AE413">
        <v>0</v>
      </c>
      <c r="AF413">
        <v>65.709999999999994</v>
      </c>
      <c r="AG413">
        <v>11.6</v>
      </c>
      <c r="AH413">
        <v>0</v>
      </c>
      <c r="AI413">
        <v>1</v>
      </c>
      <c r="AJ413">
        <v>13.26</v>
      </c>
      <c r="AK413">
        <v>33.39</v>
      </c>
      <c r="AL413">
        <v>1</v>
      </c>
      <c r="AM413">
        <v>4</v>
      </c>
      <c r="AN413">
        <v>0</v>
      </c>
      <c r="AO413">
        <v>1</v>
      </c>
      <c r="AP413">
        <v>1</v>
      </c>
      <c r="AQ413">
        <v>0</v>
      </c>
      <c r="AR413">
        <v>0</v>
      </c>
      <c r="AS413" t="s">
        <v>3</v>
      </c>
      <c r="AT413">
        <v>0.01</v>
      </c>
      <c r="AU413" t="s">
        <v>20</v>
      </c>
      <c r="AV413">
        <v>0</v>
      </c>
      <c r="AW413">
        <v>2</v>
      </c>
      <c r="AX413">
        <v>51662786</v>
      </c>
      <c r="AY413">
        <v>1</v>
      </c>
      <c r="AZ413">
        <v>0</v>
      </c>
      <c r="BA413">
        <v>457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0</v>
      </c>
      <c r="BM413">
        <v>0</v>
      </c>
      <c r="BN413">
        <v>0</v>
      </c>
      <c r="BO413">
        <v>0</v>
      </c>
      <c r="BP413">
        <v>0</v>
      </c>
      <c r="BQ413">
        <v>0</v>
      </c>
      <c r="BR413">
        <v>0</v>
      </c>
      <c r="BS413">
        <v>0</v>
      </c>
      <c r="BT413">
        <v>0</v>
      </c>
      <c r="BU413">
        <v>0</v>
      </c>
      <c r="BV413">
        <v>0</v>
      </c>
      <c r="BW413">
        <v>0</v>
      </c>
      <c r="CV413">
        <v>0</v>
      </c>
      <c r="CW413">
        <f>ROUND(Y413*Source!I285,7)</f>
        <v>1.0500000000000001E-2</v>
      </c>
      <c r="CX413">
        <f>ROUND(Y413*Source!I285,7)</f>
        <v>1.0500000000000001E-2</v>
      </c>
      <c r="CY413">
        <f>AB413</f>
        <v>871.31</v>
      </c>
      <c r="CZ413">
        <f>AF413</f>
        <v>65.709999999999994</v>
      </c>
      <c r="DA413">
        <f>AJ413</f>
        <v>13.26</v>
      </c>
      <c r="DB413">
        <f>ROUND((ROUND(AT413*CZ413,2)*ROUND(1.05,7)),2)</f>
        <v>0.69</v>
      </c>
      <c r="DC413">
        <f>ROUND((ROUND(AT413*AG413,2)*ROUND(1.05,7)),2)</f>
        <v>0.13</v>
      </c>
      <c r="DD413" t="s">
        <v>3</v>
      </c>
      <c r="DE413" t="s">
        <v>3</v>
      </c>
      <c r="DF413">
        <f>ROUND(ROUND(AE413,2)*CX413,2)</f>
        <v>0</v>
      </c>
      <c r="DG413">
        <f>ROUND(ROUND(AF413*AJ413,2)*CX413,2)</f>
        <v>9.15</v>
      </c>
      <c r="DH413">
        <f>ROUND(ROUND(AG413*AK413,2)*CX413,2)</f>
        <v>4.07</v>
      </c>
      <c r="DI413">
        <f t="shared" si="299"/>
        <v>0</v>
      </c>
      <c r="DJ413">
        <f>DG413</f>
        <v>9.15</v>
      </c>
      <c r="DK413">
        <v>0</v>
      </c>
      <c r="DL413" t="s">
        <v>3</v>
      </c>
      <c r="DM413">
        <v>0</v>
      </c>
      <c r="DN413" t="s">
        <v>3</v>
      </c>
      <c r="DO413">
        <v>0</v>
      </c>
    </row>
    <row r="414" spans="1:119" x14ac:dyDescent="0.2">
      <c r="A414">
        <f>ROW(Source!A285)</f>
        <v>285</v>
      </c>
      <c r="B414">
        <v>51661419</v>
      </c>
      <c r="C414">
        <v>51662775</v>
      </c>
      <c r="D414">
        <v>49525488</v>
      </c>
      <c r="E414">
        <v>1</v>
      </c>
      <c r="F414">
        <v>1</v>
      </c>
      <c r="G414">
        <v>1</v>
      </c>
      <c r="H414">
        <v>3</v>
      </c>
      <c r="I414" t="s">
        <v>468</v>
      </c>
      <c r="J414" t="s">
        <v>469</v>
      </c>
      <c r="K414" t="s">
        <v>470</v>
      </c>
      <c r="L414">
        <v>1346</v>
      </c>
      <c r="N414">
        <v>1009</v>
      </c>
      <c r="O414" t="s">
        <v>471</v>
      </c>
      <c r="P414" t="s">
        <v>471</v>
      </c>
      <c r="Q414">
        <v>1</v>
      </c>
      <c r="W414">
        <v>0</v>
      </c>
      <c r="X414">
        <v>-1864341761</v>
      </c>
      <c r="Y414">
        <f>AT414</f>
        <v>0.2</v>
      </c>
      <c r="AA414">
        <v>82.35</v>
      </c>
      <c r="AB414">
        <v>0</v>
      </c>
      <c r="AC414">
        <v>0</v>
      </c>
      <c r="AD414">
        <v>0</v>
      </c>
      <c r="AE414">
        <v>9.0399999999999991</v>
      </c>
      <c r="AF414">
        <v>0</v>
      </c>
      <c r="AG414">
        <v>0</v>
      </c>
      <c r="AH414">
        <v>0</v>
      </c>
      <c r="AI414">
        <v>9.11</v>
      </c>
      <c r="AJ414">
        <v>1</v>
      </c>
      <c r="AK414">
        <v>1</v>
      </c>
      <c r="AL414">
        <v>1</v>
      </c>
      <c r="AM414">
        <v>4</v>
      </c>
      <c r="AN414">
        <v>0</v>
      </c>
      <c r="AO414">
        <v>1</v>
      </c>
      <c r="AP414">
        <v>1</v>
      </c>
      <c r="AQ414">
        <v>0</v>
      </c>
      <c r="AR414">
        <v>0</v>
      </c>
      <c r="AS414" t="s">
        <v>3</v>
      </c>
      <c r="AT414">
        <v>0.2</v>
      </c>
      <c r="AU414" t="s">
        <v>3</v>
      </c>
      <c r="AV414">
        <v>0</v>
      </c>
      <c r="AW414">
        <v>2</v>
      </c>
      <c r="AX414">
        <v>51662787</v>
      </c>
      <c r="AY414">
        <v>1</v>
      </c>
      <c r="AZ414">
        <v>0</v>
      </c>
      <c r="BA414">
        <v>458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0</v>
      </c>
      <c r="BM414">
        <v>0</v>
      </c>
      <c r="BN414">
        <v>0</v>
      </c>
      <c r="BO414">
        <v>0</v>
      </c>
      <c r="BP414">
        <v>0</v>
      </c>
      <c r="BQ414">
        <v>0</v>
      </c>
      <c r="BR414">
        <v>0</v>
      </c>
      <c r="BS414">
        <v>0</v>
      </c>
      <c r="BT414">
        <v>0</v>
      </c>
      <c r="BU414">
        <v>0</v>
      </c>
      <c r="BV414">
        <v>0</v>
      </c>
      <c r="BW414">
        <v>0</v>
      </c>
      <c r="CV414">
        <v>0</v>
      </c>
      <c r="CW414">
        <v>0</v>
      </c>
      <c r="CX414">
        <f>ROUND(Y414*Source!I285,7)</f>
        <v>0.2</v>
      </c>
      <c r="CY414">
        <f>AA414</f>
        <v>82.35</v>
      </c>
      <c r="CZ414">
        <f>AE414</f>
        <v>9.0399999999999991</v>
      </c>
      <c r="DA414">
        <f>AI414</f>
        <v>9.11</v>
      </c>
      <c r="DB414">
        <f>ROUND(ROUND(AT414*CZ414,2),2)</f>
        <v>1.81</v>
      </c>
      <c r="DC414">
        <f>ROUND(ROUND(AT414*AG414,2),2)</f>
        <v>0</v>
      </c>
      <c r="DD414" t="s">
        <v>3</v>
      </c>
      <c r="DE414" t="s">
        <v>3</v>
      </c>
      <c r="DF414">
        <f>ROUND(ROUND(AE414*AI414,2)*CX414,2)</f>
        <v>16.47</v>
      </c>
      <c r="DG414">
        <f>ROUND(ROUND(AF414,2)*CX414,2)</f>
        <v>0</v>
      </c>
      <c r="DH414">
        <f>ROUND(ROUND(AG414,2)*CX414,2)</f>
        <v>0</v>
      </c>
      <c r="DI414">
        <f t="shared" si="299"/>
        <v>0</v>
      </c>
      <c r="DJ414">
        <f>DF414</f>
        <v>16.47</v>
      </c>
      <c r="DK414">
        <v>0</v>
      </c>
      <c r="DL414" t="s">
        <v>3</v>
      </c>
      <c r="DM414">
        <v>0</v>
      </c>
      <c r="DN414" t="s">
        <v>3</v>
      </c>
      <c r="DO414">
        <v>0</v>
      </c>
    </row>
    <row r="415" spans="1:119" x14ac:dyDescent="0.2">
      <c r="A415">
        <f>ROW(Source!A285)</f>
        <v>285</v>
      </c>
      <c r="B415">
        <v>51661419</v>
      </c>
      <c r="C415">
        <v>51662775</v>
      </c>
      <c r="D415">
        <v>49526492</v>
      </c>
      <c r="E415">
        <v>1</v>
      </c>
      <c r="F415">
        <v>1</v>
      </c>
      <c r="G415">
        <v>1</v>
      </c>
      <c r="H415">
        <v>3</v>
      </c>
      <c r="I415" t="s">
        <v>472</v>
      </c>
      <c r="J415" t="s">
        <v>473</v>
      </c>
      <c r="K415" t="s">
        <v>474</v>
      </c>
      <c r="L415">
        <v>1346</v>
      </c>
      <c r="N415">
        <v>1009</v>
      </c>
      <c r="O415" t="s">
        <v>471</v>
      </c>
      <c r="P415" t="s">
        <v>471</v>
      </c>
      <c r="Q415">
        <v>1</v>
      </c>
      <c r="W415">
        <v>0</v>
      </c>
      <c r="X415">
        <v>497341279</v>
      </c>
      <c r="Y415">
        <f>AT415</f>
        <v>0.246</v>
      </c>
      <c r="AA415">
        <v>210.35</v>
      </c>
      <c r="AB415">
        <v>0</v>
      </c>
      <c r="AC415">
        <v>0</v>
      </c>
      <c r="AD415">
        <v>0</v>
      </c>
      <c r="AE415">
        <v>23.09</v>
      </c>
      <c r="AF415">
        <v>0</v>
      </c>
      <c r="AG415">
        <v>0</v>
      </c>
      <c r="AH415">
        <v>0</v>
      </c>
      <c r="AI415">
        <v>9.11</v>
      </c>
      <c r="AJ415">
        <v>1</v>
      </c>
      <c r="AK415">
        <v>1</v>
      </c>
      <c r="AL415">
        <v>1</v>
      </c>
      <c r="AM415">
        <v>4</v>
      </c>
      <c r="AN415">
        <v>0</v>
      </c>
      <c r="AO415">
        <v>1</v>
      </c>
      <c r="AP415">
        <v>1</v>
      </c>
      <c r="AQ415">
        <v>0</v>
      </c>
      <c r="AR415">
        <v>0</v>
      </c>
      <c r="AS415" t="s">
        <v>3</v>
      </c>
      <c r="AT415">
        <v>0.246</v>
      </c>
      <c r="AU415" t="s">
        <v>3</v>
      </c>
      <c r="AV415">
        <v>0</v>
      </c>
      <c r="AW415">
        <v>2</v>
      </c>
      <c r="AX415">
        <v>51662788</v>
      </c>
      <c r="AY415">
        <v>1</v>
      </c>
      <c r="AZ415">
        <v>0</v>
      </c>
      <c r="BA415">
        <v>459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0</v>
      </c>
      <c r="BM415">
        <v>0</v>
      </c>
      <c r="BN415">
        <v>0</v>
      </c>
      <c r="BO415">
        <v>0</v>
      </c>
      <c r="BP415">
        <v>0</v>
      </c>
      <c r="BQ415">
        <v>0</v>
      </c>
      <c r="BR415">
        <v>0</v>
      </c>
      <c r="BS415">
        <v>0</v>
      </c>
      <c r="BT415">
        <v>0</v>
      </c>
      <c r="BU415">
        <v>0</v>
      </c>
      <c r="BV415">
        <v>0</v>
      </c>
      <c r="BW415">
        <v>0</v>
      </c>
      <c r="CV415">
        <v>0</v>
      </c>
      <c r="CW415">
        <v>0</v>
      </c>
      <c r="CX415">
        <f>ROUND(Y415*Source!I285,7)</f>
        <v>0.246</v>
      </c>
      <c r="CY415">
        <f>AA415</f>
        <v>210.35</v>
      </c>
      <c r="CZ415">
        <f>AE415</f>
        <v>23.09</v>
      </c>
      <c r="DA415">
        <f>AI415</f>
        <v>9.11</v>
      </c>
      <c r="DB415">
        <f>ROUND(ROUND(AT415*CZ415,2),2)</f>
        <v>5.68</v>
      </c>
      <c r="DC415">
        <f>ROUND(ROUND(AT415*AG415,2),2)</f>
        <v>0</v>
      </c>
      <c r="DD415" t="s">
        <v>3</v>
      </c>
      <c r="DE415" t="s">
        <v>3</v>
      </c>
      <c r="DF415">
        <f>ROUND(ROUND(AE415*AI415,2)*CX415,2)</f>
        <v>51.75</v>
      </c>
      <c r="DG415">
        <f>ROUND(ROUND(AF415,2)*CX415,2)</f>
        <v>0</v>
      </c>
      <c r="DH415">
        <f>ROUND(ROUND(AG415,2)*CX415,2)</f>
        <v>0</v>
      </c>
      <c r="DI415">
        <f t="shared" si="299"/>
        <v>0</v>
      </c>
      <c r="DJ415">
        <f>DF415</f>
        <v>51.75</v>
      </c>
      <c r="DK415">
        <v>0</v>
      </c>
      <c r="DL415" t="s">
        <v>3</v>
      </c>
      <c r="DM415">
        <v>0</v>
      </c>
      <c r="DN415" t="s">
        <v>3</v>
      </c>
      <c r="DO415">
        <v>0</v>
      </c>
    </row>
    <row r="416" spans="1:119" x14ac:dyDescent="0.2">
      <c r="A416">
        <f>ROW(Source!A285)</f>
        <v>285</v>
      </c>
      <c r="B416">
        <v>51661419</v>
      </c>
      <c r="C416">
        <v>51662775</v>
      </c>
      <c r="D416">
        <v>0</v>
      </c>
      <c r="E416">
        <v>1</v>
      </c>
      <c r="F416">
        <v>1</v>
      </c>
      <c r="G416">
        <v>1</v>
      </c>
      <c r="H416">
        <v>3</v>
      </c>
      <c r="I416" t="s">
        <v>29</v>
      </c>
      <c r="J416" t="s">
        <v>3</v>
      </c>
      <c r="K416" t="s">
        <v>314</v>
      </c>
      <c r="L416">
        <v>1371</v>
      </c>
      <c r="N416">
        <v>1013</v>
      </c>
      <c r="O416" t="s">
        <v>17</v>
      </c>
      <c r="P416" t="s">
        <v>17</v>
      </c>
      <c r="Q416">
        <v>1</v>
      </c>
      <c r="W416">
        <v>0</v>
      </c>
      <c r="X416">
        <v>1565747843</v>
      </c>
      <c r="Y416">
        <f>AT416</f>
        <v>1</v>
      </c>
      <c r="AA416">
        <v>3019.5</v>
      </c>
      <c r="AB416">
        <v>0</v>
      </c>
      <c r="AC416">
        <v>0</v>
      </c>
      <c r="AD416">
        <v>0</v>
      </c>
      <c r="AE416">
        <v>3175.36</v>
      </c>
      <c r="AF416">
        <v>0</v>
      </c>
      <c r="AG416">
        <v>0</v>
      </c>
      <c r="AH416">
        <v>0</v>
      </c>
      <c r="AI416">
        <v>9.11</v>
      </c>
      <c r="AJ416">
        <v>1</v>
      </c>
      <c r="AK416">
        <v>1</v>
      </c>
      <c r="AL416">
        <v>1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  <c r="AS416" t="s">
        <v>3</v>
      </c>
      <c r="AT416">
        <v>1</v>
      </c>
      <c r="AU416" t="s">
        <v>3</v>
      </c>
      <c r="AV416">
        <v>0</v>
      </c>
      <c r="AW416">
        <v>1</v>
      </c>
      <c r="AX416">
        <v>-1</v>
      </c>
      <c r="AY416">
        <v>0</v>
      </c>
      <c r="AZ416">
        <v>0</v>
      </c>
      <c r="BA416" t="s">
        <v>3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0</v>
      </c>
      <c r="BM416">
        <v>0</v>
      </c>
      <c r="BN416">
        <v>0</v>
      </c>
      <c r="BO416">
        <v>0</v>
      </c>
      <c r="BP416">
        <v>0</v>
      </c>
      <c r="BQ416">
        <v>0</v>
      </c>
      <c r="BR416">
        <v>0</v>
      </c>
      <c r="BS416">
        <v>0</v>
      </c>
      <c r="BT416">
        <v>0</v>
      </c>
      <c r="BU416">
        <v>0</v>
      </c>
      <c r="BV416">
        <v>0</v>
      </c>
      <c r="BW416">
        <v>0</v>
      </c>
      <c r="CV416">
        <v>0</v>
      </c>
      <c r="CW416">
        <v>0</v>
      </c>
      <c r="CX416">
        <f>ROUND(Y416*Source!I285,7)</f>
        <v>1</v>
      </c>
      <c r="CY416">
        <f>AA416</f>
        <v>3019.5</v>
      </c>
      <c r="CZ416">
        <f>AE416</f>
        <v>3175.36</v>
      </c>
      <c r="DA416">
        <f>AI416</f>
        <v>9.11</v>
      </c>
      <c r="DB416">
        <f>ROUND(ROUND(AT416*CZ416,2),2)</f>
        <v>3175.36</v>
      </c>
      <c r="DC416">
        <f>ROUND(ROUND(AT416*AG416,2),2)</f>
        <v>0</v>
      </c>
      <c r="DD416" t="s">
        <v>3</v>
      </c>
      <c r="DE416" t="s">
        <v>3</v>
      </c>
      <c r="DF416">
        <f>ROUND(ROUND(AE416*AI416,2)*CX416,2)</f>
        <v>28927.53</v>
      </c>
      <c r="DG416">
        <f>ROUND(ROUND(AF416,2)*CX416,2)</f>
        <v>0</v>
      </c>
      <c r="DH416">
        <f>ROUND(ROUND(AG416,2)*CX416,2)</f>
        <v>0</v>
      </c>
      <c r="DI416">
        <f t="shared" si="299"/>
        <v>0</v>
      </c>
      <c r="DJ416">
        <f>DF416</f>
        <v>28927.53</v>
      </c>
      <c r="DK416">
        <v>0</v>
      </c>
      <c r="DL416" t="s">
        <v>3</v>
      </c>
      <c r="DM416">
        <v>0</v>
      </c>
      <c r="DN416" t="s">
        <v>3</v>
      </c>
      <c r="DO416">
        <v>0</v>
      </c>
    </row>
    <row r="417" spans="1:119" x14ac:dyDescent="0.2">
      <c r="A417">
        <f>ROW(Source!A287)</f>
        <v>287</v>
      </c>
      <c r="B417">
        <v>51661419</v>
      </c>
      <c r="C417">
        <v>51662791</v>
      </c>
      <c r="D417">
        <v>49510723</v>
      </c>
      <c r="E417">
        <v>70</v>
      </c>
      <c r="F417">
        <v>1</v>
      </c>
      <c r="G417">
        <v>1</v>
      </c>
      <c r="H417">
        <v>1</v>
      </c>
      <c r="I417" t="s">
        <v>477</v>
      </c>
      <c r="J417" t="s">
        <v>3</v>
      </c>
      <c r="K417" t="s">
        <v>478</v>
      </c>
      <c r="L417">
        <v>1191</v>
      </c>
      <c r="N417">
        <v>1013</v>
      </c>
      <c r="O417" t="s">
        <v>455</v>
      </c>
      <c r="P417" t="s">
        <v>455</v>
      </c>
      <c r="Q417">
        <v>1</v>
      </c>
      <c r="W417">
        <v>0</v>
      </c>
      <c r="X417">
        <v>-112797078</v>
      </c>
      <c r="Y417">
        <f>(AT417*ROUND(1.05,7))</f>
        <v>1.1235000000000002</v>
      </c>
      <c r="AA417">
        <v>0</v>
      </c>
      <c r="AB417">
        <v>0</v>
      </c>
      <c r="AC417">
        <v>0</v>
      </c>
      <c r="AD417">
        <v>299.51</v>
      </c>
      <c r="AE417">
        <v>0</v>
      </c>
      <c r="AF417">
        <v>0</v>
      </c>
      <c r="AG417">
        <v>0</v>
      </c>
      <c r="AH417">
        <v>8.9700000000000006</v>
      </c>
      <c r="AI417">
        <v>1</v>
      </c>
      <c r="AJ417">
        <v>1</v>
      </c>
      <c r="AK417">
        <v>1</v>
      </c>
      <c r="AL417">
        <v>33.39</v>
      </c>
      <c r="AM417">
        <v>4</v>
      </c>
      <c r="AN417">
        <v>0</v>
      </c>
      <c r="AO417">
        <v>1</v>
      </c>
      <c r="AP417">
        <v>1</v>
      </c>
      <c r="AQ417">
        <v>0</v>
      </c>
      <c r="AR417">
        <v>0</v>
      </c>
      <c r="AS417" t="s">
        <v>3</v>
      </c>
      <c r="AT417">
        <v>1.07</v>
      </c>
      <c r="AU417" t="s">
        <v>20</v>
      </c>
      <c r="AV417">
        <v>1</v>
      </c>
      <c r="AW417">
        <v>2</v>
      </c>
      <c r="AX417">
        <v>51662802</v>
      </c>
      <c r="AY417">
        <v>1</v>
      </c>
      <c r="AZ417">
        <v>0</v>
      </c>
      <c r="BA417">
        <v>461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0</v>
      </c>
      <c r="BM417">
        <v>0</v>
      </c>
      <c r="BN417">
        <v>0</v>
      </c>
      <c r="BO417">
        <v>0</v>
      </c>
      <c r="BP417">
        <v>0</v>
      </c>
      <c r="BQ417">
        <v>0</v>
      </c>
      <c r="BR417">
        <v>0</v>
      </c>
      <c r="BS417">
        <v>0</v>
      </c>
      <c r="BT417">
        <v>0</v>
      </c>
      <c r="BU417">
        <v>0</v>
      </c>
      <c r="BV417">
        <v>0</v>
      </c>
      <c r="BW417">
        <v>0</v>
      </c>
      <c r="CU417">
        <f>ROUND(AT417*Source!I287*AH417*AL417,2)</f>
        <v>6729.95</v>
      </c>
      <c r="CV417">
        <f>ROUND(Y417*Source!I287,7)</f>
        <v>23.593499999999999</v>
      </c>
      <c r="CW417">
        <v>0</v>
      </c>
      <c r="CX417">
        <f>ROUND(Y417*Source!I287,7)</f>
        <v>23.593499999999999</v>
      </c>
      <c r="CY417">
        <f>AD417</f>
        <v>299.51</v>
      </c>
      <c r="CZ417">
        <f>AH417</f>
        <v>8.9700000000000006</v>
      </c>
      <c r="DA417">
        <f>AL417</f>
        <v>33.39</v>
      </c>
      <c r="DB417">
        <f>ROUND((ROUND(AT417*CZ417,2)*ROUND(1.05,7)),2)</f>
        <v>10.08</v>
      </c>
      <c r="DC417">
        <f>ROUND((ROUND(AT417*AG417,2)*ROUND(1.05,7)),2)</f>
        <v>0</v>
      </c>
      <c r="DD417" t="s">
        <v>3</v>
      </c>
      <c r="DE417" t="s">
        <v>3</v>
      </c>
      <c r="DF417">
        <f>ROUND(ROUND(AE417,2)*CX417,2)</f>
        <v>0</v>
      </c>
      <c r="DG417">
        <f>ROUND(ROUND(AF417,2)*CX417,2)</f>
        <v>0</v>
      </c>
      <c r="DH417">
        <f>ROUND(ROUND(AG417,2)*CX417,2)</f>
        <v>0</v>
      </c>
      <c r="DI417">
        <f>ROUND(ROUND(AH417*AL417,2)*CX417,2)</f>
        <v>7066.49</v>
      </c>
      <c r="DJ417">
        <f>DI417</f>
        <v>7066.49</v>
      </c>
      <c r="DK417">
        <v>0</v>
      </c>
      <c r="DL417" t="s">
        <v>3</v>
      </c>
      <c r="DM417">
        <v>0</v>
      </c>
      <c r="DN417" t="s">
        <v>3</v>
      </c>
      <c r="DO417">
        <v>0</v>
      </c>
    </row>
    <row r="418" spans="1:119" x14ac:dyDescent="0.2">
      <c r="A418">
        <f>ROW(Source!A287)</f>
        <v>287</v>
      </c>
      <c r="B418">
        <v>51661419</v>
      </c>
      <c r="C418">
        <v>51662791</v>
      </c>
      <c r="D418">
        <v>49510905</v>
      </c>
      <c r="E418">
        <v>70</v>
      </c>
      <c r="F418">
        <v>1</v>
      </c>
      <c r="G418">
        <v>1</v>
      </c>
      <c r="H418">
        <v>1</v>
      </c>
      <c r="I418" t="s">
        <v>456</v>
      </c>
      <c r="J418" t="s">
        <v>3</v>
      </c>
      <c r="K418" t="s">
        <v>457</v>
      </c>
      <c r="L418">
        <v>1191</v>
      </c>
      <c r="N418">
        <v>1013</v>
      </c>
      <c r="O418" t="s">
        <v>455</v>
      </c>
      <c r="P418" t="s">
        <v>455</v>
      </c>
      <c r="Q418">
        <v>1</v>
      </c>
      <c r="W418">
        <v>0</v>
      </c>
      <c r="X418">
        <v>-1417349443</v>
      </c>
      <c r="Y418">
        <f>(AT418*ROUND(1.05,7))</f>
        <v>1.0500000000000001E-2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1</v>
      </c>
      <c r="AJ418">
        <v>1</v>
      </c>
      <c r="AK418">
        <v>33.39</v>
      </c>
      <c r="AL418">
        <v>1</v>
      </c>
      <c r="AM418">
        <v>4</v>
      </c>
      <c r="AN418">
        <v>0</v>
      </c>
      <c r="AO418">
        <v>1</v>
      </c>
      <c r="AP418">
        <v>1</v>
      </c>
      <c r="AQ418">
        <v>0</v>
      </c>
      <c r="AR418">
        <v>0</v>
      </c>
      <c r="AS418" t="s">
        <v>3</v>
      </c>
      <c r="AT418">
        <v>0.01</v>
      </c>
      <c r="AU418" t="s">
        <v>20</v>
      </c>
      <c r="AV418">
        <v>2</v>
      </c>
      <c r="AW418">
        <v>2</v>
      </c>
      <c r="AX418">
        <v>51662803</v>
      </c>
      <c r="AY418">
        <v>1</v>
      </c>
      <c r="AZ418">
        <v>0</v>
      </c>
      <c r="BA418">
        <v>462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0</v>
      </c>
      <c r="BM418">
        <v>0</v>
      </c>
      <c r="BN418">
        <v>0</v>
      </c>
      <c r="BO418">
        <v>0</v>
      </c>
      <c r="BP418">
        <v>0</v>
      </c>
      <c r="BQ418">
        <v>0</v>
      </c>
      <c r="BR418">
        <v>0</v>
      </c>
      <c r="BS418">
        <v>0</v>
      </c>
      <c r="BT418">
        <v>0</v>
      </c>
      <c r="BU418">
        <v>0</v>
      </c>
      <c r="BV418">
        <v>0</v>
      </c>
      <c r="BW418">
        <v>0</v>
      </c>
      <c r="CV418">
        <v>0</v>
      </c>
      <c r="CW418">
        <v>0</v>
      </c>
      <c r="CX418">
        <f>ROUND(Y418*Source!I287,7)</f>
        <v>0.2205</v>
      </c>
      <c r="CY418">
        <f>AD418</f>
        <v>0</v>
      </c>
      <c r="CZ418">
        <f>AH418</f>
        <v>0</v>
      </c>
      <c r="DA418">
        <f>AL418</f>
        <v>1</v>
      </c>
      <c r="DB418">
        <f>ROUND((ROUND(AT418*CZ418,2)*ROUND(1.05,7)),2)</f>
        <v>0</v>
      </c>
      <c r="DC418">
        <f>ROUND((ROUND(AT418*AG418,2)*ROUND(1.05,7)),2)</f>
        <v>0</v>
      </c>
      <c r="DD418" t="s">
        <v>3</v>
      </c>
      <c r="DE418" t="s">
        <v>3</v>
      </c>
      <c r="DF418">
        <f>ROUND(ROUND(AE418,2)*CX418,2)</f>
        <v>0</v>
      </c>
      <c r="DG418">
        <f>ROUND(ROUND(AF418,2)*CX418,2)</f>
        <v>0</v>
      </c>
      <c r="DH418">
        <f>ROUND(ROUND(AG418*AK418,2)*CX418,2)</f>
        <v>0</v>
      </c>
      <c r="DI418">
        <f t="shared" ref="DI418:DI426" si="300">ROUND(ROUND(AH418,2)*CX418,2)</f>
        <v>0</v>
      </c>
      <c r="DJ418">
        <f>DI418</f>
        <v>0</v>
      </c>
      <c r="DK418">
        <v>0</v>
      </c>
      <c r="DL418" t="s">
        <v>3</v>
      </c>
      <c r="DM418">
        <v>0</v>
      </c>
      <c r="DN418" t="s">
        <v>3</v>
      </c>
      <c r="DO418">
        <v>0</v>
      </c>
    </row>
    <row r="419" spans="1:119" x14ac:dyDescent="0.2">
      <c r="A419">
        <f>ROW(Source!A287)</f>
        <v>287</v>
      </c>
      <c r="B419">
        <v>51661419</v>
      </c>
      <c r="C419">
        <v>51662791</v>
      </c>
      <c r="D419">
        <v>49673503</v>
      </c>
      <c r="E419">
        <v>1</v>
      </c>
      <c r="F419">
        <v>1</v>
      </c>
      <c r="G419">
        <v>1</v>
      </c>
      <c r="H419">
        <v>2</v>
      </c>
      <c r="I419" t="s">
        <v>465</v>
      </c>
      <c r="J419" t="s">
        <v>466</v>
      </c>
      <c r="K419" t="s">
        <v>467</v>
      </c>
      <c r="L419">
        <v>1367</v>
      </c>
      <c r="N419">
        <v>1011</v>
      </c>
      <c r="O419" t="s">
        <v>461</v>
      </c>
      <c r="P419" t="s">
        <v>461</v>
      </c>
      <c r="Q419">
        <v>1</v>
      </c>
      <c r="W419">
        <v>0</v>
      </c>
      <c r="X419">
        <v>509054691</v>
      </c>
      <c r="Y419">
        <f>(AT419*ROUND(1.05,7))</f>
        <v>1.0500000000000001E-2</v>
      </c>
      <c r="AA419">
        <v>0</v>
      </c>
      <c r="AB419">
        <v>871.31</v>
      </c>
      <c r="AC419">
        <v>387.32</v>
      </c>
      <c r="AD419">
        <v>0</v>
      </c>
      <c r="AE419">
        <v>0</v>
      </c>
      <c r="AF419">
        <v>65.709999999999994</v>
      </c>
      <c r="AG419">
        <v>11.6</v>
      </c>
      <c r="AH419">
        <v>0</v>
      </c>
      <c r="AI419">
        <v>1</v>
      </c>
      <c r="AJ419">
        <v>13.26</v>
      </c>
      <c r="AK419">
        <v>33.39</v>
      </c>
      <c r="AL419">
        <v>1</v>
      </c>
      <c r="AM419">
        <v>4</v>
      </c>
      <c r="AN419">
        <v>0</v>
      </c>
      <c r="AO419">
        <v>1</v>
      </c>
      <c r="AP419">
        <v>1</v>
      </c>
      <c r="AQ419">
        <v>0</v>
      </c>
      <c r="AR419">
        <v>0</v>
      </c>
      <c r="AS419" t="s">
        <v>3</v>
      </c>
      <c r="AT419">
        <v>0.01</v>
      </c>
      <c r="AU419" t="s">
        <v>20</v>
      </c>
      <c r="AV419">
        <v>0</v>
      </c>
      <c r="AW419">
        <v>2</v>
      </c>
      <c r="AX419">
        <v>51662804</v>
      </c>
      <c r="AY419">
        <v>1</v>
      </c>
      <c r="AZ419">
        <v>0</v>
      </c>
      <c r="BA419">
        <v>463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0</v>
      </c>
      <c r="BM419">
        <v>0</v>
      </c>
      <c r="BN419">
        <v>0</v>
      </c>
      <c r="BO419">
        <v>0</v>
      </c>
      <c r="BP419">
        <v>0</v>
      </c>
      <c r="BQ419">
        <v>0</v>
      </c>
      <c r="BR419">
        <v>0</v>
      </c>
      <c r="BS419">
        <v>0</v>
      </c>
      <c r="BT419">
        <v>0</v>
      </c>
      <c r="BU419">
        <v>0</v>
      </c>
      <c r="BV419">
        <v>0</v>
      </c>
      <c r="BW419">
        <v>0</v>
      </c>
      <c r="CV419">
        <v>0</v>
      </c>
      <c r="CW419">
        <f>ROUND(Y419*Source!I287,7)</f>
        <v>0.2205</v>
      </c>
      <c r="CX419">
        <f>ROUND(Y419*Source!I287,7)</f>
        <v>0.2205</v>
      </c>
      <c r="CY419">
        <f>AB419</f>
        <v>871.31</v>
      </c>
      <c r="CZ419">
        <f>AF419</f>
        <v>65.709999999999994</v>
      </c>
      <c r="DA419">
        <f>AJ419</f>
        <v>13.26</v>
      </c>
      <c r="DB419">
        <f>ROUND((ROUND(AT419*CZ419,2)*ROUND(1.05,7)),2)</f>
        <v>0.69</v>
      </c>
      <c r="DC419">
        <f>ROUND((ROUND(AT419*AG419,2)*ROUND(1.05,7)),2)</f>
        <v>0.13</v>
      </c>
      <c r="DD419" t="s">
        <v>3</v>
      </c>
      <c r="DE419" t="s">
        <v>3</v>
      </c>
      <c r="DF419">
        <f>ROUND(ROUND(AE419,2)*CX419,2)</f>
        <v>0</v>
      </c>
      <c r="DG419">
        <f>ROUND(ROUND(AF419*AJ419,2)*CX419,2)</f>
        <v>192.12</v>
      </c>
      <c r="DH419">
        <f>ROUND(ROUND(AG419*AK419,2)*CX419,2)</f>
        <v>85.4</v>
      </c>
      <c r="DI419">
        <f t="shared" si="300"/>
        <v>0</v>
      </c>
      <c r="DJ419">
        <f>DG419</f>
        <v>192.12</v>
      </c>
      <c r="DK419">
        <v>0</v>
      </c>
      <c r="DL419" t="s">
        <v>3</v>
      </c>
      <c r="DM419">
        <v>0</v>
      </c>
      <c r="DN419" t="s">
        <v>3</v>
      </c>
      <c r="DO419">
        <v>0</v>
      </c>
    </row>
    <row r="420" spans="1:119" x14ac:dyDescent="0.2">
      <c r="A420">
        <f>ROW(Source!A287)</f>
        <v>287</v>
      </c>
      <c r="B420">
        <v>51661419</v>
      </c>
      <c r="C420">
        <v>51662791</v>
      </c>
      <c r="D420">
        <v>49673715</v>
      </c>
      <c r="E420">
        <v>1</v>
      </c>
      <c r="F420">
        <v>1</v>
      </c>
      <c r="G420">
        <v>1</v>
      </c>
      <c r="H420">
        <v>2</v>
      </c>
      <c r="I420" t="s">
        <v>479</v>
      </c>
      <c r="J420" t="s">
        <v>480</v>
      </c>
      <c r="K420" t="s">
        <v>481</v>
      </c>
      <c r="L420">
        <v>1367</v>
      </c>
      <c r="N420">
        <v>1011</v>
      </c>
      <c r="O420" t="s">
        <v>461</v>
      </c>
      <c r="P420" t="s">
        <v>461</v>
      </c>
      <c r="Q420">
        <v>1</v>
      </c>
      <c r="W420">
        <v>0</v>
      </c>
      <c r="X420">
        <v>829370094</v>
      </c>
      <c r="Y420">
        <f>(AT420*ROUND(1.05,7))</f>
        <v>0.10500000000000001</v>
      </c>
      <c r="AA420">
        <v>0</v>
      </c>
      <c r="AB420">
        <v>107.41</v>
      </c>
      <c r="AC420">
        <v>0</v>
      </c>
      <c r="AD420">
        <v>0</v>
      </c>
      <c r="AE420">
        <v>0</v>
      </c>
      <c r="AF420">
        <v>8.1</v>
      </c>
      <c r="AG420">
        <v>0</v>
      </c>
      <c r="AH420">
        <v>0</v>
      </c>
      <c r="AI420">
        <v>1</v>
      </c>
      <c r="AJ420">
        <v>13.26</v>
      </c>
      <c r="AK420">
        <v>33.39</v>
      </c>
      <c r="AL420">
        <v>1</v>
      </c>
      <c r="AM420">
        <v>4</v>
      </c>
      <c r="AN420">
        <v>0</v>
      </c>
      <c r="AO420">
        <v>1</v>
      </c>
      <c r="AP420">
        <v>1</v>
      </c>
      <c r="AQ420">
        <v>0</v>
      </c>
      <c r="AR420">
        <v>0</v>
      </c>
      <c r="AS420" t="s">
        <v>3</v>
      </c>
      <c r="AT420">
        <v>0.1</v>
      </c>
      <c r="AU420" t="s">
        <v>20</v>
      </c>
      <c r="AV420">
        <v>0</v>
      </c>
      <c r="AW420">
        <v>2</v>
      </c>
      <c r="AX420">
        <v>51662805</v>
      </c>
      <c r="AY420">
        <v>1</v>
      </c>
      <c r="AZ420">
        <v>0</v>
      </c>
      <c r="BA420">
        <v>464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0</v>
      </c>
      <c r="BM420">
        <v>0</v>
      </c>
      <c r="BN420">
        <v>0</v>
      </c>
      <c r="BO420">
        <v>0</v>
      </c>
      <c r="BP420">
        <v>0</v>
      </c>
      <c r="BQ420">
        <v>0</v>
      </c>
      <c r="BR420">
        <v>0</v>
      </c>
      <c r="BS420">
        <v>0</v>
      </c>
      <c r="BT420">
        <v>0</v>
      </c>
      <c r="BU420">
        <v>0</v>
      </c>
      <c r="BV420">
        <v>0</v>
      </c>
      <c r="BW420">
        <v>0</v>
      </c>
      <c r="CV420">
        <v>0</v>
      </c>
      <c r="CW420">
        <f>ROUND(Y420*Source!I287,7)</f>
        <v>2.2050000000000001</v>
      </c>
      <c r="CX420">
        <f>ROUND(Y420*Source!I287,7)</f>
        <v>2.2050000000000001</v>
      </c>
      <c r="CY420">
        <f>AB420</f>
        <v>107.41</v>
      </c>
      <c r="CZ420">
        <f>AF420</f>
        <v>8.1</v>
      </c>
      <c r="DA420">
        <f>AJ420</f>
        <v>13.26</v>
      </c>
      <c r="DB420">
        <f>ROUND((ROUND(AT420*CZ420,2)*ROUND(1.05,7)),2)</f>
        <v>0.85</v>
      </c>
      <c r="DC420">
        <f>ROUND((ROUND(AT420*AG420,2)*ROUND(1.05,7)),2)</f>
        <v>0</v>
      </c>
      <c r="DD420" t="s">
        <v>3</v>
      </c>
      <c r="DE420" t="s">
        <v>3</v>
      </c>
      <c r="DF420">
        <f>ROUND(ROUND(AE420,2)*CX420,2)</f>
        <v>0</v>
      </c>
      <c r="DG420">
        <f>ROUND(ROUND(AF420*AJ420,2)*CX420,2)</f>
        <v>236.84</v>
      </c>
      <c r="DH420">
        <f>ROUND(ROUND(AG420*AK420,2)*CX420,2)</f>
        <v>0</v>
      </c>
      <c r="DI420">
        <f t="shared" si="300"/>
        <v>0</v>
      </c>
      <c r="DJ420">
        <f>DG420</f>
        <v>236.84</v>
      </c>
      <c r="DK420">
        <v>0</v>
      </c>
      <c r="DL420" t="s">
        <v>3</v>
      </c>
      <c r="DM420">
        <v>0</v>
      </c>
      <c r="DN420" t="s">
        <v>3</v>
      </c>
      <c r="DO420">
        <v>0</v>
      </c>
    </row>
    <row r="421" spans="1:119" x14ac:dyDescent="0.2">
      <c r="A421">
        <f>ROW(Source!A287)</f>
        <v>287</v>
      </c>
      <c r="B421">
        <v>51661419</v>
      </c>
      <c r="C421">
        <v>51662791</v>
      </c>
      <c r="D421">
        <v>49523218</v>
      </c>
      <c r="E421">
        <v>1</v>
      </c>
      <c r="F421">
        <v>1</v>
      </c>
      <c r="G421">
        <v>1</v>
      </c>
      <c r="H421">
        <v>3</v>
      </c>
      <c r="I421" t="s">
        <v>53</v>
      </c>
      <c r="J421" t="s">
        <v>56</v>
      </c>
      <c r="K421" t="s">
        <v>54</v>
      </c>
      <c r="L421">
        <v>1374</v>
      </c>
      <c r="N421">
        <v>1013</v>
      </c>
      <c r="O421" t="s">
        <v>55</v>
      </c>
      <c r="P421" t="s">
        <v>55</v>
      </c>
      <c r="Q421">
        <v>1</v>
      </c>
      <c r="W421">
        <v>0</v>
      </c>
      <c r="X421">
        <v>-1743999360</v>
      </c>
      <c r="Y421">
        <f t="shared" ref="Y421:Y426" si="301">AT421</f>
        <v>0.1</v>
      </c>
      <c r="AA421">
        <v>9.11</v>
      </c>
      <c r="AB421">
        <v>0</v>
      </c>
      <c r="AC421">
        <v>0</v>
      </c>
      <c r="AD421">
        <v>0</v>
      </c>
      <c r="AE421">
        <v>1</v>
      </c>
      <c r="AF421">
        <v>0</v>
      </c>
      <c r="AG421">
        <v>0</v>
      </c>
      <c r="AH421">
        <v>0</v>
      </c>
      <c r="AI421">
        <v>9.11</v>
      </c>
      <c r="AJ421">
        <v>1</v>
      </c>
      <c r="AK421">
        <v>1</v>
      </c>
      <c r="AL421">
        <v>1</v>
      </c>
      <c r="AM421">
        <v>0</v>
      </c>
      <c r="AN421">
        <v>0</v>
      </c>
      <c r="AO421">
        <v>0</v>
      </c>
      <c r="AP421">
        <v>1</v>
      </c>
      <c r="AQ421">
        <v>0</v>
      </c>
      <c r="AR421">
        <v>0</v>
      </c>
      <c r="AS421" t="s">
        <v>3</v>
      </c>
      <c r="AT421">
        <v>0.1</v>
      </c>
      <c r="AU421" t="s">
        <v>3</v>
      </c>
      <c r="AV421">
        <v>0</v>
      </c>
      <c r="AW421">
        <v>2</v>
      </c>
      <c r="AX421">
        <v>51662806</v>
      </c>
      <c r="AY421">
        <v>1</v>
      </c>
      <c r="AZ421">
        <v>0</v>
      </c>
      <c r="BA421">
        <v>465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0</v>
      </c>
      <c r="BM421">
        <v>0</v>
      </c>
      <c r="BN421">
        <v>0</v>
      </c>
      <c r="BO421">
        <v>0</v>
      </c>
      <c r="BP421">
        <v>0</v>
      </c>
      <c r="BQ421">
        <v>0</v>
      </c>
      <c r="BR421">
        <v>0</v>
      </c>
      <c r="BS421">
        <v>0</v>
      </c>
      <c r="BT421">
        <v>0</v>
      </c>
      <c r="BU421">
        <v>0</v>
      </c>
      <c r="BV421">
        <v>0</v>
      </c>
      <c r="BW421">
        <v>0</v>
      </c>
      <c r="CV421">
        <v>0</v>
      </c>
      <c r="CW421">
        <v>0</v>
      </c>
      <c r="CX421">
        <f>ROUND(Y421*Source!I287,7)</f>
        <v>2.1</v>
      </c>
      <c r="CY421">
        <f t="shared" ref="CY421:CY426" si="302">AA421</f>
        <v>9.11</v>
      </c>
      <c r="CZ421">
        <f t="shared" ref="CZ421:CZ426" si="303">AE421</f>
        <v>1</v>
      </c>
      <c r="DA421">
        <f t="shared" ref="DA421:DA426" si="304">AI421</f>
        <v>9.11</v>
      </c>
      <c r="DB421">
        <f t="shared" ref="DB421:DB426" si="305">ROUND(ROUND(AT421*CZ421,2),2)</f>
        <v>0.1</v>
      </c>
      <c r="DC421">
        <f t="shared" ref="DC421:DC426" si="306">ROUND(ROUND(AT421*AG421,2),2)</f>
        <v>0</v>
      </c>
      <c r="DD421" t="s">
        <v>3</v>
      </c>
      <c r="DE421" t="s">
        <v>3</v>
      </c>
      <c r="DF421">
        <f t="shared" ref="DF421:DF426" si="307">ROUND(ROUND(AE421*AI421,2)*CX421,2)</f>
        <v>19.13</v>
      </c>
      <c r="DG421">
        <f t="shared" ref="DG421:DG428" si="308">ROUND(ROUND(AF421,2)*CX421,2)</f>
        <v>0</v>
      </c>
      <c r="DH421">
        <f t="shared" ref="DH421:DH427" si="309">ROUND(ROUND(AG421,2)*CX421,2)</f>
        <v>0</v>
      </c>
      <c r="DI421">
        <f t="shared" si="300"/>
        <v>0</v>
      </c>
      <c r="DJ421">
        <f t="shared" ref="DJ421:DJ426" si="310">DF421</f>
        <v>19.13</v>
      </c>
      <c r="DK421">
        <v>0</v>
      </c>
      <c r="DL421" t="s">
        <v>3</v>
      </c>
      <c r="DM421">
        <v>0</v>
      </c>
      <c r="DN421" t="s">
        <v>3</v>
      </c>
      <c r="DO421">
        <v>0</v>
      </c>
    </row>
    <row r="422" spans="1:119" x14ac:dyDescent="0.2">
      <c r="A422">
        <f>ROW(Source!A287)</f>
        <v>287</v>
      </c>
      <c r="B422">
        <v>51661419</v>
      </c>
      <c r="C422">
        <v>51662791</v>
      </c>
      <c r="D422">
        <v>49524301</v>
      </c>
      <c r="E422">
        <v>1</v>
      </c>
      <c r="F422">
        <v>1</v>
      </c>
      <c r="G422">
        <v>1</v>
      </c>
      <c r="H422">
        <v>3</v>
      </c>
      <c r="I422" t="s">
        <v>482</v>
      </c>
      <c r="J422" t="s">
        <v>483</v>
      </c>
      <c r="K422" t="s">
        <v>484</v>
      </c>
      <c r="L422">
        <v>1348</v>
      </c>
      <c r="N422">
        <v>1009</v>
      </c>
      <c r="O422" t="s">
        <v>196</v>
      </c>
      <c r="P422" t="s">
        <v>196</v>
      </c>
      <c r="Q422">
        <v>1000</v>
      </c>
      <c r="W422">
        <v>0</v>
      </c>
      <c r="X422">
        <v>1824693337</v>
      </c>
      <c r="Y422">
        <f t="shared" si="301"/>
        <v>1.0000000000000001E-5</v>
      </c>
      <c r="AA422">
        <v>94397.82</v>
      </c>
      <c r="AB422">
        <v>0</v>
      </c>
      <c r="AC422">
        <v>0</v>
      </c>
      <c r="AD422">
        <v>0</v>
      </c>
      <c r="AE422">
        <v>10362</v>
      </c>
      <c r="AF422">
        <v>0</v>
      </c>
      <c r="AG422">
        <v>0</v>
      </c>
      <c r="AH422">
        <v>0</v>
      </c>
      <c r="AI422">
        <v>9.11</v>
      </c>
      <c r="AJ422">
        <v>1</v>
      </c>
      <c r="AK422">
        <v>1</v>
      </c>
      <c r="AL422">
        <v>1</v>
      </c>
      <c r="AM422">
        <v>4</v>
      </c>
      <c r="AN422">
        <v>0</v>
      </c>
      <c r="AO422">
        <v>1</v>
      </c>
      <c r="AP422">
        <v>1</v>
      </c>
      <c r="AQ422">
        <v>0</v>
      </c>
      <c r="AR422">
        <v>0</v>
      </c>
      <c r="AS422" t="s">
        <v>3</v>
      </c>
      <c r="AT422">
        <v>1.0000000000000001E-5</v>
      </c>
      <c r="AU422" t="s">
        <v>3</v>
      </c>
      <c r="AV422">
        <v>0</v>
      </c>
      <c r="AW422">
        <v>2</v>
      </c>
      <c r="AX422">
        <v>51662807</v>
      </c>
      <c r="AY422">
        <v>1</v>
      </c>
      <c r="AZ422">
        <v>0</v>
      </c>
      <c r="BA422">
        <v>466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0</v>
      </c>
      <c r="BM422">
        <v>0</v>
      </c>
      <c r="BN422">
        <v>0</v>
      </c>
      <c r="BO422">
        <v>0</v>
      </c>
      <c r="BP422">
        <v>0</v>
      </c>
      <c r="BQ422">
        <v>0</v>
      </c>
      <c r="BR422">
        <v>0</v>
      </c>
      <c r="BS422">
        <v>0</v>
      </c>
      <c r="BT422">
        <v>0</v>
      </c>
      <c r="BU422">
        <v>0</v>
      </c>
      <c r="BV422">
        <v>0</v>
      </c>
      <c r="BW422">
        <v>0</v>
      </c>
      <c r="CV422">
        <v>0</v>
      </c>
      <c r="CW422">
        <v>0</v>
      </c>
      <c r="CX422">
        <f>ROUND(Y422*Source!I287,7)</f>
        <v>2.1000000000000001E-4</v>
      </c>
      <c r="CY422">
        <f t="shared" si="302"/>
        <v>94397.82</v>
      </c>
      <c r="CZ422">
        <f t="shared" si="303"/>
        <v>10362</v>
      </c>
      <c r="DA422">
        <f t="shared" si="304"/>
        <v>9.11</v>
      </c>
      <c r="DB422">
        <f t="shared" si="305"/>
        <v>0.1</v>
      </c>
      <c r="DC422">
        <f t="shared" si="306"/>
        <v>0</v>
      </c>
      <c r="DD422" t="s">
        <v>3</v>
      </c>
      <c r="DE422" t="s">
        <v>3</v>
      </c>
      <c r="DF422">
        <f t="shared" si="307"/>
        <v>19.82</v>
      </c>
      <c r="DG422">
        <f t="shared" si="308"/>
        <v>0</v>
      </c>
      <c r="DH422">
        <f t="shared" si="309"/>
        <v>0</v>
      </c>
      <c r="DI422">
        <f t="shared" si="300"/>
        <v>0</v>
      </c>
      <c r="DJ422">
        <f t="shared" si="310"/>
        <v>19.82</v>
      </c>
      <c r="DK422">
        <v>0</v>
      </c>
      <c r="DL422" t="s">
        <v>3</v>
      </c>
      <c r="DM422">
        <v>0</v>
      </c>
      <c r="DN422" t="s">
        <v>3</v>
      </c>
      <c r="DO422">
        <v>0</v>
      </c>
    </row>
    <row r="423" spans="1:119" x14ac:dyDescent="0.2">
      <c r="A423">
        <f>ROW(Source!A287)</f>
        <v>287</v>
      </c>
      <c r="B423">
        <v>51661419</v>
      </c>
      <c r="C423">
        <v>51662791</v>
      </c>
      <c r="D423">
        <v>49525498</v>
      </c>
      <c r="E423">
        <v>1</v>
      </c>
      <c r="F423">
        <v>1</v>
      </c>
      <c r="G423">
        <v>1</v>
      </c>
      <c r="H423">
        <v>3</v>
      </c>
      <c r="I423" t="s">
        <v>485</v>
      </c>
      <c r="J423" t="s">
        <v>486</v>
      </c>
      <c r="K423" t="s">
        <v>487</v>
      </c>
      <c r="L423">
        <v>1348</v>
      </c>
      <c r="N423">
        <v>1009</v>
      </c>
      <c r="O423" t="s">
        <v>196</v>
      </c>
      <c r="P423" t="s">
        <v>196</v>
      </c>
      <c r="Q423">
        <v>1000</v>
      </c>
      <c r="W423">
        <v>0</v>
      </c>
      <c r="X423">
        <v>226918189</v>
      </c>
      <c r="Y423">
        <f t="shared" si="301"/>
        <v>8.0000000000000007E-5</v>
      </c>
      <c r="AA423">
        <v>113237.3</v>
      </c>
      <c r="AB423">
        <v>0</v>
      </c>
      <c r="AC423">
        <v>0</v>
      </c>
      <c r="AD423">
        <v>0</v>
      </c>
      <c r="AE423">
        <v>12430</v>
      </c>
      <c r="AF423">
        <v>0</v>
      </c>
      <c r="AG423">
        <v>0</v>
      </c>
      <c r="AH423">
        <v>0</v>
      </c>
      <c r="AI423">
        <v>9.11</v>
      </c>
      <c r="AJ423">
        <v>1</v>
      </c>
      <c r="AK423">
        <v>1</v>
      </c>
      <c r="AL423">
        <v>1</v>
      </c>
      <c r="AM423">
        <v>4</v>
      </c>
      <c r="AN423">
        <v>0</v>
      </c>
      <c r="AO423">
        <v>1</v>
      </c>
      <c r="AP423">
        <v>1</v>
      </c>
      <c r="AQ423">
        <v>0</v>
      </c>
      <c r="AR423">
        <v>0</v>
      </c>
      <c r="AS423" t="s">
        <v>3</v>
      </c>
      <c r="AT423">
        <v>8.0000000000000007E-5</v>
      </c>
      <c r="AU423" t="s">
        <v>3</v>
      </c>
      <c r="AV423">
        <v>0</v>
      </c>
      <c r="AW423">
        <v>2</v>
      </c>
      <c r="AX423">
        <v>51662808</v>
      </c>
      <c r="AY423">
        <v>1</v>
      </c>
      <c r="AZ423">
        <v>0</v>
      </c>
      <c r="BA423">
        <v>467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0</v>
      </c>
      <c r="BM423">
        <v>0</v>
      </c>
      <c r="BN423">
        <v>0</v>
      </c>
      <c r="BO423">
        <v>0</v>
      </c>
      <c r="BP423">
        <v>0</v>
      </c>
      <c r="BQ423">
        <v>0</v>
      </c>
      <c r="BR423">
        <v>0</v>
      </c>
      <c r="BS423">
        <v>0</v>
      </c>
      <c r="BT423">
        <v>0</v>
      </c>
      <c r="BU423">
        <v>0</v>
      </c>
      <c r="BV423">
        <v>0</v>
      </c>
      <c r="BW423">
        <v>0</v>
      </c>
      <c r="CV423">
        <v>0</v>
      </c>
      <c r="CW423">
        <v>0</v>
      </c>
      <c r="CX423">
        <f>ROUND(Y423*Source!I287,7)</f>
        <v>1.6800000000000001E-3</v>
      </c>
      <c r="CY423">
        <f t="shared" si="302"/>
        <v>113237.3</v>
      </c>
      <c r="CZ423">
        <f t="shared" si="303"/>
        <v>12430</v>
      </c>
      <c r="DA423">
        <f t="shared" si="304"/>
        <v>9.11</v>
      </c>
      <c r="DB423">
        <f t="shared" si="305"/>
        <v>0.99</v>
      </c>
      <c r="DC423">
        <f t="shared" si="306"/>
        <v>0</v>
      </c>
      <c r="DD423" t="s">
        <v>3</v>
      </c>
      <c r="DE423" t="s">
        <v>3</v>
      </c>
      <c r="DF423">
        <f t="shared" si="307"/>
        <v>190.24</v>
      </c>
      <c r="DG423">
        <f t="shared" si="308"/>
        <v>0</v>
      </c>
      <c r="DH423">
        <f t="shared" si="309"/>
        <v>0</v>
      </c>
      <c r="DI423">
        <f t="shared" si="300"/>
        <v>0</v>
      </c>
      <c r="DJ423">
        <f t="shared" si="310"/>
        <v>190.24</v>
      </c>
      <c r="DK423">
        <v>0</v>
      </c>
      <c r="DL423" t="s">
        <v>3</v>
      </c>
      <c r="DM423">
        <v>0</v>
      </c>
      <c r="DN423" t="s">
        <v>3</v>
      </c>
      <c r="DO423">
        <v>0</v>
      </c>
    </row>
    <row r="424" spans="1:119" x14ac:dyDescent="0.2">
      <c r="A424">
        <f>ROW(Source!A287)</f>
        <v>287</v>
      </c>
      <c r="B424">
        <v>51661419</v>
      </c>
      <c r="C424">
        <v>51662791</v>
      </c>
      <c r="D424">
        <v>49543539</v>
      </c>
      <c r="E424">
        <v>1</v>
      </c>
      <c r="F424">
        <v>1</v>
      </c>
      <c r="G424">
        <v>1</v>
      </c>
      <c r="H424">
        <v>3</v>
      </c>
      <c r="I424" t="s">
        <v>488</v>
      </c>
      <c r="J424" t="s">
        <v>489</v>
      </c>
      <c r="K424" t="s">
        <v>490</v>
      </c>
      <c r="L424">
        <v>1348</v>
      </c>
      <c r="N424">
        <v>1009</v>
      </c>
      <c r="O424" t="s">
        <v>196</v>
      </c>
      <c r="P424" t="s">
        <v>196</v>
      </c>
      <c r="Q424">
        <v>1000</v>
      </c>
      <c r="W424">
        <v>0</v>
      </c>
      <c r="X424">
        <v>-2055168211</v>
      </c>
      <c r="Y424">
        <f t="shared" si="301"/>
        <v>4.2999999999999999E-4</v>
      </c>
      <c r="AA424">
        <v>59294.71</v>
      </c>
      <c r="AB424">
        <v>0</v>
      </c>
      <c r="AC424">
        <v>0</v>
      </c>
      <c r="AD424">
        <v>0</v>
      </c>
      <c r="AE424">
        <v>6508.75</v>
      </c>
      <c r="AF424">
        <v>0</v>
      </c>
      <c r="AG424">
        <v>0</v>
      </c>
      <c r="AH424">
        <v>0</v>
      </c>
      <c r="AI424">
        <v>9.11</v>
      </c>
      <c r="AJ424">
        <v>1</v>
      </c>
      <c r="AK424">
        <v>1</v>
      </c>
      <c r="AL424">
        <v>1</v>
      </c>
      <c r="AM424">
        <v>4</v>
      </c>
      <c r="AN424">
        <v>0</v>
      </c>
      <c r="AO424">
        <v>1</v>
      </c>
      <c r="AP424">
        <v>1</v>
      </c>
      <c r="AQ424">
        <v>0</v>
      </c>
      <c r="AR424">
        <v>0</v>
      </c>
      <c r="AS424" t="s">
        <v>3</v>
      </c>
      <c r="AT424">
        <v>4.2999999999999999E-4</v>
      </c>
      <c r="AU424" t="s">
        <v>3</v>
      </c>
      <c r="AV424">
        <v>0</v>
      </c>
      <c r="AW424">
        <v>2</v>
      </c>
      <c r="AX424">
        <v>51662809</v>
      </c>
      <c r="AY424">
        <v>1</v>
      </c>
      <c r="AZ424">
        <v>0</v>
      </c>
      <c r="BA424">
        <v>468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0</v>
      </c>
      <c r="BM424">
        <v>0</v>
      </c>
      <c r="BN424">
        <v>0</v>
      </c>
      <c r="BO424">
        <v>0</v>
      </c>
      <c r="BP424">
        <v>0</v>
      </c>
      <c r="BQ424">
        <v>0</v>
      </c>
      <c r="BR424">
        <v>0</v>
      </c>
      <c r="BS424">
        <v>0</v>
      </c>
      <c r="BT424">
        <v>0</v>
      </c>
      <c r="BU424">
        <v>0</v>
      </c>
      <c r="BV424">
        <v>0</v>
      </c>
      <c r="BW424">
        <v>0</v>
      </c>
      <c r="CV424">
        <v>0</v>
      </c>
      <c r="CW424">
        <v>0</v>
      </c>
      <c r="CX424">
        <f>ROUND(Y424*Source!I287,7)</f>
        <v>9.0299999999999998E-3</v>
      </c>
      <c r="CY424">
        <f t="shared" si="302"/>
        <v>59294.71</v>
      </c>
      <c r="CZ424">
        <f t="shared" si="303"/>
        <v>6508.75</v>
      </c>
      <c r="DA424">
        <f t="shared" si="304"/>
        <v>9.11</v>
      </c>
      <c r="DB424">
        <f t="shared" si="305"/>
        <v>2.8</v>
      </c>
      <c r="DC424">
        <f t="shared" si="306"/>
        <v>0</v>
      </c>
      <c r="DD424" t="s">
        <v>3</v>
      </c>
      <c r="DE424" t="s">
        <v>3</v>
      </c>
      <c r="DF424">
        <f t="shared" si="307"/>
        <v>535.42999999999995</v>
      </c>
      <c r="DG424">
        <f t="shared" si="308"/>
        <v>0</v>
      </c>
      <c r="DH424">
        <f t="shared" si="309"/>
        <v>0</v>
      </c>
      <c r="DI424">
        <f t="shared" si="300"/>
        <v>0</v>
      </c>
      <c r="DJ424">
        <f t="shared" si="310"/>
        <v>535.42999999999995</v>
      </c>
      <c r="DK424">
        <v>0</v>
      </c>
      <c r="DL424" t="s">
        <v>3</v>
      </c>
      <c r="DM424">
        <v>0</v>
      </c>
      <c r="DN424" t="s">
        <v>3</v>
      </c>
      <c r="DO424">
        <v>0</v>
      </c>
    </row>
    <row r="425" spans="1:119" x14ac:dyDescent="0.2">
      <c r="A425">
        <f>ROW(Source!A287)</f>
        <v>287</v>
      </c>
      <c r="B425">
        <v>51661419</v>
      </c>
      <c r="C425">
        <v>51662791</v>
      </c>
      <c r="D425">
        <v>49565711</v>
      </c>
      <c r="E425">
        <v>1</v>
      </c>
      <c r="F425">
        <v>1</v>
      </c>
      <c r="G425">
        <v>1</v>
      </c>
      <c r="H425">
        <v>3</v>
      </c>
      <c r="I425" t="s">
        <v>61</v>
      </c>
      <c r="J425" t="s">
        <v>64</v>
      </c>
      <c r="K425" t="s">
        <v>62</v>
      </c>
      <c r="L425">
        <v>1327</v>
      </c>
      <c r="N425">
        <v>1005</v>
      </c>
      <c r="O425" t="s">
        <v>63</v>
      </c>
      <c r="P425" t="s">
        <v>63</v>
      </c>
      <c r="Q425">
        <v>1</v>
      </c>
      <c r="W425">
        <v>1</v>
      </c>
      <c r="X425">
        <v>-1896968330</v>
      </c>
      <c r="Y425">
        <f t="shared" si="301"/>
        <v>-0.04</v>
      </c>
      <c r="AA425">
        <v>8435.86</v>
      </c>
      <c r="AB425">
        <v>0</v>
      </c>
      <c r="AC425">
        <v>0</v>
      </c>
      <c r="AD425">
        <v>0</v>
      </c>
      <c r="AE425">
        <v>926</v>
      </c>
      <c r="AF425">
        <v>0</v>
      </c>
      <c r="AG425">
        <v>0</v>
      </c>
      <c r="AH425">
        <v>0</v>
      </c>
      <c r="AI425">
        <v>9.11</v>
      </c>
      <c r="AJ425">
        <v>1</v>
      </c>
      <c r="AK425">
        <v>1</v>
      </c>
      <c r="AL425">
        <v>1</v>
      </c>
      <c r="AM425">
        <v>4</v>
      </c>
      <c r="AN425">
        <v>0</v>
      </c>
      <c r="AO425">
        <v>1</v>
      </c>
      <c r="AP425">
        <v>1</v>
      </c>
      <c r="AQ425">
        <v>0</v>
      </c>
      <c r="AR425">
        <v>0</v>
      </c>
      <c r="AS425" t="s">
        <v>3</v>
      </c>
      <c r="AT425">
        <v>-0.04</v>
      </c>
      <c r="AU425" t="s">
        <v>3</v>
      </c>
      <c r="AV425">
        <v>0</v>
      </c>
      <c r="AW425">
        <v>2</v>
      </c>
      <c r="AX425">
        <v>51662810</v>
      </c>
      <c r="AY425">
        <v>1</v>
      </c>
      <c r="AZ425">
        <v>6144</v>
      </c>
      <c r="BA425">
        <v>469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0</v>
      </c>
      <c r="BM425">
        <v>0</v>
      </c>
      <c r="BN425">
        <v>0</v>
      </c>
      <c r="BO425">
        <v>0</v>
      </c>
      <c r="BP425">
        <v>0</v>
      </c>
      <c r="BQ425">
        <v>0</v>
      </c>
      <c r="BR425">
        <v>0</v>
      </c>
      <c r="BS425">
        <v>0</v>
      </c>
      <c r="BT425">
        <v>0</v>
      </c>
      <c r="BU425">
        <v>0</v>
      </c>
      <c r="BV425">
        <v>0</v>
      </c>
      <c r="BW425">
        <v>0</v>
      </c>
      <c r="CV425">
        <v>0</v>
      </c>
      <c r="CW425">
        <v>0</v>
      </c>
      <c r="CX425">
        <f>ROUND(Y425*Source!I287,7)</f>
        <v>-0.84</v>
      </c>
      <c r="CY425">
        <f t="shared" si="302"/>
        <v>8435.86</v>
      </c>
      <c r="CZ425">
        <f t="shared" si="303"/>
        <v>926</v>
      </c>
      <c r="DA425">
        <f t="shared" si="304"/>
        <v>9.11</v>
      </c>
      <c r="DB425">
        <f t="shared" si="305"/>
        <v>-37.04</v>
      </c>
      <c r="DC425">
        <f t="shared" si="306"/>
        <v>0</v>
      </c>
      <c r="DD425" t="s">
        <v>3</v>
      </c>
      <c r="DE425" t="s">
        <v>3</v>
      </c>
      <c r="DF425">
        <f t="shared" si="307"/>
        <v>-7086.12</v>
      </c>
      <c r="DG425">
        <f t="shared" si="308"/>
        <v>0</v>
      </c>
      <c r="DH425">
        <f t="shared" si="309"/>
        <v>0</v>
      </c>
      <c r="DI425">
        <f t="shared" si="300"/>
        <v>0</v>
      </c>
      <c r="DJ425">
        <f t="shared" si="310"/>
        <v>-7086.12</v>
      </c>
      <c r="DK425">
        <v>0</v>
      </c>
      <c r="DL425" t="s">
        <v>3</v>
      </c>
      <c r="DM425">
        <v>0</v>
      </c>
      <c r="DN425" t="s">
        <v>3</v>
      </c>
      <c r="DO425">
        <v>0</v>
      </c>
    </row>
    <row r="426" spans="1:119" x14ac:dyDescent="0.2">
      <c r="A426">
        <f>ROW(Source!A287)</f>
        <v>287</v>
      </c>
      <c r="B426">
        <v>51661419</v>
      </c>
      <c r="C426">
        <v>51662791</v>
      </c>
      <c r="D426">
        <v>49565299</v>
      </c>
      <c r="E426">
        <v>1</v>
      </c>
      <c r="F426">
        <v>1</v>
      </c>
      <c r="G426">
        <v>1</v>
      </c>
      <c r="H426">
        <v>3</v>
      </c>
      <c r="I426" t="s">
        <v>29</v>
      </c>
      <c r="J426" t="s">
        <v>242</v>
      </c>
      <c r="K426" t="s">
        <v>320</v>
      </c>
      <c r="L426">
        <v>1371</v>
      </c>
      <c r="N426">
        <v>1013</v>
      </c>
      <c r="O426" t="s">
        <v>17</v>
      </c>
      <c r="P426" t="s">
        <v>17</v>
      </c>
      <c r="Q426">
        <v>1</v>
      </c>
      <c r="W426">
        <v>0</v>
      </c>
      <c r="X426">
        <v>-1802594515</v>
      </c>
      <c r="Y426">
        <f t="shared" si="301"/>
        <v>1</v>
      </c>
      <c r="AA426">
        <v>1644.17</v>
      </c>
      <c r="AB426">
        <v>0</v>
      </c>
      <c r="AC426">
        <v>0</v>
      </c>
      <c r="AD426">
        <v>0</v>
      </c>
      <c r="AE426">
        <v>1729.0400000000002</v>
      </c>
      <c r="AF426">
        <v>0</v>
      </c>
      <c r="AG426">
        <v>0</v>
      </c>
      <c r="AH426">
        <v>0</v>
      </c>
      <c r="AI426">
        <v>9.11</v>
      </c>
      <c r="AJ426">
        <v>1</v>
      </c>
      <c r="AK426">
        <v>1</v>
      </c>
      <c r="AL426">
        <v>1</v>
      </c>
      <c r="AM426">
        <v>0</v>
      </c>
      <c r="AN426">
        <v>0</v>
      </c>
      <c r="AO426">
        <v>0</v>
      </c>
      <c r="AP426">
        <v>1</v>
      </c>
      <c r="AQ426">
        <v>0</v>
      </c>
      <c r="AR426">
        <v>0</v>
      </c>
      <c r="AS426" t="s">
        <v>3</v>
      </c>
      <c r="AT426">
        <v>1</v>
      </c>
      <c r="AU426" t="s">
        <v>3</v>
      </c>
      <c r="AV426">
        <v>0</v>
      </c>
      <c r="AW426">
        <v>1</v>
      </c>
      <c r="AX426">
        <v>-1</v>
      </c>
      <c r="AY426">
        <v>0</v>
      </c>
      <c r="AZ426">
        <v>0</v>
      </c>
      <c r="BA426" t="s">
        <v>3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0</v>
      </c>
      <c r="BM426">
        <v>0</v>
      </c>
      <c r="BN426">
        <v>0</v>
      </c>
      <c r="BO426">
        <v>0</v>
      </c>
      <c r="BP426">
        <v>0</v>
      </c>
      <c r="BQ426">
        <v>0</v>
      </c>
      <c r="BR426">
        <v>0</v>
      </c>
      <c r="BS426">
        <v>0</v>
      </c>
      <c r="BT426">
        <v>0</v>
      </c>
      <c r="BU426">
        <v>0</v>
      </c>
      <c r="BV426">
        <v>0</v>
      </c>
      <c r="BW426">
        <v>0</v>
      </c>
      <c r="CV426">
        <v>0</v>
      </c>
      <c r="CW426">
        <v>0</v>
      </c>
      <c r="CX426">
        <f>ROUND(Y426*Source!I287,7)</f>
        <v>21</v>
      </c>
      <c r="CY426">
        <f t="shared" si="302"/>
        <v>1644.17</v>
      </c>
      <c r="CZ426">
        <f t="shared" si="303"/>
        <v>1729.0400000000002</v>
      </c>
      <c r="DA426">
        <f t="shared" si="304"/>
        <v>9.11</v>
      </c>
      <c r="DB426">
        <f t="shared" si="305"/>
        <v>1729.04</v>
      </c>
      <c r="DC426">
        <f t="shared" si="306"/>
        <v>0</v>
      </c>
      <c r="DD426" t="s">
        <v>3</v>
      </c>
      <c r="DE426" t="s">
        <v>3</v>
      </c>
      <c r="DF426">
        <f t="shared" si="307"/>
        <v>330782.55</v>
      </c>
      <c r="DG426">
        <f t="shared" si="308"/>
        <v>0</v>
      </c>
      <c r="DH426">
        <f t="shared" si="309"/>
        <v>0</v>
      </c>
      <c r="DI426">
        <f t="shared" si="300"/>
        <v>0</v>
      </c>
      <c r="DJ426">
        <f t="shared" si="310"/>
        <v>330782.55</v>
      </c>
      <c r="DK426">
        <v>0</v>
      </c>
      <c r="DL426" t="s">
        <v>3</v>
      </c>
      <c r="DM426">
        <v>0</v>
      </c>
      <c r="DN426" t="s">
        <v>3</v>
      </c>
      <c r="DO426">
        <v>0</v>
      </c>
    </row>
    <row r="427" spans="1:119" x14ac:dyDescent="0.2">
      <c r="A427">
        <f>ROW(Source!A291)</f>
        <v>291</v>
      </c>
      <c r="B427">
        <v>51661419</v>
      </c>
      <c r="C427">
        <v>51662814</v>
      </c>
      <c r="D427">
        <v>49510723</v>
      </c>
      <c r="E427">
        <v>70</v>
      </c>
      <c r="F427">
        <v>1</v>
      </c>
      <c r="G427">
        <v>1</v>
      </c>
      <c r="H427">
        <v>1</v>
      </c>
      <c r="I427" t="s">
        <v>477</v>
      </c>
      <c r="J427" t="s">
        <v>3</v>
      </c>
      <c r="K427" t="s">
        <v>478</v>
      </c>
      <c r="L427">
        <v>1191</v>
      </c>
      <c r="N427">
        <v>1013</v>
      </c>
      <c r="O427" t="s">
        <v>455</v>
      </c>
      <c r="P427" t="s">
        <v>455</v>
      </c>
      <c r="Q427">
        <v>1</v>
      </c>
      <c r="W427">
        <v>0</v>
      </c>
      <c r="X427">
        <v>-112797078</v>
      </c>
      <c r="Y427">
        <f>(AT427*ROUND(1.05,7))</f>
        <v>1.1130000000000002</v>
      </c>
      <c r="AA427">
        <v>0</v>
      </c>
      <c r="AB427">
        <v>0</v>
      </c>
      <c r="AC427">
        <v>0</v>
      </c>
      <c r="AD427">
        <v>299.51</v>
      </c>
      <c r="AE427">
        <v>0</v>
      </c>
      <c r="AF427">
        <v>0</v>
      </c>
      <c r="AG427">
        <v>0</v>
      </c>
      <c r="AH427">
        <v>8.9700000000000006</v>
      </c>
      <c r="AI427">
        <v>1</v>
      </c>
      <c r="AJ427">
        <v>1</v>
      </c>
      <c r="AK427">
        <v>1</v>
      </c>
      <c r="AL427">
        <v>33.39</v>
      </c>
      <c r="AM427">
        <v>4</v>
      </c>
      <c r="AN427">
        <v>0</v>
      </c>
      <c r="AO427">
        <v>1</v>
      </c>
      <c r="AP427">
        <v>1</v>
      </c>
      <c r="AQ427">
        <v>0</v>
      </c>
      <c r="AR427">
        <v>0</v>
      </c>
      <c r="AS427" t="s">
        <v>3</v>
      </c>
      <c r="AT427">
        <v>1.06</v>
      </c>
      <c r="AU427" t="s">
        <v>20</v>
      </c>
      <c r="AV427">
        <v>1</v>
      </c>
      <c r="AW427">
        <v>2</v>
      </c>
      <c r="AX427">
        <v>51662823</v>
      </c>
      <c r="AY427">
        <v>1</v>
      </c>
      <c r="AZ427">
        <v>0</v>
      </c>
      <c r="BA427">
        <v>470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0</v>
      </c>
      <c r="BM427">
        <v>0</v>
      </c>
      <c r="BN427">
        <v>0</v>
      </c>
      <c r="BO427">
        <v>0</v>
      </c>
      <c r="BP427">
        <v>0</v>
      </c>
      <c r="BQ427">
        <v>0</v>
      </c>
      <c r="BR427">
        <v>0</v>
      </c>
      <c r="BS427">
        <v>0</v>
      </c>
      <c r="BT427">
        <v>0</v>
      </c>
      <c r="BU427">
        <v>0</v>
      </c>
      <c r="BV427">
        <v>0</v>
      </c>
      <c r="BW427">
        <v>0</v>
      </c>
      <c r="CU427">
        <f>ROUND(AT427*Source!I291*AH427*AL427,2)</f>
        <v>634.96</v>
      </c>
      <c r="CV427">
        <f>ROUND(Y427*Source!I291,7)</f>
        <v>2.226</v>
      </c>
      <c r="CW427">
        <v>0</v>
      </c>
      <c r="CX427">
        <f>ROUND(Y427*Source!I291,7)</f>
        <v>2.226</v>
      </c>
      <c r="CY427">
        <f>AD427</f>
        <v>299.51</v>
      </c>
      <c r="CZ427">
        <f>AH427</f>
        <v>8.9700000000000006</v>
      </c>
      <c r="DA427">
        <f>AL427</f>
        <v>33.39</v>
      </c>
      <c r="DB427">
        <f>ROUND((ROUND(AT427*CZ427,2)*ROUND(1.05,7)),2)</f>
        <v>9.99</v>
      </c>
      <c r="DC427">
        <f>ROUND((ROUND(AT427*AG427,2)*ROUND(1.05,7)),2)</f>
        <v>0</v>
      </c>
      <c r="DD427" t="s">
        <v>3</v>
      </c>
      <c r="DE427" t="s">
        <v>3</v>
      </c>
      <c r="DF427">
        <f>ROUND(ROUND(AE427,2)*CX427,2)</f>
        <v>0</v>
      </c>
      <c r="DG427">
        <f t="shared" si="308"/>
        <v>0</v>
      </c>
      <c r="DH427">
        <f t="shared" si="309"/>
        <v>0</v>
      </c>
      <c r="DI427">
        <f>ROUND(ROUND(AH427*AL427,2)*CX427,2)</f>
        <v>666.71</v>
      </c>
      <c r="DJ427">
        <f>DI427</f>
        <v>666.71</v>
      </c>
      <c r="DK427">
        <v>0</v>
      </c>
      <c r="DL427" t="s">
        <v>3</v>
      </c>
      <c r="DM427">
        <v>0</v>
      </c>
      <c r="DN427" t="s">
        <v>3</v>
      </c>
      <c r="DO427">
        <v>0</v>
      </c>
    </row>
    <row r="428" spans="1:119" x14ac:dyDescent="0.2">
      <c r="A428">
        <f>ROW(Source!A291)</f>
        <v>291</v>
      </c>
      <c r="B428">
        <v>51661419</v>
      </c>
      <c r="C428">
        <v>51662814</v>
      </c>
      <c r="D428">
        <v>49510905</v>
      </c>
      <c r="E428">
        <v>70</v>
      </c>
      <c r="F428">
        <v>1</v>
      </c>
      <c r="G428">
        <v>1</v>
      </c>
      <c r="H428">
        <v>1</v>
      </c>
      <c r="I428" t="s">
        <v>456</v>
      </c>
      <c r="J428" t="s">
        <v>3</v>
      </c>
      <c r="K428" t="s">
        <v>457</v>
      </c>
      <c r="L428">
        <v>1191</v>
      </c>
      <c r="N428">
        <v>1013</v>
      </c>
      <c r="O428" t="s">
        <v>455</v>
      </c>
      <c r="P428" t="s">
        <v>455</v>
      </c>
      <c r="Q428">
        <v>1</v>
      </c>
      <c r="W428">
        <v>0</v>
      </c>
      <c r="X428">
        <v>-1417349443</v>
      </c>
      <c r="Y428">
        <f>(AT428*ROUND(1.05,7))</f>
        <v>1.0500000000000001E-2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1</v>
      </c>
      <c r="AJ428">
        <v>1</v>
      </c>
      <c r="AK428">
        <v>33.39</v>
      </c>
      <c r="AL428">
        <v>1</v>
      </c>
      <c r="AM428">
        <v>4</v>
      </c>
      <c r="AN428">
        <v>0</v>
      </c>
      <c r="AO428">
        <v>1</v>
      </c>
      <c r="AP428">
        <v>1</v>
      </c>
      <c r="AQ428">
        <v>0</v>
      </c>
      <c r="AR428">
        <v>0</v>
      </c>
      <c r="AS428" t="s">
        <v>3</v>
      </c>
      <c r="AT428">
        <v>0.01</v>
      </c>
      <c r="AU428" t="s">
        <v>20</v>
      </c>
      <c r="AV428">
        <v>2</v>
      </c>
      <c r="AW428">
        <v>2</v>
      </c>
      <c r="AX428">
        <v>51662824</v>
      </c>
      <c r="AY428">
        <v>1</v>
      </c>
      <c r="AZ428">
        <v>0</v>
      </c>
      <c r="BA428">
        <v>471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0</v>
      </c>
      <c r="BM428">
        <v>0</v>
      </c>
      <c r="BN428">
        <v>0</v>
      </c>
      <c r="BO428">
        <v>0</v>
      </c>
      <c r="BP428">
        <v>0</v>
      </c>
      <c r="BQ428">
        <v>0</v>
      </c>
      <c r="BR428">
        <v>0</v>
      </c>
      <c r="BS428">
        <v>0</v>
      </c>
      <c r="BT428">
        <v>0</v>
      </c>
      <c r="BU428">
        <v>0</v>
      </c>
      <c r="BV428">
        <v>0</v>
      </c>
      <c r="BW428">
        <v>0</v>
      </c>
      <c r="CV428">
        <v>0</v>
      </c>
      <c r="CW428">
        <v>0</v>
      </c>
      <c r="CX428">
        <f>ROUND(Y428*Source!I291,7)</f>
        <v>2.1000000000000001E-2</v>
      </c>
      <c r="CY428">
        <f>AD428</f>
        <v>0</v>
      </c>
      <c r="CZ428">
        <f>AH428</f>
        <v>0</v>
      </c>
      <c r="DA428">
        <f>AL428</f>
        <v>1</v>
      </c>
      <c r="DB428">
        <f>ROUND((ROUND(AT428*CZ428,2)*ROUND(1.05,7)),2)</f>
        <v>0</v>
      </c>
      <c r="DC428">
        <f>ROUND((ROUND(AT428*AG428,2)*ROUND(1.05,7)),2)</f>
        <v>0</v>
      </c>
      <c r="DD428" t="s">
        <v>3</v>
      </c>
      <c r="DE428" t="s">
        <v>3</v>
      </c>
      <c r="DF428">
        <f>ROUND(ROUND(AE428,2)*CX428,2)</f>
        <v>0</v>
      </c>
      <c r="DG428">
        <f t="shared" si="308"/>
        <v>0</v>
      </c>
      <c r="DH428">
        <f>ROUND(ROUND(AG428*AK428,2)*CX428,2)</f>
        <v>0</v>
      </c>
      <c r="DI428">
        <f t="shared" ref="DI428:DI433" si="311">ROUND(ROUND(AH428,2)*CX428,2)</f>
        <v>0</v>
      </c>
      <c r="DJ428">
        <f>DI428</f>
        <v>0</v>
      </c>
      <c r="DK428">
        <v>0</v>
      </c>
      <c r="DL428" t="s">
        <v>3</v>
      </c>
      <c r="DM428">
        <v>0</v>
      </c>
      <c r="DN428" t="s">
        <v>3</v>
      </c>
      <c r="DO428">
        <v>0</v>
      </c>
    </row>
    <row r="429" spans="1:119" x14ac:dyDescent="0.2">
      <c r="A429">
        <f>ROW(Source!A291)</f>
        <v>291</v>
      </c>
      <c r="B429">
        <v>51661419</v>
      </c>
      <c r="C429">
        <v>51662814</v>
      </c>
      <c r="D429">
        <v>49672695</v>
      </c>
      <c r="E429">
        <v>1</v>
      </c>
      <c r="F429">
        <v>1</v>
      </c>
      <c r="G429">
        <v>1</v>
      </c>
      <c r="H429">
        <v>2</v>
      </c>
      <c r="I429" t="s">
        <v>462</v>
      </c>
      <c r="J429" t="s">
        <v>463</v>
      </c>
      <c r="K429" t="s">
        <v>464</v>
      </c>
      <c r="L429">
        <v>1367</v>
      </c>
      <c r="N429">
        <v>1011</v>
      </c>
      <c r="O429" t="s">
        <v>461</v>
      </c>
      <c r="P429" t="s">
        <v>461</v>
      </c>
      <c r="Q429">
        <v>1</v>
      </c>
      <c r="W429">
        <v>0</v>
      </c>
      <c r="X429">
        <v>1063590936</v>
      </c>
      <c r="Y429">
        <f>(AT429*ROUND(1.05,7))</f>
        <v>0.27300000000000002</v>
      </c>
      <c r="AA429">
        <v>0</v>
      </c>
      <c r="AB429">
        <v>41.37</v>
      </c>
      <c r="AC429">
        <v>0</v>
      </c>
      <c r="AD429">
        <v>0</v>
      </c>
      <c r="AE429">
        <v>0</v>
      </c>
      <c r="AF429">
        <v>3.12</v>
      </c>
      <c r="AG429">
        <v>0</v>
      </c>
      <c r="AH429">
        <v>0</v>
      </c>
      <c r="AI429">
        <v>1</v>
      </c>
      <c r="AJ429">
        <v>13.26</v>
      </c>
      <c r="AK429">
        <v>33.39</v>
      </c>
      <c r="AL429">
        <v>1</v>
      </c>
      <c r="AM429">
        <v>4</v>
      </c>
      <c r="AN429">
        <v>0</v>
      </c>
      <c r="AO429">
        <v>1</v>
      </c>
      <c r="AP429">
        <v>1</v>
      </c>
      <c r="AQ429">
        <v>0</v>
      </c>
      <c r="AR429">
        <v>0</v>
      </c>
      <c r="AS429" t="s">
        <v>3</v>
      </c>
      <c r="AT429">
        <v>0.26</v>
      </c>
      <c r="AU429" t="s">
        <v>20</v>
      </c>
      <c r="AV429">
        <v>0</v>
      </c>
      <c r="AW429">
        <v>2</v>
      </c>
      <c r="AX429">
        <v>51662825</v>
      </c>
      <c r="AY429">
        <v>1</v>
      </c>
      <c r="AZ429">
        <v>0</v>
      </c>
      <c r="BA429">
        <v>472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0</v>
      </c>
      <c r="BM429">
        <v>0</v>
      </c>
      <c r="BN429">
        <v>0</v>
      </c>
      <c r="BO429">
        <v>0</v>
      </c>
      <c r="BP429">
        <v>0</v>
      </c>
      <c r="BQ429">
        <v>0</v>
      </c>
      <c r="BR429">
        <v>0</v>
      </c>
      <c r="BS429">
        <v>0</v>
      </c>
      <c r="BT429">
        <v>0</v>
      </c>
      <c r="BU429">
        <v>0</v>
      </c>
      <c r="BV429">
        <v>0</v>
      </c>
      <c r="BW429">
        <v>0</v>
      </c>
      <c r="CV429">
        <v>0</v>
      </c>
      <c r="CW429">
        <f>ROUND(Y429*Source!I291,7)</f>
        <v>0.54600000000000004</v>
      </c>
      <c r="CX429">
        <f>ROUND(Y429*Source!I291,7)</f>
        <v>0.54600000000000004</v>
      </c>
      <c r="CY429">
        <f>AB429</f>
        <v>41.37</v>
      </c>
      <c r="CZ429">
        <f>AF429</f>
        <v>3.12</v>
      </c>
      <c r="DA429">
        <f>AJ429</f>
        <v>13.26</v>
      </c>
      <c r="DB429">
        <f>ROUND((ROUND(AT429*CZ429,2)*ROUND(1.05,7)),2)</f>
        <v>0.85</v>
      </c>
      <c r="DC429">
        <f>ROUND((ROUND(AT429*AG429,2)*ROUND(1.05,7)),2)</f>
        <v>0</v>
      </c>
      <c r="DD429" t="s">
        <v>3</v>
      </c>
      <c r="DE429" t="s">
        <v>3</v>
      </c>
      <c r="DF429">
        <f>ROUND(ROUND(AE429,2)*CX429,2)</f>
        <v>0</v>
      </c>
      <c r="DG429">
        <f>ROUND(ROUND(AF429*AJ429,2)*CX429,2)</f>
        <v>22.59</v>
      </c>
      <c r="DH429">
        <f>ROUND(ROUND(AG429*AK429,2)*CX429,2)</f>
        <v>0</v>
      </c>
      <c r="DI429">
        <f t="shared" si="311"/>
        <v>0</v>
      </c>
      <c r="DJ429">
        <f>DG429</f>
        <v>22.59</v>
      </c>
      <c r="DK429">
        <v>0</v>
      </c>
      <c r="DL429" t="s">
        <v>3</v>
      </c>
      <c r="DM429">
        <v>0</v>
      </c>
      <c r="DN429" t="s">
        <v>3</v>
      </c>
      <c r="DO429">
        <v>0</v>
      </c>
    </row>
    <row r="430" spans="1:119" x14ac:dyDescent="0.2">
      <c r="A430">
        <f>ROW(Source!A291)</f>
        <v>291</v>
      </c>
      <c r="B430">
        <v>51661419</v>
      </c>
      <c r="C430">
        <v>51662814</v>
      </c>
      <c r="D430">
        <v>49673503</v>
      </c>
      <c r="E430">
        <v>1</v>
      </c>
      <c r="F430">
        <v>1</v>
      </c>
      <c r="G430">
        <v>1</v>
      </c>
      <c r="H430">
        <v>2</v>
      </c>
      <c r="I430" t="s">
        <v>465</v>
      </c>
      <c r="J430" t="s">
        <v>466</v>
      </c>
      <c r="K430" t="s">
        <v>467</v>
      </c>
      <c r="L430">
        <v>1367</v>
      </c>
      <c r="N430">
        <v>1011</v>
      </c>
      <c r="O430" t="s">
        <v>461</v>
      </c>
      <c r="P430" t="s">
        <v>461</v>
      </c>
      <c r="Q430">
        <v>1</v>
      </c>
      <c r="W430">
        <v>0</v>
      </c>
      <c r="X430">
        <v>509054691</v>
      </c>
      <c r="Y430">
        <f>(AT430*ROUND(1.05,7))</f>
        <v>1.0500000000000001E-2</v>
      </c>
      <c r="AA430">
        <v>0</v>
      </c>
      <c r="AB430">
        <v>871.31</v>
      </c>
      <c r="AC430">
        <v>387.32</v>
      </c>
      <c r="AD430">
        <v>0</v>
      </c>
      <c r="AE430">
        <v>0</v>
      </c>
      <c r="AF430">
        <v>65.709999999999994</v>
      </c>
      <c r="AG430">
        <v>11.6</v>
      </c>
      <c r="AH430">
        <v>0</v>
      </c>
      <c r="AI430">
        <v>1</v>
      </c>
      <c r="AJ430">
        <v>13.26</v>
      </c>
      <c r="AK430">
        <v>33.39</v>
      </c>
      <c r="AL430">
        <v>1</v>
      </c>
      <c r="AM430">
        <v>4</v>
      </c>
      <c r="AN430">
        <v>0</v>
      </c>
      <c r="AO430">
        <v>1</v>
      </c>
      <c r="AP430">
        <v>1</v>
      </c>
      <c r="AQ430">
        <v>0</v>
      </c>
      <c r="AR430">
        <v>0</v>
      </c>
      <c r="AS430" t="s">
        <v>3</v>
      </c>
      <c r="AT430">
        <v>0.01</v>
      </c>
      <c r="AU430" t="s">
        <v>20</v>
      </c>
      <c r="AV430">
        <v>0</v>
      </c>
      <c r="AW430">
        <v>2</v>
      </c>
      <c r="AX430">
        <v>51662826</v>
      </c>
      <c r="AY430">
        <v>1</v>
      </c>
      <c r="AZ430">
        <v>0</v>
      </c>
      <c r="BA430">
        <v>473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0</v>
      </c>
      <c r="BM430">
        <v>0</v>
      </c>
      <c r="BN430">
        <v>0</v>
      </c>
      <c r="BO430">
        <v>0</v>
      </c>
      <c r="BP430">
        <v>0</v>
      </c>
      <c r="BQ430">
        <v>0</v>
      </c>
      <c r="BR430">
        <v>0</v>
      </c>
      <c r="BS430">
        <v>0</v>
      </c>
      <c r="BT430">
        <v>0</v>
      </c>
      <c r="BU430">
        <v>0</v>
      </c>
      <c r="BV430">
        <v>0</v>
      </c>
      <c r="BW430">
        <v>0</v>
      </c>
      <c r="CV430">
        <v>0</v>
      </c>
      <c r="CW430">
        <f>ROUND(Y430*Source!I291,7)</f>
        <v>2.1000000000000001E-2</v>
      </c>
      <c r="CX430">
        <f>ROUND(Y430*Source!I291,7)</f>
        <v>2.1000000000000001E-2</v>
      </c>
      <c r="CY430">
        <f>AB430</f>
        <v>871.31</v>
      </c>
      <c r="CZ430">
        <f>AF430</f>
        <v>65.709999999999994</v>
      </c>
      <c r="DA430">
        <f>AJ430</f>
        <v>13.26</v>
      </c>
      <c r="DB430">
        <f>ROUND((ROUND(AT430*CZ430,2)*ROUND(1.05,7)),2)</f>
        <v>0.69</v>
      </c>
      <c r="DC430">
        <f>ROUND((ROUND(AT430*AG430,2)*ROUND(1.05,7)),2)</f>
        <v>0.13</v>
      </c>
      <c r="DD430" t="s">
        <v>3</v>
      </c>
      <c r="DE430" t="s">
        <v>3</v>
      </c>
      <c r="DF430">
        <f>ROUND(ROUND(AE430,2)*CX430,2)</f>
        <v>0</v>
      </c>
      <c r="DG430">
        <f>ROUND(ROUND(AF430*AJ430,2)*CX430,2)</f>
        <v>18.3</v>
      </c>
      <c r="DH430">
        <f>ROUND(ROUND(AG430*AK430,2)*CX430,2)</f>
        <v>8.1300000000000008</v>
      </c>
      <c r="DI430">
        <f t="shared" si="311"/>
        <v>0</v>
      </c>
      <c r="DJ430">
        <f>DG430</f>
        <v>18.3</v>
      </c>
      <c r="DK430">
        <v>0</v>
      </c>
      <c r="DL430" t="s">
        <v>3</v>
      </c>
      <c r="DM430">
        <v>0</v>
      </c>
      <c r="DN430" t="s">
        <v>3</v>
      </c>
      <c r="DO430">
        <v>0</v>
      </c>
    </row>
    <row r="431" spans="1:119" x14ac:dyDescent="0.2">
      <c r="A431">
        <f>ROW(Source!A291)</f>
        <v>291</v>
      </c>
      <c r="B431">
        <v>51661419</v>
      </c>
      <c r="C431">
        <v>51662814</v>
      </c>
      <c r="D431">
        <v>49525488</v>
      </c>
      <c r="E431">
        <v>1</v>
      </c>
      <c r="F431">
        <v>1</v>
      </c>
      <c r="G431">
        <v>1</v>
      </c>
      <c r="H431">
        <v>3</v>
      </c>
      <c r="I431" t="s">
        <v>468</v>
      </c>
      <c r="J431" t="s">
        <v>469</v>
      </c>
      <c r="K431" t="s">
        <v>470</v>
      </c>
      <c r="L431">
        <v>1346</v>
      </c>
      <c r="N431">
        <v>1009</v>
      </c>
      <c r="O431" t="s">
        <v>471</v>
      </c>
      <c r="P431" t="s">
        <v>471</v>
      </c>
      <c r="Q431">
        <v>1</v>
      </c>
      <c r="W431">
        <v>0</v>
      </c>
      <c r="X431">
        <v>-1864341761</v>
      </c>
      <c r="Y431">
        <f>AT431</f>
        <v>0.2</v>
      </c>
      <c r="AA431">
        <v>82.35</v>
      </c>
      <c r="AB431">
        <v>0</v>
      </c>
      <c r="AC431">
        <v>0</v>
      </c>
      <c r="AD431">
        <v>0</v>
      </c>
      <c r="AE431">
        <v>9.0399999999999991</v>
      </c>
      <c r="AF431">
        <v>0</v>
      </c>
      <c r="AG431">
        <v>0</v>
      </c>
      <c r="AH431">
        <v>0</v>
      </c>
      <c r="AI431">
        <v>9.11</v>
      </c>
      <c r="AJ431">
        <v>1</v>
      </c>
      <c r="AK431">
        <v>1</v>
      </c>
      <c r="AL431">
        <v>1</v>
      </c>
      <c r="AM431">
        <v>4</v>
      </c>
      <c r="AN431">
        <v>0</v>
      </c>
      <c r="AO431">
        <v>1</v>
      </c>
      <c r="AP431">
        <v>1</v>
      </c>
      <c r="AQ431">
        <v>0</v>
      </c>
      <c r="AR431">
        <v>0</v>
      </c>
      <c r="AS431" t="s">
        <v>3</v>
      </c>
      <c r="AT431">
        <v>0.2</v>
      </c>
      <c r="AU431" t="s">
        <v>3</v>
      </c>
      <c r="AV431">
        <v>0</v>
      </c>
      <c r="AW431">
        <v>2</v>
      </c>
      <c r="AX431">
        <v>51662827</v>
      </c>
      <c r="AY431">
        <v>1</v>
      </c>
      <c r="AZ431">
        <v>0</v>
      </c>
      <c r="BA431">
        <v>474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0</v>
      </c>
      <c r="BM431">
        <v>0</v>
      </c>
      <c r="BN431">
        <v>0</v>
      </c>
      <c r="BO431">
        <v>0</v>
      </c>
      <c r="BP431">
        <v>0</v>
      </c>
      <c r="BQ431">
        <v>0</v>
      </c>
      <c r="BR431">
        <v>0</v>
      </c>
      <c r="BS431">
        <v>0</v>
      </c>
      <c r="BT431">
        <v>0</v>
      </c>
      <c r="BU431">
        <v>0</v>
      </c>
      <c r="BV431">
        <v>0</v>
      </c>
      <c r="BW431">
        <v>0</v>
      </c>
      <c r="CV431">
        <v>0</v>
      </c>
      <c r="CW431">
        <v>0</v>
      </c>
      <c r="CX431">
        <f>ROUND(Y431*Source!I291,7)</f>
        <v>0.4</v>
      </c>
      <c r="CY431">
        <f>AA431</f>
        <v>82.35</v>
      </c>
      <c r="CZ431">
        <f>AE431</f>
        <v>9.0399999999999991</v>
      </c>
      <c r="DA431">
        <f>AI431</f>
        <v>9.11</v>
      </c>
      <c r="DB431">
        <f>ROUND(ROUND(AT431*CZ431,2),2)</f>
        <v>1.81</v>
      </c>
      <c r="DC431">
        <f>ROUND(ROUND(AT431*AG431,2),2)</f>
        <v>0</v>
      </c>
      <c r="DD431" t="s">
        <v>3</v>
      </c>
      <c r="DE431" t="s">
        <v>3</v>
      </c>
      <c r="DF431">
        <f>ROUND(ROUND(AE431*AI431,2)*CX431,2)</f>
        <v>32.94</v>
      </c>
      <c r="DG431">
        <f>ROUND(ROUND(AF431,2)*CX431,2)</f>
        <v>0</v>
      </c>
      <c r="DH431">
        <f>ROUND(ROUND(AG431,2)*CX431,2)</f>
        <v>0</v>
      </c>
      <c r="DI431">
        <f t="shared" si="311"/>
        <v>0</v>
      </c>
      <c r="DJ431">
        <f>DF431</f>
        <v>32.94</v>
      </c>
      <c r="DK431">
        <v>0</v>
      </c>
      <c r="DL431" t="s">
        <v>3</v>
      </c>
      <c r="DM431">
        <v>0</v>
      </c>
      <c r="DN431" t="s">
        <v>3</v>
      </c>
      <c r="DO431">
        <v>0</v>
      </c>
    </row>
    <row r="432" spans="1:119" x14ac:dyDescent="0.2">
      <c r="A432">
        <f>ROW(Source!A291)</f>
        <v>291</v>
      </c>
      <c r="B432">
        <v>51661419</v>
      </c>
      <c r="C432">
        <v>51662814</v>
      </c>
      <c r="D432">
        <v>49526492</v>
      </c>
      <c r="E432">
        <v>1</v>
      </c>
      <c r="F432">
        <v>1</v>
      </c>
      <c r="G432">
        <v>1</v>
      </c>
      <c r="H432">
        <v>3</v>
      </c>
      <c r="I432" t="s">
        <v>472</v>
      </c>
      <c r="J432" t="s">
        <v>473</v>
      </c>
      <c r="K432" t="s">
        <v>474</v>
      </c>
      <c r="L432">
        <v>1346</v>
      </c>
      <c r="N432">
        <v>1009</v>
      </c>
      <c r="O432" t="s">
        <v>471</v>
      </c>
      <c r="P432" t="s">
        <v>471</v>
      </c>
      <c r="Q432">
        <v>1</v>
      </c>
      <c r="W432">
        <v>0</v>
      </c>
      <c r="X432">
        <v>497341279</v>
      </c>
      <c r="Y432">
        <f>AT432</f>
        <v>0.56000000000000005</v>
      </c>
      <c r="AA432">
        <v>210.35</v>
      </c>
      <c r="AB432">
        <v>0</v>
      </c>
      <c r="AC432">
        <v>0</v>
      </c>
      <c r="AD432">
        <v>0</v>
      </c>
      <c r="AE432">
        <v>23.09</v>
      </c>
      <c r="AF432">
        <v>0</v>
      </c>
      <c r="AG432">
        <v>0</v>
      </c>
      <c r="AH432">
        <v>0</v>
      </c>
      <c r="AI432">
        <v>9.11</v>
      </c>
      <c r="AJ432">
        <v>1</v>
      </c>
      <c r="AK432">
        <v>1</v>
      </c>
      <c r="AL432">
        <v>1</v>
      </c>
      <c r="AM432">
        <v>4</v>
      </c>
      <c r="AN432">
        <v>0</v>
      </c>
      <c r="AO432">
        <v>1</v>
      </c>
      <c r="AP432">
        <v>1</v>
      </c>
      <c r="AQ432">
        <v>0</v>
      </c>
      <c r="AR432">
        <v>0</v>
      </c>
      <c r="AS432" t="s">
        <v>3</v>
      </c>
      <c r="AT432">
        <v>0.56000000000000005</v>
      </c>
      <c r="AU432" t="s">
        <v>3</v>
      </c>
      <c r="AV432">
        <v>0</v>
      </c>
      <c r="AW432">
        <v>2</v>
      </c>
      <c r="AX432">
        <v>51662828</v>
      </c>
      <c r="AY432">
        <v>1</v>
      </c>
      <c r="AZ432">
        <v>0</v>
      </c>
      <c r="BA432">
        <v>475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0</v>
      </c>
      <c r="BM432">
        <v>0</v>
      </c>
      <c r="BN432">
        <v>0</v>
      </c>
      <c r="BO432">
        <v>0</v>
      </c>
      <c r="BP432">
        <v>0</v>
      </c>
      <c r="BQ432">
        <v>0</v>
      </c>
      <c r="BR432">
        <v>0</v>
      </c>
      <c r="BS432">
        <v>0</v>
      </c>
      <c r="BT432">
        <v>0</v>
      </c>
      <c r="BU432">
        <v>0</v>
      </c>
      <c r="BV432">
        <v>0</v>
      </c>
      <c r="BW432">
        <v>0</v>
      </c>
      <c r="CV432">
        <v>0</v>
      </c>
      <c r="CW432">
        <v>0</v>
      </c>
      <c r="CX432">
        <f>ROUND(Y432*Source!I291,7)</f>
        <v>1.1200000000000001</v>
      </c>
      <c r="CY432">
        <f>AA432</f>
        <v>210.35</v>
      </c>
      <c r="CZ432">
        <f>AE432</f>
        <v>23.09</v>
      </c>
      <c r="DA432">
        <f>AI432</f>
        <v>9.11</v>
      </c>
      <c r="DB432">
        <f>ROUND(ROUND(AT432*CZ432,2),2)</f>
        <v>12.93</v>
      </c>
      <c r="DC432">
        <f>ROUND(ROUND(AT432*AG432,2),2)</f>
        <v>0</v>
      </c>
      <c r="DD432" t="s">
        <v>3</v>
      </c>
      <c r="DE432" t="s">
        <v>3</v>
      </c>
      <c r="DF432">
        <f>ROUND(ROUND(AE432*AI432,2)*CX432,2)</f>
        <v>235.59</v>
      </c>
      <c r="DG432">
        <f>ROUND(ROUND(AF432,2)*CX432,2)</f>
        <v>0</v>
      </c>
      <c r="DH432">
        <f>ROUND(ROUND(AG432,2)*CX432,2)</f>
        <v>0</v>
      </c>
      <c r="DI432">
        <f t="shared" si="311"/>
        <v>0</v>
      </c>
      <c r="DJ432">
        <f>DF432</f>
        <v>235.59</v>
      </c>
      <c r="DK432">
        <v>0</v>
      </c>
      <c r="DL432" t="s">
        <v>3</v>
      </c>
      <c r="DM432">
        <v>0</v>
      </c>
      <c r="DN432" t="s">
        <v>3</v>
      </c>
      <c r="DO432">
        <v>0</v>
      </c>
    </row>
    <row r="433" spans="1:119" x14ac:dyDescent="0.2">
      <c r="A433">
        <f>ROW(Source!A291)</f>
        <v>291</v>
      </c>
      <c r="B433">
        <v>51661419</v>
      </c>
      <c r="C433">
        <v>51662814</v>
      </c>
      <c r="D433">
        <v>0</v>
      </c>
      <c r="E433">
        <v>1</v>
      </c>
      <c r="F433">
        <v>1</v>
      </c>
      <c r="G433">
        <v>1</v>
      </c>
      <c r="H433">
        <v>3</v>
      </c>
      <c r="I433" t="s">
        <v>29</v>
      </c>
      <c r="J433" t="s">
        <v>3</v>
      </c>
      <c r="K433" t="s">
        <v>373</v>
      </c>
      <c r="L433">
        <v>1371</v>
      </c>
      <c r="N433">
        <v>1013</v>
      </c>
      <c r="O433" t="s">
        <v>17</v>
      </c>
      <c r="P433" t="s">
        <v>17</v>
      </c>
      <c r="Q433">
        <v>1</v>
      </c>
      <c r="W433">
        <v>0</v>
      </c>
      <c r="X433">
        <v>1746000404</v>
      </c>
      <c r="Y433">
        <f>AT433</f>
        <v>1</v>
      </c>
      <c r="AA433">
        <v>1141.8800000000001</v>
      </c>
      <c r="AB433">
        <v>0</v>
      </c>
      <c r="AC433">
        <v>0</v>
      </c>
      <c r="AD433">
        <v>0</v>
      </c>
      <c r="AE433">
        <v>1200.8300000000002</v>
      </c>
      <c r="AF433">
        <v>0</v>
      </c>
      <c r="AG433">
        <v>0</v>
      </c>
      <c r="AH433">
        <v>0</v>
      </c>
      <c r="AI433">
        <v>9.11</v>
      </c>
      <c r="AJ433">
        <v>1</v>
      </c>
      <c r="AK433">
        <v>1</v>
      </c>
      <c r="AL433">
        <v>1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  <c r="AS433" t="s">
        <v>3</v>
      </c>
      <c r="AT433">
        <v>1</v>
      </c>
      <c r="AU433" t="s">
        <v>3</v>
      </c>
      <c r="AV433">
        <v>0</v>
      </c>
      <c r="AW433">
        <v>1</v>
      </c>
      <c r="AX433">
        <v>-1</v>
      </c>
      <c r="AY433">
        <v>0</v>
      </c>
      <c r="AZ433">
        <v>0</v>
      </c>
      <c r="BA433" t="s">
        <v>3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  <c r="BM433">
        <v>0</v>
      </c>
      <c r="BN433">
        <v>0</v>
      </c>
      <c r="BO433">
        <v>0</v>
      </c>
      <c r="BP433">
        <v>0</v>
      </c>
      <c r="BQ433">
        <v>0</v>
      </c>
      <c r="BR433">
        <v>0</v>
      </c>
      <c r="BS433">
        <v>0</v>
      </c>
      <c r="BT433">
        <v>0</v>
      </c>
      <c r="BU433">
        <v>0</v>
      </c>
      <c r="BV433">
        <v>0</v>
      </c>
      <c r="BW433">
        <v>0</v>
      </c>
      <c r="CV433">
        <v>0</v>
      </c>
      <c r="CW433">
        <v>0</v>
      </c>
      <c r="CX433">
        <f>ROUND(Y433*Source!I291,7)</f>
        <v>2</v>
      </c>
      <c r="CY433">
        <f>AA433</f>
        <v>1141.8800000000001</v>
      </c>
      <c r="CZ433">
        <f>AE433</f>
        <v>1200.8300000000002</v>
      </c>
      <c r="DA433">
        <f>AI433</f>
        <v>9.11</v>
      </c>
      <c r="DB433">
        <f>ROUND(ROUND(AT433*CZ433,2),2)</f>
        <v>1200.83</v>
      </c>
      <c r="DC433">
        <f>ROUND(ROUND(AT433*AG433,2),2)</f>
        <v>0</v>
      </c>
      <c r="DD433" t="s">
        <v>3</v>
      </c>
      <c r="DE433" t="s">
        <v>3</v>
      </c>
      <c r="DF433">
        <f>ROUND(ROUND(AE433*AI433,2)*CX433,2)</f>
        <v>21879.119999999999</v>
      </c>
      <c r="DG433">
        <f>ROUND(ROUND(AF433,2)*CX433,2)</f>
        <v>0</v>
      </c>
      <c r="DH433">
        <f>ROUND(ROUND(AG433,2)*CX433,2)</f>
        <v>0</v>
      </c>
      <c r="DI433">
        <f t="shared" si="311"/>
        <v>0</v>
      </c>
      <c r="DJ433">
        <f>DF433</f>
        <v>21879.119999999999</v>
      </c>
      <c r="DK433">
        <v>0</v>
      </c>
      <c r="DL433" t="s">
        <v>3</v>
      </c>
      <c r="DM433">
        <v>0</v>
      </c>
      <c r="DN433" t="s">
        <v>3</v>
      </c>
      <c r="DO433">
        <v>0</v>
      </c>
    </row>
    <row r="434" spans="1:119" x14ac:dyDescent="0.2">
      <c r="A434">
        <f>ROW(Source!A293)</f>
        <v>293</v>
      </c>
      <c r="B434">
        <v>51661419</v>
      </c>
      <c r="C434">
        <v>51662831</v>
      </c>
      <c r="D434">
        <v>49510719</v>
      </c>
      <c r="E434">
        <v>70</v>
      </c>
      <c r="F434">
        <v>1</v>
      </c>
      <c r="G434">
        <v>1</v>
      </c>
      <c r="H434">
        <v>1</v>
      </c>
      <c r="I434" t="s">
        <v>491</v>
      </c>
      <c r="J434" t="s">
        <v>3</v>
      </c>
      <c r="K434" t="s">
        <v>492</v>
      </c>
      <c r="L434">
        <v>1191</v>
      </c>
      <c r="N434">
        <v>1013</v>
      </c>
      <c r="O434" t="s">
        <v>455</v>
      </c>
      <c r="P434" t="s">
        <v>455</v>
      </c>
      <c r="Q434">
        <v>1</v>
      </c>
      <c r="W434">
        <v>0</v>
      </c>
      <c r="X434">
        <v>784619160</v>
      </c>
      <c r="Y434">
        <f t="shared" ref="Y434:Y439" si="312">(AT434*ROUND(1.05,7))</f>
        <v>161.70000000000002</v>
      </c>
      <c r="AA434">
        <v>0</v>
      </c>
      <c r="AB434">
        <v>0</v>
      </c>
      <c r="AC434">
        <v>0</v>
      </c>
      <c r="AD434">
        <v>291.83</v>
      </c>
      <c r="AE434">
        <v>0</v>
      </c>
      <c r="AF434">
        <v>0</v>
      </c>
      <c r="AG434">
        <v>0</v>
      </c>
      <c r="AH434">
        <v>8.74</v>
      </c>
      <c r="AI434">
        <v>1</v>
      </c>
      <c r="AJ434">
        <v>1</v>
      </c>
      <c r="AK434">
        <v>1</v>
      </c>
      <c r="AL434">
        <v>33.39</v>
      </c>
      <c r="AM434">
        <v>4</v>
      </c>
      <c r="AN434">
        <v>0</v>
      </c>
      <c r="AO434">
        <v>1</v>
      </c>
      <c r="AP434">
        <v>1</v>
      </c>
      <c r="AQ434">
        <v>0</v>
      </c>
      <c r="AR434">
        <v>0</v>
      </c>
      <c r="AS434" t="s">
        <v>3</v>
      </c>
      <c r="AT434">
        <v>154</v>
      </c>
      <c r="AU434" t="s">
        <v>20</v>
      </c>
      <c r="AV434">
        <v>1</v>
      </c>
      <c r="AW434">
        <v>2</v>
      </c>
      <c r="AX434">
        <v>51662844</v>
      </c>
      <c r="AY434">
        <v>1</v>
      </c>
      <c r="AZ434">
        <v>0</v>
      </c>
      <c r="BA434">
        <v>477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0</v>
      </c>
      <c r="BM434">
        <v>0</v>
      </c>
      <c r="BN434">
        <v>0</v>
      </c>
      <c r="BO434">
        <v>0</v>
      </c>
      <c r="BP434">
        <v>0</v>
      </c>
      <c r="BQ434">
        <v>0</v>
      </c>
      <c r="BR434">
        <v>0</v>
      </c>
      <c r="BS434">
        <v>0</v>
      </c>
      <c r="BT434">
        <v>0</v>
      </c>
      <c r="BU434">
        <v>0</v>
      </c>
      <c r="BV434">
        <v>0</v>
      </c>
      <c r="BW434">
        <v>0</v>
      </c>
      <c r="CU434">
        <f>ROUND(AT434*Source!I293*AH434*AL434,2)</f>
        <v>2966.15</v>
      </c>
      <c r="CV434">
        <f>ROUND(Y434*Source!I293,7)</f>
        <v>10.6722</v>
      </c>
      <c r="CW434">
        <v>0</v>
      </c>
      <c r="CX434">
        <f>ROUND(Y434*Source!I293,7)</f>
        <v>10.6722</v>
      </c>
      <c r="CY434">
        <f>AD434</f>
        <v>291.83</v>
      </c>
      <c r="CZ434">
        <f>AH434</f>
        <v>8.74</v>
      </c>
      <c r="DA434">
        <f>AL434</f>
        <v>33.39</v>
      </c>
      <c r="DB434">
        <f t="shared" ref="DB434:DB439" si="313">ROUND((ROUND(AT434*CZ434,2)*ROUND(1.05,7)),2)</f>
        <v>1413.26</v>
      </c>
      <c r="DC434">
        <f t="shared" ref="DC434:DC439" si="314">ROUND((ROUND(AT434*AG434,2)*ROUND(1.05,7)),2)</f>
        <v>0</v>
      </c>
      <c r="DD434" t="s">
        <v>3</v>
      </c>
      <c r="DE434" t="s">
        <v>3</v>
      </c>
      <c r="DF434">
        <f t="shared" ref="DF434:DF439" si="315">ROUND(ROUND(AE434,2)*CX434,2)</f>
        <v>0</v>
      </c>
      <c r="DG434">
        <f>ROUND(ROUND(AF434,2)*CX434,2)</f>
        <v>0</v>
      </c>
      <c r="DH434">
        <f>ROUND(ROUND(AG434,2)*CX434,2)</f>
        <v>0</v>
      </c>
      <c r="DI434">
        <f>ROUND(ROUND(AH434*AL434,2)*CX434,2)</f>
        <v>3114.47</v>
      </c>
      <c r="DJ434">
        <f>DI434</f>
        <v>3114.47</v>
      </c>
      <c r="DK434">
        <v>0</v>
      </c>
      <c r="DL434" t="s">
        <v>3</v>
      </c>
      <c r="DM434">
        <v>0</v>
      </c>
      <c r="DN434" t="s">
        <v>3</v>
      </c>
      <c r="DO434">
        <v>0</v>
      </c>
    </row>
    <row r="435" spans="1:119" x14ac:dyDescent="0.2">
      <c r="A435">
        <f>ROW(Source!A293)</f>
        <v>293</v>
      </c>
      <c r="B435">
        <v>51661419</v>
      </c>
      <c r="C435">
        <v>51662831</v>
      </c>
      <c r="D435">
        <v>49510905</v>
      </c>
      <c r="E435">
        <v>70</v>
      </c>
      <c r="F435">
        <v>1</v>
      </c>
      <c r="G435">
        <v>1</v>
      </c>
      <c r="H435">
        <v>1</v>
      </c>
      <c r="I435" t="s">
        <v>456</v>
      </c>
      <c r="J435" t="s">
        <v>3</v>
      </c>
      <c r="K435" t="s">
        <v>457</v>
      </c>
      <c r="L435">
        <v>1191</v>
      </c>
      <c r="N435">
        <v>1013</v>
      </c>
      <c r="O435" t="s">
        <v>455</v>
      </c>
      <c r="P435" t="s">
        <v>455</v>
      </c>
      <c r="Q435">
        <v>1</v>
      </c>
      <c r="W435">
        <v>0</v>
      </c>
      <c r="X435">
        <v>-1417349443</v>
      </c>
      <c r="Y435">
        <f t="shared" si="312"/>
        <v>1.26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1</v>
      </c>
      <c r="AJ435">
        <v>1</v>
      </c>
      <c r="AK435">
        <v>33.39</v>
      </c>
      <c r="AL435">
        <v>1</v>
      </c>
      <c r="AM435">
        <v>4</v>
      </c>
      <c r="AN435">
        <v>0</v>
      </c>
      <c r="AO435">
        <v>1</v>
      </c>
      <c r="AP435">
        <v>1</v>
      </c>
      <c r="AQ435">
        <v>0</v>
      </c>
      <c r="AR435">
        <v>0</v>
      </c>
      <c r="AS435" t="s">
        <v>3</v>
      </c>
      <c r="AT435">
        <v>1.2</v>
      </c>
      <c r="AU435" t="s">
        <v>20</v>
      </c>
      <c r="AV435">
        <v>2</v>
      </c>
      <c r="AW435">
        <v>2</v>
      </c>
      <c r="AX435">
        <v>51662845</v>
      </c>
      <c r="AY435">
        <v>1</v>
      </c>
      <c r="AZ435">
        <v>0</v>
      </c>
      <c r="BA435">
        <v>478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0</v>
      </c>
      <c r="BM435">
        <v>0</v>
      </c>
      <c r="BN435">
        <v>0</v>
      </c>
      <c r="BO435">
        <v>0</v>
      </c>
      <c r="BP435">
        <v>0</v>
      </c>
      <c r="BQ435">
        <v>0</v>
      </c>
      <c r="BR435">
        <v>0</v>
      </c>
      <c r="BS435">
        <v>0</v>
      </c>
      <c r="BT435">
        <v>0</v>
      </c>
      <c r="BU435">
        <v>0</v>
      </c>
      <c r="BV435">
        <v>0</v>
      </c>
      <c r="BW435">
        <v>0</v>
      </c>
      <c r="CV435">
        <v>0</v>
      </c>
      <c r="CW435">
        <v>0</v>
      </c>
      <c r="CX435">
        <f>ROUND(Y435*Source!I293,7)</f>
        <v>8.3159999999999998E-2</v>
      </c>
      <c r="CY435">
        <f>AD435</f>
        <v>0</v>
      </c>
      <c r="CZ435">
        <f>AH435</f>
        <v>0</v>
      </c>
      <c r="DA435">
        <f>AL435</f>
        <v>1</v>
      </c>
      <c r="DB435">
        <f t="shared" si="313"/>
        <v>0</v>
      </c>
      <c r="DC435">
        <f t="shared" si="314"/>
        <v>0</v>
      </c>
      <c r="DD435" t="s">
        <v>3</v>
      </c>
      <c r="DE435" t="s">
        <v>3</v>
      </c>
      <c r="DF435">
        <f t="shared" si="315"/>
        <v>0</v>
      </c>
      <c r="DG435">
        <f>ROUND(ROUND(AF435,2)*CX435,2)</f>
        <v>0</v>
      </c>
      <c r="DH435">
        <f>ROUND(ROUND(AG435*AK435,2)*CX435,2)</f>
        <v>0</v>
      </c>
      <c r="DI435">
        <f t="shared" ref="DI435:DI445" si="316">ROUND(ROUND(AH435,2)*CX435,2)</f>
        <v>0</v>
      </c>
      <c r="DJ435">
        <f>DI435</f>
        <v>0</v>
      </c>
      <c r="DK435">
        <v>0</v>
      </c>
      <c r="DL435" t="s">
        <v>3</v>
      </c>
      <c r="DM435">
        <v>0</v>
      </c>
      <c r="DN435" t="s">
        <v>3</v>
      </c>
      <c r="DO435">
        <v>0</v>
      </c>
    </row>
    <row r="436" spans="1:119" x14ac:dyDescent="0.2">
      <c r="A436">
        <f>ROW(Source!A293)</f>
        <v>293</v>
      </c>
      <c r="B436">
        <v>51661419</v>
      </c>
      <c r="C436">
        <v>51662831</v>
      </c>
      <c r="D436">
        <v>49672573</v>
      </c>
      <c r="E436">
        <v>1</v>
      </c>
      <c r="F436">
        <v>1</v>
      </c>
      <c r="G436">
        <v>1</v>
      </c>
      <c r="H436">
        <v>2</v>
      </c>
      <c r="I436" t="s">
        <v>458</v>
      </c>
      <c r="J436" t="s">
        <v>459</v>
      </c>
      <c r="K436" t="s">
        <v>460</v>
      </c>
      <c r="L436">
        <v>1367</v>
      </c>
      <c r="N436">
        <v>1011</v>
      </c>
      <c r="O436" t="s">
        <v>461</v>
      </c>
      <c r="P436" t="s">
        <v>461</v>
      </c>
      <c r="Q436">
        <v>1</v>
      </c>
      <c r="W436">
        <v>0</v>
      </c>
      <c r="X436">
        <v>-430484415</v>
      </c>
      <c r="Y436">
        <f t="shared" si="312"/>
        <v>0.504</v>
      </c>
      <c r="AA436">
        <v>0</v>
      </c>
      <c r="AB436">
        <v>1530.2</v>
      </c>
      <c r="AC436">
        <v>450.77</v>
      </c>
      <c r="AD436">
        <v>0</v>
      </c>
      <c r="AE436">
        <v>0</v>
      </c>
      <c r="AF436">
        <v>115.4</v>
      </c>
      <c r="AG436">
        <v>13.5</v>
      </c>
      <c r="AH436">
        <v>0</v>
      </c>
      <c r="AI436">
        <v>1</v>
      </c>
      <c r="AJ436">
        <v>13.26</v>
      </c>
      <c r="AK436">
        <v>33.39</v>
      </c>
      <c r="AL436">
        <v>1</v>
      </c>
      <c r="AM436">
        <v>4</v>
      </c>
      <c r="AN436">
        <v>0</v>
      </c>
      <c r="AO436">
        <v>1</v>
      </c>
      <c r="AP436">
        <v>1</v>
      </c>
      <c r="AQ436">
        <v>0</v>
      </c>
      <c r="AR436">
        <v>0</v>
      </c>
      <c r="AS436" t="s">
        <v>3</v>
      </c>
      <c r="AT436">
        <v>0.48</v>
      </c>
      <c r="AU436" t="s">
        <v>20</v>
      </c>
      <c r="AV436">
        <v>0</v>
      </c>
      <c r="AW436">
        <v>2</v>
      </c>
      <c r="AX436">
        <v>51662846</v>
      </c>
      <c r="AY436">
        <v>1</v>
      </c>
      <c r="AZ436">
        <v>0</v>
      </c>
      <c r="BA436">
        <v>479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0</v>
      </c>
      <c r="BM436">
        <v>0</v>
      </c>
      <c r="BN436">
        <v>0</v>
      </c>
      <c r="BO436">
        <v>0</v>
      </c>
      <c r="BP436">
        <v>0</v>
      </c>
      <c r="BQ436">
        <v>0</v>
      </c>
      <c r="BR436">
        <v>0</v>
      </c>
      <c r="BS436">
        <v>0</v>
      </c>
      <c r="BT436">
        <v>0</v>
      </c>
      <c r="BU436">
        <v>0</v>
      </c>
      <c r="BV436">
        <v>0</v>
      </c>
      <c r="BW436">
        <v>0</v>
      </c>
      <c r="CV436">
        <v>0</v>
      </c>
      <c r="CW436">
        <f>ROUND(Y436*Source!I293,7)</f>
        <v>3.3264000000000002E-2</v>
      </c>
      <c r="CX436">
        <f>ROUND(Y436*Source!I293,7)</f>
        <v>3.3264000000000002E-2</v>
      </c>
      <c r="CY436">
        <f>AB436</f>
        <v>1530.2</v>
      </c>
      <c r="CZ436">
        <f>AF436</f>
        <v>115.4</v>
      </c>
      <c r="DA436">
        <f>AJ436</f>
        <v>13.26</v>
      </c>
      <c r="DB436">
        <f t="shared" si="313"/>
        <v>58.16</v>
      </c>
      <c r="DC436">
        <f t="shared" si="314"/>
        <v>6.8</v>
      </c>
      <c r="DD436" t="s">
        <v>3</v>
      </c>
      <c r="DE436" t="s">
        <v>3</v>
      </c>
      <c r="DF436">
        <f t="shared" si="315"/>
        <v>0</v>
      </c>
      <c r="DG436">
        <f>ROUND(ROUND(AF436*AJ436,2)*CX436,2)</f>
        <v>50.9</v>
      </c>
      <c r="DH436">
        <f>ROUND(ROUND(AG436*AK436,2)*CX436,2)</f>
        <v>14.99</v>
      </c>
      <c r="DI436">
        <f t="shared" si="316"/>
        <v>0</v>
      </c>
      <c r="DJ436">
        <f>DG436</f>
        <v>50.9</v>
      </c>
      <c r="DK436">
        <v>0</v>
      </c>
      <c r="DL436" t="s">
        <v>3</v>
      </c>
      <c r="DM436">
        <v>0</v>
      </c>
      <c r="DN436" t="s">
        <v>3</v>
      </c>
      <c r="DO436">
        <v>0</v>
      </c>
    </row>
    <row r="437" spans="1:119" x14ac:dyDescent="0.2">
      <c r="A437">
        <f>ROW(Source!A293)</f>
        <v>293</v>
      </c>
      <c r="B437">
        <v>51661419</v>
      </c>
      <c r="C437">
        <v>51662831</v>
      </c>
      <c r="D437">
        <v>49672703</v>
      </c>
      <c r="E437">
        <v>1</v>
      </c>
      <c r="F437">
        <v>1</v>
      </c>
      <c r="G437">
        <v>1</v>
      </c>
      <c r="H437">
        <v>2</v>
      </c>
      <c r="I437" t="s">
        <v>493</v>
      </c>
      <c r="J437" t="s">
        <v>494</v>
      </c>
      <c r="K437" t="s">
        <v>495</v>
      </c>
      <c r="L437">
        <v>1367</v>
      </c>
      <c r="N437">
        <v>1011</v>
      </c>
      <c r="O437" t="s">
        <v>461</v>
      </c>
      <c r="P437" t="s">
        <v>461</v>
      </c>
      <c r="Q437">
        <v>1</v>
      </c>
      <c r="W437">
        <v>0</v>
      </c>
      <c r="X437">
        <v>-1424865896</v>
      </c>
      <c r="Y437">
        <f t="shared" si="312"/>
        <v>0.35700000000000004</v>
      </c>
      <c r="AA437">
        <v>0</v>
      </c>
      <c r="AB437">
        <v>88.31</v>
      </c>
      <c r="AC437">
        <v>0</v>
      </c>
      <c r="AD437">
        <v>0</v>
      </c>
      <c r="AE437">
        <v>0</v>
      </c>
      <c r="AF437">
        <v>6.66</v>
      </c>
      <c r="AG437">
        <v>0</v>
      </c>
      <c r="AH437">
        <v>0</v>
      </c>
      <c r="AI437">
        <v>1</v>
      </c>
      <c r="AJ437">
        <v>13.26</v>
      </c>
      <c r="AK437">
        <v>33.39</v>
      </c>
      <c r="AL437">
        <v>1</v>
      </c>
      <c r="AM437">
        <v>4</v>
      </c>
      <c r="AN437">
        <v>0</v>
      </c>
      <c r="AO437">
        <v>1</v>
      </c>
      <c r="AP437">
        <v>1</v>
      </c>
      <c r="AQ437">
        <v>0</v>
      </c>
      <c r="AR437">
        <v>0</v>
      </c>
      <c r="AS437" t="s">
        <v>3</v>
      </c>
      <c r="AT437">
        <v>0.34</v>
      </c>
      <c r="AU437" t="s">
        <v>20</v>
      </c>
      <c r="AV437">
        <v>0</v>
      </c>
      <c r="AW437">
        <v>2</v>
      </c>
      <c r="AX437">
        <v>51662847</v>
      </c>
      <c r="AY437">
        <v>1</v>
      </c>
      <c r="AZ437">
        <v>0</v>
      </c>
      <c r="BA437">
        <v>480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0</v>
      </c>
      <c r="BM437">
        <v>0</v>
      </c>
      <c r="BN437">
        <v>0</v>
      </c>
      <c r="BO437">
        <v>0</v>
      </c>
      <c r="BP437">
        <v>0</v>
      </c>
      <c r="BQ437">
        <v>0</v>
      </c>
      <c r="BR437">
        <v>0</v>
      </c>
      <c r="BS437">
        <v>0</v>
      </c>
      <c r="BT437">
        <v>0</v>
      </c>
      <c r="BU437">
        <v>0</v>
      </c>
      <c r="BV437">
        <v>0</v>
      </c>
      <c r="BW437">
        <v>0</v>
      </c>
      <c r="CV437">
        <v>0</v>
      </c>
      <c r="CW437">
        <f>ROUND(Y437*Source!I293,7)</f>
        <v>2.3562E-2</v>
      </c>
      <c r="CX437">
        <f>ROUND(Y437*Source!I293,7)</f>
        <v>2.3562E-2</v>
      </c>
      <c r="CY437">
        <f>AB437</f>
        <v>88.31</v>
      </c>
      <c r="CZ437">
        <f>AF437</f>
        <v>6.66</v>
      </c>
      <c r="DA437">
        <f>AJ437</f>
        <v>13.26</v>
      </c>
      <c r="DB437">
        <f t="shared" si="313"/>
        <v>2.37</v>
      </c>
      <c r="DC437">
        <f t="shared" si="314"/>
        <v>0</v>
      </c>
      <c r="DD437" t="s">
        <v>3</v>
      </c>
      <c r="DE437" t="s">
        <v>3</v>
      </c>
      <c r="DF437">
        <f t="shared" si="315"/>
        <v>0</v>
      </c>
      <c r="DG437">
        <f>ROUND(ROUND(AF437*AJ437,2)*CX437,2)</f>
        <v>2.08</v>
      </c>
      <c r="DH437">
        <f>ROUND(ROUND(AG437*AK437,2)*CX437,2)</f>
        <v>0</v>
      </c>
      <c r="DI437">
        <f t="shared" si="316"/>
        <v>0</v>
      </c>
      <c r="DJ437">
        <f>DG437</f>
        <v>2.08</v>
      </c>
      <c r="DK437">
        <v>0</v>
      </c>
      <c r="DL437" t="s">
        <v>3</v>
      </c>
      <c r="DM437">
        <v>0</v>
      </c>
      <c r="DN437" t="s">
        <v>3</v>
      </c>
      <c r="DO437">
        <v>0</v>
      </c>
    </row>
    <row r="438" spans="1:119" x14ac:dyDescent="0.2">
      <c r="A438">
        <f>ROW(Source!A293)</f>
        <v>293</v>
      </c>
      <c r="B438">
        <v>51661419</v>
      </c>
      <c r="C438">
        <v>51662831</v>
      </c>
      <c r="D438">
        <v>49673503</v>
      </c>
      <c r="E438">
        <v>1</v>
      </c>
      <c r="F438">
        <v>1</v>
      </c>
      <c r="G438">
        <v>1</v>
      </c>
      <c r="H438">
        <v>2</v>
      </c>
      <c r="I438" t="s">
        <v>465</v>
      </c>
      <c r="J438" t="s">
        <v>466</v>
      </c>
      <c r="K438" t="s">
        <v>467</v>
      </c>
      <c r="L438">
        <v>1367</v>
      </c>
      <c r="N438">
        <v>1011</v>
      </c>
      <c r="O438" t="s">
        <v>461</v>
      </c>
      <c r="P438" t="s">
        <v>461</v>
      </c>
      <c r="Q438">
        <v>1</v>
      </c>
      <c r="W438">
        <v>0</v>
      </c>
      <c r="X438">
        <v>509054691</v>
      </c>
      <c r="Y438">
        <f t="shared" si="312"/>
        <v>0.75600000000000001</v>
      </c>
      <c r="AA438">
        <v>0</v>
      </c>
      <c r="AB438">
        <v>871.31</v>
      </c>
      <c r="AC438">
        <v>387.32</v>
      </c>
      <c r="AD438">
        <v>0</v>
      </c>
      <c r="AE438">
        <v>0</v>
      </c>
      <c r="AF438">
        <v>65.709999999999994</v>
      </c>
      <c r="AG438">
        <v>11.6</v>
      </c>
      <c r="AH438">
        <v>0</v>
      </c>
      <c r="AI438">
        <v>1</v>
      </c>
      <c r="AJ438">
        <v>13.26</v>
      </c>
      <c r="AK438">
        <v>33.39</v>
      </c>
      <c r="AL438">
        <v>1</v>
      </c>
      <c r="AM438">
        <v>4</v>
      </c>
      <c r="AN438">
        <v>0</v>
      </c>
      <c r="AO438">
        <v>1</v>
      </c>
      <c r="AP438">
        <v>1</v>
      </c>
      <c r="AQ438">
        <v>0</v>
      </c>
      <c r="AR438">
        <v>0</v>
      </c>
      <c r="AS438" t="s">
        <v>3</v>
      </c>
      <c r="AT438">
        <v>0.72</v>
      </c>
      <c r="AU438" t="s">
        <v>20</v>
      </c>
      <c r="AV438">
        <v>0</v>
      </c>
      <c r="AW438">
        <v>2</v>
      </c>
      <c r="AX438">
        <v>51662848</v>
      </c>
      <c r="AY438">
        <v>1</v>
      </c>
      <c r="AZ438">
        <v>0</v>
      </c>
      <c r="BA438">
        <v>481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</v>
      </c>
      <c r="BP438">
        <v>0</v>
      </c>
      <c r="BQ438">
        <v>0</v>
      </c>
      <c r="BR438">
        <v>0</v>
      </c>
      <c r="BS438">
        <v>0</v>
      </c>
      <c r="BT438">
        <v>0</v>
      </c>
      <c r="BU438">
        <v>0</v>
      </c>
      <c r="BV438">
        <v>0</v>
      </c>
      <c r="BW438">
        <v>0</v>
      </c>
      <c r="CV438">
        <v>0</v>
      </c>
      <c r="CW438">
        <f>ROUND(Y438*Source!I293,7)</f>
        <v>4.9896000000000003E-2</v>
      </c>
      <c r="CX438">
        <f>ROUND(Y438*Source!I293,7)</f>
        <v>4.9896000000000003E-2</v>
      </c>
      <c r="CY438">
        <f>AB438</f>
        <v>871.31</v>
      </c>
      <c r="CZ438">
        <f>AF438</f>
        <v>65.709999999999994</v>
      </c>
      <c r="DA438">
        <f>AJ438</f>
        <v>13.26</v>
      </c>
      <c r="DB438">
        <f t="shared" si="313"/>
        <v>49.68</v>
      </c>
      <c r="DC438">
        <f t="shared" si="314"/>
        <v>8.77</v>
      </c>
      <c r="DD438" t="s">
        <v>3</v>
      </c>
      <c r="DE438" t="s">
        <v>3</v>
      </c>
      <c r="DF438">
        <f t="shared" si="315"/>
        <v>0</v>
      </c>
      <c r="DG438">
        <f>ROUND(ROUND(AF438*AJ438,2)*CX438,2)</f>
        <v>43.47</v>
      </c>
      <c r="DH438">
        <f>ROUND(ROUND(AG438*AK438,2)*CX438,2)</f>
        <v>19.329999999999998</v>
      </c>
      <c r="DI438">
        <f t="shared" si="316"/>
        <v>0</v>
      </c>
      <c r="DJ438">
        <f>DG438</f>
        <v>43.47</v>
      </c>
      <c r="DK438">
        <v>0</v>
      </c>
      <c r="DL438" t="s">
        <v>3</v>
      </c>
      <c r="DM438">
        <v>0</v>
      </c>
      <c r="DN438" t="s">
        <v>3</v>
      </c>
      <c r="DO438">
        <v>0</v>
      </c>
    </row>
    <row r="439" spans="1:119" x14ac:dyDescent="0.2">
      <c r="A439">
        <f>ROW(Source!A293)</f>
        <v>293</v>
      </c>
      <c r="B439">
        <v>51661419</v>
      </c>
      <c r="C439">
        <v>51662831</v>
      </c>
      <c r="D439">
        <v>49673715</v>
      </c>
      <c r="E439">
        <v>1</v>
      </c>
      <c r="F439">
        <v>1</v>
      </c>
      <c r="G439">
        <v>1</v>
      </c>
      <c r="H439">
        <v>2</v>
      </c>
      <c r="I439" t="s">
        <v>479</v>
      </c>
      <c r="J439" t="s">
        <v>480</v>
      </c>
      <c r="K439" t="s">
        <v>481</v>
      </c>
      <c r="L439">
        <v>1367</v>
      </c>
      <c r="N439">
        <v>1011</v>
      </c>
      <c r="O439" t="s">
        <v>461</v>
      </c>
      <c r="P439" t="s">
        <v>461</v>
      </c>
      <c r="Q439">
        <v>1</v>
      </c>
      <c r="W439">
        <v>0</v>
      </c>
      <c r="X439">
        <v>829370094</v>
      </c>
      <c r="Y439">
        <f t="shared" si="312"/>
        <v>1.6170000000000002</v>
      </c>
      <c r="AA439">
        <v>0</v>
      </c>
      <c r="AB439">
        <v>107.41</v>
      </c>
      <c r="AC439">
        <v>0</v>
      </c>
      <c r="AD439">
        <v>0</v>
      </c>
      <c r="AE439">
        <v>0</v>
      </c>
      <c r="AF439">
        <v>8.1</v>
      </c>
      <c r="AG439">
        <v>0</v>
      </c>
      <c r="AH439">
        <v>0</v>
      </c>
      <c r="AI439">
        <v>1</v>
      </c>
      <c r="AJ439">
        <v>13.26</v>
      </c>
      <c r="AK439">
        <v>33.39</v>
      </c>
      <c r="AL439">
        <v>1</v>
      </c>
      <c r="AM439">
        <v>4</v>
      </c>
      <c r="AN439">
        <v>0</v>
      </c>
      <c r="AO439">
        <v>1</v>
      </c>
      <c r="AP439">
        <v>1</v>
      </c>
      <c r="AQ439">
        <v>0</v>
      </c>
      <c r="AR439">
        <v>0</v>
      </c>
      <c r="AS439" t="s">
        <v>3</v>
      </c>
      <c r="AT439">
        <v>1.54</v>
      </c>
      <c r="AU439" t="s">
        <v>20</v>
      </c>
      <c r="AV439">
        <v>0</v>
      </c>
      <c r="AW439">
        <v>2</v>
      </c>
      <c r="AX439">
        <v>51662849</v>
      </c>
      <c r="AY439">
        <v>1</v>
      </c>
      <c r="AZ439">
        <v>0</v>
      </c>
      <c r="BA439">
        <v>482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0</v>
      </c>
      <c r="BM439">
        <v>0</v>
      </c>
      <c r="BN439">
        <v>0</v>
      </c>
      <c r="BO439">
        <v>0</v>
      </c>
      <c r="BP439">
        <v>0</v>
      </c>
      <c r="BQ439">
        <v>0</v>
      </c>
      <c r="BR439">
        <v>0</v>
      </c>
      <c r="BS439">
        <v>0</v>
      </c>
      <c r="BT439">
        <v>0</v>
      </c>
      <c r="BU439">
        <v>0</v>
      </c>
      <c r="BV439">
        <v>0</v>
      </c>
      <c r="BW439">
        <v>0</v>
      </c>
      <c r="CV439">
        <v>0</v>
      </c>
      <c r="CW439">
        <f>ROUND(Y439*Source!I293,7)</f>
        <v>0.106722</v>
      </c>
      <c r="CX439">
        <f>ROUND(Y439*Source!I293,7)</f>
        <v>0.106722</v>
      </c>
      <c r="CY439">
        <f>AB439</f>
        <v>107.41</v>
      </c>
      <c r="CZ439">
        <f>AF439</f>
        <v>8.1</v>
      </c>
      <c r="DA439">
        <f>AJ439</f>
        <v>13.26</v>
      </c>
      <c r="DB439">
        <f t="shared" si="313"/>
        <v>13.09</v>
      </c>
      <c r="DC439">
        <f t="shared" si="314"/>
        <v>0</v>
      </c>
      <c r="DD439" t="s">
        <v>3</v>
      </c>
      <c r="DE439" t="s">
        <v>3</v>
      </c>
      <c r="DF439">
        <f t="shared" si="315"/>
        <v>0</v>
      </c>
      <c r="DG439">
        <f>ROUND(ROUND(AF439*AJ439,2)*CX439,2)</f>
        <v>11.46</v>
      </c>
      <c r="DH439">
        <f>ROUND(ROUND(AG439*AK439,2)*CX439,2)</f>
        <v>0</v>
      </c>
      <c r="DI439">
        <f t="shared" si="316"/>
        <v>0</v>
      </c>
      <c r="DJ439">
        <f>DG439</f>
        <v>11.46</v>
      </c>
      <c r="DK439">
        <v>0</v>
      </c>
      <c r="DL439" t="s">
        <v>3</v>
      </c>
      <c r="DM439">
        <v>0</v>
      </c>
      <c r="DN439" t="s">
        <v>3</v>
      </c>
      <c r="DO439">
        <v>0</v>
      </c>
    </row>
    <row r="440" spans="1:119" x14ac:dyDescent="0.2">
      <c r="A440">
        <f>ROW(Source!A293)</f>
        <v>293</v>
      </c>
      <c r="B440">
        <v>51661419</v>
      </c>
      <c r="C440">
        <v>51662831</v>
      </c>
      <c r="D440">
        <v>49521144</v>
      </c>
      <c r="E440">
        <v>1</v>
      </c>
      <c r="F440">
        <v>1</v>
      </c>
      <c r="G440">
        <v>1</v>
      </c>
      <c r="H440">
        <v>3</v>
      </c>
      <c r="I440" t="s">
        <v>496</v>
      </c>
      <c r="J440" t="s">
        <v>497</v>
      </c>
      <c r="K440" t="s">
        <v>498</v>
      </c>
      <c r="L440">
        <v>1348</v>
      </c>
      <c r="N440">
        <v>1009</v>
      </c>
      <c r="O440" t="s">
        <v>196</v>
      </c>
      <c r="P440" t="s">
        <v>196</v>
      </c>
      <c r="Q440">
        <v>1000</v>
      </c>
      <c r="W440">
        <v>0</v>
      </c>
      <c r="X440">
        <v>-847628873</v>
      </c>
      <c r="Y440">
        <f t="shared" ref="Y440:Y445" si="317">AT440</f>
        <v>8.8999999999999995E-4</v>
      </c>
      <c r="AA440">
        <v>241405.89</v>
      </c>
      <c r="AB440">
        <v>0</v>
      </c>
      <c r="AC440">
        <v>0</v>
      </c>
      <c r="AD440">
        <v>0</v>
      </c>
      <c r="AE440">
        <v>26499</v>
      </c>
      <c r="AF440">
        <v>0</v>
      </c>
      <c r="AG440">
        <v>0</v>
      </c>
      <c r="AH440">
        <v>0</v>
      </c>
      <c r="AI440">
        <v>9.11</v>
      </c>
      <c r="AJ440">
        <v>1</v>
      </c>
      <c r="AK440">
        <v>1</v>
      </c>
      <c r="AL440">
        <v>1</v>
      </c>
      <c r="AM440">
        <v>4</v>
      </c>
      <c r="AN440">
        <v>0</v>
      </c>
      <c r="AO440">
        <v>1</v>
      </c>
      <c r="AP440">
        <v>1</v>
      </c>
      <c r="AQ440">
        <v>0</v>
      </c>
      <c r="AR440">
        <v>0</v>
      </c>
      <c r="AS440" t="s">
        <v>3</v>
      </c>
      <c r="AT440">
        <v>8.8999999999999995E-4</v>
      </c>
      <c r="AU440" t="s">
        <v>3</v>
      </c>
      <c r="AV440">
        <v>0</v>
      </c>
      <c r="AW440">
        <v>2</v>
      </c>
      <c r="AX440">
        <v>51662850</v>
      </c>
      <c r="AY440">
        <v>1</v>
      </c>
      <c r="AZ440">
        <v>0</v>
      </c>
      <c r="BA440">
        <v>483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</v>
      </c>
      <c r="BP440">
        <v>0</v>
      </c>
      <c r="BQ440">
        <v>0</v>
      </c>
      <c r="BR440">
        <v>0</v>
      </c>
      <c r="BS440">
        <v>0</v>
      </c>
      <c r="BT440">
        <v>0</v>
      </c>
      <c r="BU440">
        <v>0</v>
      </c>
      <c r="BV440">
        <v>0</v>
      </c>
      <c r="BW440">
        <v>0</v>
      </c>
      <c r="CV440">
        <v>0</v>
      </c>
      <c r="CW440">
        <v>0</v>
      </c>
      <c r="CX440">
        <f>ROUND(Y440*Source!I293,7)</f>
        <v>5.8699999999999997E-5</v>
      </c>
      <c r="CY440">
        <f t="shared" ref="CY440:CY445" si="318">AA440</f>
        <v>241405.89</v>
      </c>
      <c r="CZ440">
        <f t="shared" ref="CZ440:CZ445" si="319">AE440</f>
        <v>26499</v>
      </c>
      <c r="DA440">
        <f t="shared" ref="DA440:DA445" si="320">AI440</f>
        <v>9.11</v>
      </c>
      <c r="DB440">
        <f t="shared" ref="DB440:DB445" si="321">ROUND(ROUND(AT440*CZ440,2),2)</f>
        <v>23.58</v>
      </c>
      <c r="DC440">
        <f t="shared" ref="DC440:DC445" si="322">ROUND(ROUND(AT440*AG440,2),2)</f>
        <v>0</v>
      </c>
      <c r="DD440" t="s">
        <v>3</v>
      </c>
      <c r="DE440" t="s">
        <v>3</v>
      </c>
      <c r="DF440">
        <f t="shared" ref="DF440:DF445" si="323">ROUND(ROUND(AE440*AI440,2)*CX440,2)</f>
        <v>14.17</v>
      </c>
      <c r="DG440">
        <f t="shared" ref="DG440:DG447" si="324">ROUND(ROUND(AF440,2)*CX440,2)</f>
        <v>0</v>
      </c>
      <c r="DH440">
        <f t="shared" ref="DH440:DH446" si="325">ROUND(ROUND(AG440,2)*CX440,2)</f>
        <v>0</v>
      </c>
      <c r="DI440">
        <f t="shared" si="316"/>
        <v>0</v>
      </c>
      <c r="DJ440">
        <f t="shared" ref="DJ440:DJ445" si="326">DF440</f>
        <v>14.17</v>
      </c>
      <c r="DK440">
        <v>0</v>
      </c>
      <c r="DL440" t="s">
        <v>3</v>
      </c>
      <c r="DM440">
        <v>0</v>
      </c>
      <c r="DN440" t="s">
        <v>3</v>
      </c>
      <c r="DO440">
        <v>0</v>
      </c>
    </row>
    <row r="441" spans="1:119" x14ac:dyDescent="0.2">
      <c r="A441">
        <f>ROW(Source!A293)</f>
        <v>293</v>
      </c>
      <c r="B441">
        <v>51661419</v>
      </c>
      <c r="C441">
        <v>51662831</v>
      </c>
      <c r="D441">
        <v>49524301</v>
      </c>
      <c r="E441">
        <v>1</v>
      </c>
      <c r="F441">
        <v>1</v>
      </c>
      <c r="G441">
        <v>1</v>
      </c>
      <c r="H441">
        <v>3</v>
      </c>
      <c r="I441" t="s">
        <v>482</v>
      </c>
      <c r="J441" t="s">
        <v>483</v>
      </c>
      <c r="K441" t="s">
        <v>484</v>
      </c>
      <c r="L441">
        <v>1348</v>
      </c>
      <c r="N441">
        <v>1009</v>
      </c>
      <c r="O441" t="s">
        <v>196</v>
      </c>
      <c r="P441" t="s">
        <v>196</v>
      </c>
      <c r="Q441">
        <v>1000</v>
      </c>
      <c r="W441">
        <v>0</v>
      </c>
      <c r="X441">
        <v>1824693337</v>
      </c>
      <c r="Y441">
        <f t="shared" si="317"/>
        <v>4.4999999999999999E-4</v>
      </c>
      <c r="AA441">
        <v>94397.82</v>
      </c>
      <c r="AB441">
        <v>0</v>
      </c>
      <c r="AC441">
        <v>0</v>
      </c>
      <c r="AD441">
        <v>0</v>
      </c>
      <c r="AE441">
        <v>10362</v>
      </c>
      <c r="AF441">
        <v>0</v>
      </c>
      <c r="AG441">
        <v>0</v>
      </c>
      <c r="AH441">
        <v>0</v>
      </c>
      <c r="AI441">
        <v>9.11</v>
      </c>
      <c r="AJ441">
        <v>1</v>
      </c>
      <c r="AK441">
        <v>1</v>
      </c>
      <c r="AL441">
        <v>1</v>
      </c>
      <c r="AM441">
        <v>4</v>
      </c>
      <c r="AN441">
        <v>0</v>
      </c>
      <c r="AO441">
        <v>1</v>
      </c>
      <c r="AP441">
        <v>1</v>
      </c>
      <c r="AQ441">
        <v>0</v>
      </c>
      <c r="AR441">
        <v>0</v>
      </c>
      <c r="AS441" t="s">
        <v>3</v>
      </c>
      <c r="AT441">
        <v>4.4999999999999999E-4</v>
      </c>
      <c r="AU441" t="s">
        <v>3</v>
      </c>
      <c r="AV441">
        <v>0</v>
      </c>
      <c r="AW441">
        <v>2</v>
      </c>
      <c r="AX441">
        <v>51662851</v>
      </c>
      <c r="AY441">
        <v>1</v>
      </c>
      <c r="AZ441">
        <v>0</v>
      </c>
      <c r="BA441">
        <v>484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  <c r="BM441">
        <v>0</v>
      </c>
      <c r="BN441">
        <v>0</v>
      </c>
      <c r="BO441">
        <v>0</v>
      </c>
      <c r="BP441">
        <v>0</v>
      </c>
      <c r="BQ441">
        <v>0</v>
      </c>
      <c r="BR441">
        <v>0</v>
      </c>
      <c r="BS441">
        <v>0</v>
      </c>
      <c r="BT441">
        <v>0</v>
      </c>
      <c r="BU441">
        <v>0</v>
      </c>
      <c r="BV441">
        <v>0</v>
      </c>
      <c r="BW441">
        <v>0</v>
      </c>
      <c r="CV441">
        <v>0</v>
      </c>
      <c r="CW441">
        <v>0</v>
      </c>
      <c r="CX441">
        <f>ROUND(Y441*Source!I293,7)</f>
        <v>2.97E-5</v>
      </c>
      <c r="CY441">
        <f t="shared" si="318"/>
        <v>94397.82</v>
      </c>
      <c r="CZ441">
        <f t="shared" si="319"/>
        <v>10362</v>
      </c>
      <c r="DA441">
        <f t="shared" si="320"/>
        <v>9.11</v>
      </c>
      <c r="DB441">
        <f t="shared" si="321"/>
        <v>4.66</v>
      </c>
      <c r="DC441">
        <f t="shared" si="322"/>
        <v>0</v>
      </c>
      <c r="DD441" t="s">
        <v>3</v>
      </c>
      <c r="DE441" t="s">
        <v>3</v>
      </c>
      <c r="DF441">
        <f t="shared" si="323"/>
        <v>2.8</v>
      </c>
      <c r="DG441">
        <f t="shared" si="324"/>
        <v>0</v>
      </c>
      <c r="DH441">
        <f t="shared" si="325"/>
        <v>0</v>
      </c>
      <c r="DI441">
        <f t="shared" si="316"/>
        <v>0</v>
      </c>
      <c r="DJ441">
        <f t="shared" si="326"/>
        <v>2.8</v>
      </c>
      <c r="DK441">
        <v>0</v>
      </c>
      <c r="DL441" t="s">
        <v>3</v>
      </c>
      <c r="DM441">
        <v>0</v>
      </c>
      <c r="DN441" t="s">
        <v>3</v>
      </c>
      <c r="DO441">
        <v>0</v>
      </c>
    </row>
    <row r="442" spans="1:119" x14ac:dyDescent="0.2">
      <c r="A442">
        <f>ROW(Source!A293)</f>
        <v>293</v>
      </c>
      <c r="B442">
        <v>51661419</v>
      </c>
      <c r="C442">
        <v>51662831</v>
      </c>
      <c r="D442">
        <v>49525488</v>
      </c>
      <c r="E442">
        <v>1</v>
      </c>
      <c r="F442">
        <v>1</v>
      </c>
      <c r="G442">
        <v>1</v>
      </c>
      <c r="H442">
        <v>3</v>
      </c>
      <c r="I442" t="s">
        <v>468</v>
      </c>
      <c r="J442" t="s">
        <v>469</v>
      </c>
      <c r="K442" t="s">
        <v>470</v>
      </c>
      <c r="L442">
        <v>1346</v>
      </c>
      <c r="N442">
        <v>1009</v>
      </c>
      <c r="O442" t="s">
        <v>471</v>
      </c>
      <c r="P442" t="s">
        <v>471</v>
      </c>
      <c r="Q442">
        <v>1</v>
      </c>
      <c r="W442">
        <v>0</v>
      </c>
      <c r="X442">
        <v>-1864341761</v>
      </c>
      <c r="Y442">
        <f t="shared" si="317"/>
        <v>15</v>
      </c>
      <c r="AA442">
        <v>82.35</v>
      </c>
      <c r="AB442">
        <v>0</v>
      </c>
      <c r="AC442">
        <v>0</v>
      </c>
      <c r="AD442">
        <v>0</v>
      </c>
      <c r="AE442">
        <v>9.0399999999999991</v>
      </c>
      <c r="AF442">
        <v>0</v>
      </c>
      <c r="AG442">
        <v>0</v>
      </c>
      <c r="AH442">
        <v>0</v>
      </c>
      <c r="AI442">
        <v>9.11</v>
      </c>
      <c r="AJ442">
        <v>1</v>
      </c>
      <c r="AK442">
        <v>1</v>
      </c>
      <c r="AL442">
        <v>1</v>
      </c>
      <c r="AM442">
        <v>4</v>
      </c>
      <c r="AN442">
        <v>0</v>
      </c>
      <c r="AO442">
        <v>1</v>
      </c>
      <c r="AP442">
        <v>1</v>
      </c>
      <c r="AQ442">
        <v>0</v>
      </c>
      <c r="AR442">
        <v>0</v>
      </c>
      <c r="AS442" t="s">
        <v>3</v>
      </c>
      <c r="AT442">
        <v>15</v>
      </c>
      <c r="AU442" t="s">
        <v>3</v>
      </c>
      <c r="AV442">
        <v>0</v>
      </c>
      <c r="AW442">
        <v>2</v>
      </c>
      <c r="AX442">
        <v>51662852</v>
      </c>
      <c r="AY442">
        <v>1</v>
      </c>
      <c r="AZ442">
        <v>0</v>
      </c>
      <c r="BA442">
        <v>485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0</v>
      </c>
      <c r="BM442">
        <v>0</v>
      </c>
      <c r="BN442">
        <v>0</v>
      </c>
      <c r="BO442">
        <v>0</v>
      </c>
      <c r="BP442">
        <v>0</v>
      </c>
      <c r="BQ442">
        <v>0</v>
      </c>
      <c r="BR442">
        <v>0</v>
      </c>
      <c r="BS442">
        <v>0</v>
      </c>
      <c r="BT442">
        <v>0</v>
      </c>
      <c r="BU442">
        <v>0</v>
      </c>
      <c r="BV442">
        <v>0</v>
      </c>
      <c r="BW442">
        <v>0</v>
      </c>
      <c r="CV442">
        <v>0</v>
      </c>
      <c r="CW442">
        <v>0</v>
      </c>
      <c r="CX442">
        <f>ROUND(Y442*Source!I293,7)</f>
        <v>0.99</v>
      </c>
      <c r="CY442">
        <f t="shared" si="318"/>
        <v>82.35</v>
      </c>
      <c r="CZ442">
        <f t="shared" si="319"/>
        <v>9.0399999999999991</v>
      </c>
      <c r="DA442">
        <f t="shared" si="320"/>
        <v>9.11</v>
      </c>
      <c r="DB442">
        <f t="shared" si="321"/>
        <v>135.6</v>
      </c>
      <c r="DC442">
        <f t="shared" si="322"/>
        <v>0</v>
      </c>
      <c r="DD442" t="s">
        <v>3</v>
      </c>
      <c r="DE442" t="s">
        <v>3</v>
      </c>
      <c r="DF442">
        <f t="shared" si="323"/>
        <v>81.53</v>
      </c>
      <c r="DG442">
        <f t="shared" si="324"/>
        <v>0</v>
      </c>
      <c r="DH442">
        <f t="shared" si="325"/>
        <v>0</v>
      </c>
      <c r="DI442">
        <f t="shared" si="316"/>
        <v>0</v>
      </c>
      <c r="DJ442">
        <f t="shared" si="326"/>
        <v>81.53</v>
      </c>
      <c r="DK442">
        <v>0</v>
      </c>
      <c r="DL442" t="s">
        <v>3</v>
      </c>
      <c r="DM442">
        <v>0</v>
      </c>
      <c r="DN442" t="s">
        <v>3</v>
      </c>
      <c r="DO442">
        <v>0</v>
      </c>
    </row>
    <row r="443" spans="1:119" x14ac:dyDescent="0.2">
      <c r="A443">
        <f>ROW(Source!A293)</f>
        <v>293</v>
      </c>
      <c r="B443">
        <v>51661419</v>
      </c>
      <c r="C443">
        <v>51662831</v>
      </c>
      <c r="D443">
        <v>49526492</v>
      </c>
      <c r="E443">
        <v>1</v>
      </c>
      <c r="F443">
        <v>1</v>
      </c>
      <c r="G443">
        <v>1</v>
      </c>
      <c r="H443">
        <v>3</v>
      </c>
      <c r="I443" t="s">
        <v>472</v>
      </c>
      <c r="J443" t="s">
        <v>473</v>
      </c>
      <c r="K443" t="s">
        <v>474</v>
      </c>
      <c r="L443">
        <v>1346</v>
      </c>
      <c r="N443">
        <v>1009</v>
      </c>
      <c r="O443" t="s">
        <v>471</v>
      </c>
      <c r="P443" t="s">
        <v>471</v>
      </c>
      <c r="Q443">
        <v>1</v>
      </c>
      <c r="W443">
        <v>0</v>
      </c>
      <c r="X443">
        <v>497341279</v>
      </c>
      <c r="Y443">
        <f t="shared" si="317"/>
        <v>8</v>
      </c>
      <c r="AA443">
        <v>210.35</v>
      </c>
      <c r="AB443">
        <v>0</v>
      </c>
      <c r="AC443">
        <v>0</v>
      </c>
      <c r="AD443">
        <v>0</v>
      </c>
      <c r="AE443">
        <v>23.09</v>
      </c>
      <c r="AF443">
        <v>0</v>
      </c>
      <c r="AG443">
        <v>0</v>
      </c>
      <c r="AH443">
        <v>0</v>
      </c>
      <c r="AI443">
        <v>9.11</v>
      </c>
      <c r="AJ443">
        <v>1</v>
      </c>
      <c r="AK443">
        <v>1</v>
      </c>
      <c r="AL443">
        <v>1</v>
      </c>
      <c r="AM443">
        <v>4</v>
      </c>
      <c r="AN443">
        <v>0</v>
      </c>
      <c r="AO443">
        <v>1</v>
      </c>
      <c r="AP443">
        <v>1</v>
      </c>
      <c r="AQ443">
        <v>0</v>
      </c>
      <c r="AR443">
        <v>0</v>
      </c>
      <c r="AS443" t="s">
        <v>3</v>
      </c>
      <c r="AT443">
        <v>8</v>
      </c>
      <c r="AU443" t="s">
        <v>3</v>
      </c>
      <c r="AV443">
        <v>0</v>
      </c>
      <c r="AW443">
        <v>2</v>
      </c>
      <c r="AX443">
        <v>51662853</v>
      </c>
      <c r="AY443">
        <v>1</v>
      </c>
      <c r="AZ443">
        <v>0</v>
      </c>
      <c r="BA443">
        <v>486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</v>
      </c>
      <c r="BP443">
        <v>0</v>
      </c>
      <c r="BQ443">
        <v>0</v>
      </c>
      <c r="BR443">
        <v>0</v>
      </c>
      <c r="BS443">
        <v>0</v>
      </c>
      <c r="BT443">
        <v>0</v>
      </c>
      <c r="BU443">
        <v>0</v>
      </c>
      <c r="BV443">
        <v>0</v>
      </c>
      <c r="BW443">
        <v>0</v>
      </c>
      <c r="CV443">
        <v>0</v>
      </c>
      <c r="CW443">
        <v>0</v>
      </c>
      <c r="CX443">
        <f>ROUND(Y443*Source!I293,7)</f>
        <v>0.52800000000000002</v>
      </c>
      <c r="CY443">
        <f t="shared" si="318"/>
        <v>210.35</v>
      </c>
      <c r="CZ443">
        <f t="shared" si="319"/>
        <v>23.09</v>
      </c>
      <c r="DA443">
        <f t="shared" si="320"/>
        <v>9.11</v>
      </c>
      <c r="DB443">
        <f t="shared" si="321"/>
        <v>184.72</v>
      </c>
      <c r="DC443">
        <f t="shared" si="322"/>
        <v>0</v>
      </c>
      <c r="DD443" t="s">
        <v>3</v>
      </c>
      <c r="DE443" t="s">
        <v>3</v>
      </c>
      <c r="DF443">
        <f t="shared" si="323"/>
        <v>111.06</v>
      </c>
      <c r="DG443">
        <f t="shared" si="324"/>
        <v>0</v>
      </c>
      <c r="DH443">
        <f t="shared" si="325"/>
        <v>0</v>
      </c>
      <c r="DI443">
        <f t="shared" si="316"/>
        <v>0</v>
      </c>
      <c r="DJ443">
        <f t="shared" si="326"/>
        <v>111.06</v>
      </c>
      <c r="DK443">
        <v>0</v>
      </c>
      <c r="DL443" t="s">
        <v>3</v>
      </c>
      <c r="DM443">
        <v>0</v>
      </c>
      <c r="DN443" t="s">
        <v>3</v>
      </c>
      <c r="DO443">
        <v>0</v>
      </c>
    </row>
    <row r="444" spans="1:119" x14ac:dyDescent="0.2">
      <c r="A444">
        <f>ROW(Source!A293)</f>
        <v>293</v>
      </c>
      <c r="B444">
        <v>51661419</v>
      </c>
      <c r="C444">
        <v>51662831</v>
      </c>
      <c r="D444">
        <v>49555131</v>
      </c>
      <c r="E444">
        <v>1</v>
      </c>
      <c r="F444">
        <v>1</v>
      </c>
      <c r="G444">
        <v>1</v>
      </c>
      <c r="H444">
        <v>3</v>
      </c>
      <c r="I444" t="s">
        <v>499</v>
      </c>
      <c r="J444" t="s">
        <v>500</v>
      </c>
      <c r="K444" t="s">
        <v>501</v>
      </c>
      <c r="L444">
        <v>1348</v>
      </c>
      <c r="N444">
        <v>1009</v>
      </c>
      <c r="O444" t="s">
        <v>196</v>
      </c>
      <c r="P444" t="s">
        <v>196</v>
      </c>
      <c r="Q444">
        <v>1000</v>
      </c>
      <c r="W444">
        <v>0</v>
      </c>
      <c r="X444">
        <v>-364749507</v>
      </c>
      <c r="Y444">
        <f t="shared" si="317"/>
        <v>5.0099999999999997E-3</v>
      </c>
      <c r="AA444">
        <v>156537.13</v>
      </c>
      <c r="AB444">
        <v>0</v>
      </c>
      <c r="AC444">
        <v>0</v>
      </c>
      <c r="AD444">
        <v>0</v>
      </c>
      <c r="AE444">
        <v>17183</v>
      </c>
      <c r="AF444">
        <v>0</v>
      </c>
      <c r="AG444">
        <v>0</v>
      </c>
      <c r="AH444">
        <v>0</v>
      </c>
      <c r="AI444">
        <v>9.11</v>
      </c>
      <c r="AJ444">
        <v>1</v>
      </c>
      <c r="AK444">
        <v>1</v>
      </c>
      <c r="AL444">
        <v>1</v>
      </c>
      <c r="AM444">
        <v>4</v>
      </c>
      <c r="AN444">
        <v>0</v>
      </c>
      <c r="AO444">
        <v>1</v>
      </c>
      <c r="AP444">
        <v>1</v>
      </c>
      <c r="AQ444">
        <v>0</v>
      </c>
      <c r="AR444">
        <v>0</v>
      </c>
      <c r="AS444" t="s">
        <v>3</v>
      </c>
      <c r="AT444">
        <v>5.0099999999999997E-3</v>
      </c>
      <c r="AU444" t="s">
        <v>3</v>
      </c>
      <c r="AV444">
        <v>0</v>
      </c>
      <c r="AW444">
        <v>2</v>
      </c>
      <c r="AX444">
        <v>51662855</v>
      </c>
      <c r="AY444">
        <v>1</v>
      </c>
      <c r="AZ444">
        <v>0</v>
      </c>
      <c r="BA444">
        <v>488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0</v>
      </c>
      <c r="BM444">
        <v>0</v>
      </c>
      <c r="BN444">
        <v>0</v>
      </c>
      <c r="BO444">
        <v>0</v>
      </c>
      <c r="BP444">
        <v>0</v>
      </c>
      <c r="BQ444">
        <v>0</v>
      </c>
      <c r="BR444">
        <v>0</v>
      </c>
      <c r="BS444">
        <v>0</v>
      </c>
      <c r="BT444">
        <v>0</v>
      </c>
      <c r="BU444">
        <v>0</v>
      </c>
      <c r="BV444">
        <v>0</v>
      </c>
      <c r="BW444">
        <v>0</v>
      </c>
      <c r="CV444">
        <v>0</v>
      </c>
      <c r="CW444">
        <v>0</v>
      </c>
      <c r="CX444">
        <f>ROUND(Y444*Source!I293,7)</f>
        <v>3.3070000000000002E-4</v>
      </c>
      <c r="CY444">
        <f t="shared" si="318"/>
        <v>156537.13</v>
      </c>
      <c r="CZ444">
        <f t="shared" si="319"/>
        <v>17183</v>
      </c>
      <c r="DA444">
        <f t="shared" si="320"/>
        <v>9.11</v>
      </c>
      <c r="DB444">
        <f t="shared" si="321"/>
        <v>86.09</v>
      </c>
      <c r="DC444">
        <f t="shared" si="322"/>
        <v>0</v>
      </c>
      <c r="DD444" t="s">
        <v>3</v>
      </c>
      <c r="DE444" t="s">
        <v>3</v>
      </c>
      <c r="DF444">
        <f t="shared" si="323"/>
        <v>51.77</v>
      </c>
      <c r="DG444">
        <f t="shared" si="324"/>
        <v>0</v>
      </c>
      <c r="DH444">
        <f t="shared" si="325"/>
        <v>0</v>
      </c>
      <c r="DI444">
        <f t="shared" si="316"/>
        <v>0</v>
      </c>
      <c r="DJ444">
        <f t="shared" si="326"/>
        <v>51.77</v>
      </c>
      <c r="DK444">
        <v>0</v>
      </c>
      <c r="DL444" t="s">
        <v>3</v>
      </c>
      <c r="DM444">
        <v>0</v>
      </c>
      <c r="DN444" t="s">
        <v>3</v>
      </c>
      <c r="DO444">
        <v>0</v>
      </c>
    </row>
    <row r="445" spans="1:119" x14ac:dyDescent="0.2">
      <c r="A445">
        <f>ROW(Source!A293)</f>
        <v>293</v>
      </c>
      <c r="B445">
        <v>51661419</v>
      </c>
      <c r="C445">
        <v>51662831</v>
      </c>
      <c r="D445">
        <v>49564260</v>
      </c>
      <c r="E445">
        <v>1</v>
      </c>
      <c r="F445">
        <v>1</v>
      </c>
      <c r="G445">
        <v>1</v>
      </c>
      <c r="H445">
        <v>3</v>
      </c>
      <c r="I445" t="s">
        <v>171</v>
      </c>
      <c r="J445" t="s">
        <v>173</v>
      </c>
      <c r="K445" t="s">
        <v>246</v>
      </c>
      <c r="L445">
        <v>1327</v>
      </c>
      <c r="N445">
        <v>1005</v>
      </c>
      <c r="O445" t="s">
        <v>63</v>
      </c>
      <c r="P445" t="s">
        <v>63</v>
      </c>
      <c r="Q445">
        <v>1</v>
      </c>
      <c r="W445">
        <v>0</v>
      </c>
      <c r="X445">
        <v>415678242</v>
      </c>
      <c r="Y445">
        <f t="shared" si="317"/>
        <v>100</v>
      </c>
      <c r="AA445">
        <v>932.96</v>
      </c>
      <c r="AB445">
        <v>0</v>
      </c>
      <c r="AC445">
        <v>0</v>
      </c>
      <c r="AD445">
        <v>0</v>
      </c>
      <c r="AE445">
        <v>102.41</v>
      </c>
      <c r="AF445">
        <v>0</v>
      </c>
      <c r="AG445">
        <v>0</v>
      </c>
      <c r="AH445">
        <v>0</v>
      </c>
      <c r="AI445">
        <v>9.11</v>
      </c>
      <c r="AJ445">
        <v>1</v>
      </c>
      <c r="AK445">
        <v>1</v>
      </c>
      <c r="AL445">
        <v>1</v>
      </c>
      <c r="AM445">
        <v>0</v>
      </c>
      <c r="AN445">
        <v>0</v>
      </c>
      <c r="AO445">
        <v>0</v>
      </c>
      <c r="AP445">
        <v>1</v>
      </c>
      <c r="AQ445">
        <v>0</v>
      </c>
      <c r="AR445">
        <v>0</v>
      </c>
      <c r="AS445" t="s">
        <v>3</v>
      </c>
      <c r="AT445">
        <v>100</v>
      </c>
      <c r="AU445" t="s">
        <v>3</v>
      </c>
      <c r="AV445">
        <v>0</v>
      </c>
      <c r="AW445">
        <v>1</v>
      </c>
      <c r="AX445">
        <v>-1</v>
      </c>
      <c r="AY445">
        <v>0</v>
      </c>
      <c r="AZ445">
        <v>0</v>
      </c>
      <c r="BA445" t="s">
        <v>3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</v>
      </c>
      <c r="BP445">
        <v>0</v>
      </c>
      <c r="BQ445">
        <v>0</v>
      </c>
      <c r="BR445">
        <v>0</v>
      </c>
      <c r="BS445">
        <v>0</v>
      </c>
      <c r="BT445">
        <v>0</v>
      </c>
      <c r="BU445">
        <v>0</v>
      </c>
      <c r="BV445">
        <v>0</v>
      </c>
      <c r="BW445">
        <v>0</v>
      </c>
      <c r="CV445">
        <v>0</v>
      </c>
      <c r="CW445">
        <v>0</v>
      </c>
      <c r="CX445">
        <f>ROUND(Y445*Source!I293,7)</f>
        <v>6.6</v>
      </c>
      <c r="CY445">
        <f t="shared" si="318"/>
        <v>932.96</v>
      </c>
      <c r="CZ445">
        <f t="shared" si="319"/>
        <v>102.41</v>
      </c>
      <c r="DA445">
        <f t="shared" si="320"/>
        <v>9.11</v>
      </c>
      <c r="DB445">
        <f t="shared" si="321"/>
        <v>10241</v>
      </c>
      <c r="DC445">
        <f t="shared" si="322"/>
        <v>0</v>
      </c>
      <c r="DD445" t="s">
        <v>3</v>
      </c>
      <c r="DE445" t="s">
        <v>3</v>
      </c>
      <c r="DF445">
        <f t="shared" si="323"/>
        <v>6157.54</v>
      </c>
      <c r="DG445">
        <f t="shared" si="324"/>
        <v>0</v>
      </c>
      <c r="DH445">
        <f t="shared" si="325"/>
        <v>0</v>
      </c>
      <c r="DI445">
        <f t="shared" si="316"/>
        <v>0</v>
      </c>
      <c r="DJ445">
        <f t="shared" si="326"/>
        <v>6157.54</v>
      </c>
      <c r="DK445">
        <v>0</v>
      </c>
      <c r="DL445" t="s">
        <v>3</v>
      </c>
      <c r="DM445">
        <v>0</v>
      </c>
      <c r="DN445" t="s">
        <v>3</v>
      </c>
      <c r="DO445">
        <v>0</v>
      </c>
    </row>
    <row r="446" spans="1:119" x14ac:dyDescent="0.2">
      <c r="A446">
        <f>ROW(Source!A295)</f>
        <v>295</v>
      </c>
      <c r="B446">
        <v>51661419</v>
      </c>
      <c r="C446">
        <v>51662862</v>
      </c>
      <c r="D446">
        <v>49510719</v>
      </c>
      <c r="E446">
        <v>70</v>
      </c>
      <c r="F446">
        <v>1</v>
      </c>
      <c r="G446">
        <v>1</v>
      </c>
      <c r="H446">
        <v>1</v>
      </c>
      <c r="I446" t="s">
        <v>491</v>
      </c>
      <c r="J446" t="s">
        <v>3</v>
      </c>
      <c r="K446" t="s">
        <v>492</v>
      </c>
      <c r="L446">
        <v>1191</v>
      </c>
      <c r="N446">
        <v>1013</v>
      </c>
      <c r="O446" t="s">
        <v>455</v>
      </c>
      <c r="P446" t="s">
        <v>455</v>
      </c>
      <c r="Q446">
        <v>1</v>
      </c>
      <c r="W446">
        <v>0</v>
      </c>
      <c r="X446">
        <v>784619160</v>
      </c>
      <c r="Y446">
        <f t="shared" ref="Y446:Y451" si="327">(AT446*ROUND(1.05,7))</f>
        <v>148.05000000000001</v>
      </c>
      <c r="AA446">
        <v>0</v>
      </c>
      <c r="AB446">
        <v>0</v>
      </c>
      <c r="AC446">
        <v>0</v>
      </c>
      <c r="AD446">
        <v>291.83</v>
      </c>
      <c r="AE446">
        <v>0</v>
      </c>
      <c r="AF446">
        <v>0</v>
      </c>
      <c r="AG446">
        <v>0</v>
      </c>
      <c r="AH446">
        <v>8.74</v>
      </c>
      <c r="AI446">
        <v>1</v>
      </c>
      <c r="AJ446">
        <v>1</v>
      </c>
      <c r="AK446">
        <v>1</v>
      </c>
      <c r="AL446">
        <v>33.39</v>
      </c>
      <c r="AM446">
        <v>4</v>
      </c>
      <c r="AN446">
        <v>0</v>
      </c>
      <c r="AO446">
        <v>1</v>
      </c>
      <c r="AP446">
        <v>1</v>
      </c>
      <c r="AQ446">
        <v>0</v>
      </c>
      <c r="AR446">
        <v>0</v>
      </c>
      <c r="AS446" t="s">
        <v>3</v>
      </c>
      <c r="AT446">
        <v>141</v>
      </c>
      <c r="AU446" t="s">
        <v>20</v>
      </c>
      <c r="AV446">
        <v>1</v>
      </c>
      <c r="AW446">
        <v>2</v>
      </c>
      <c r="AX446">
        <v>51662875</v>
      </c>
      <c r="AY446">
        <v>1</v>
      </c>
      <c r="AZ446">
        <v>0</v>
      </c>
      <c r="BA446">
        <v>494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0</v>
      </c>
      <c r="BP446">
        <v>0</v>
      </c>
      <c r="BQ446">
        <v>0</v>
      </c>
      <c r="BR446">
        <v>0</v>
      </c>
      <c r="BS446">
        <v>0</v>
      </c>
      <c r="BT446">
        <v>0</v>
      </c>
      <c r="BU446">
        <v>0</v>
      </c>
      <c r="BV446">
        <v>0</v>
      </c>
      <c r="BW446">
        <v>0</v>
      </c>
      <c r="CU446">
        <f>ROUND(AT446*Source!I295*AH446*AL446,2)</f>
        <v>1728.21</v>
      </c>
      <c r="CV446">
        <f>ROUND(Y446*Source!I295,7)</f>
        <v>6.2180999999999997</v>
      </c>
      <c r="CW446">
        <v>0</v>
      </c>
      <c r="CX446">
        <f>ROUND(Y446*Source!I295,7)</f>
        <v>6.2180999999999997</v>
      </c>
      <c r="CY446">
        <f>AD446</f>
        <v>291.83</v>
      </c>
      <c r="CZ446">
        <f>AH446</f>
        <v>8.74</v>
      </c>
      <c r="DA446">
        <f>AL446</f>
        <v>33.39</v>
      </c>
      <c r="DB446">
        <f t="shared" ref="DB446:DB451" si="328">ROUND((ROUND(AT446*CZ446,2)*ROUND(1.05,7)),2)</f>
        <v>1293.96</v>
      </c>
      <c r="DC446">
        <f t="shared" ref="DC446:DC451" si="329">ROUND((ROUND(AT446*AG446,2)*ROUND(1.05,7)),2)</f>
        <v>0</v>
      </c>
      <c r="DD446" t="s">
        <v>3</v>
      </c>
      <c r="DE446" t="s">
        <v>3</v>
      </c>
      <c r="DF446">
        <f t="shared" ref="DF446:DF451" si="330">ROUND(ROUND(AE446,2)*CX446,2)</f>
        <v>0</v>
      </c>
      <c r="DG446">
        <f t="shared" si="324"/>
        <v>0</v>
      </c>
      <c r="DH446">
        <f t="shared" si="325"/>
        <v>0</v>
      </c>
      <c r="DI446">
        <f>ROUND(ROUND(AH446*AL446,2)*CX446,2)</f>
        <v>1814.63</v>
      </c>
      <c r="DJ446">
        <f>DI446</f>
        <v>1814.63</v>
      </c>
      <c r="DK446">
        <v>0</v>
      </c>
      <c r="DL446" t="s">
        <v>3</v>
      </c>
      <c r="DM446">
        <v>0</v>
      </c>
      <c r="DN446" t="s">
        <v>3</v>
      </c>
      <c r="DO446">
        <v>0</v>
      </c>
    </row>
    <row r="447" spans="1:119" x14ac:dyDescent="0.2">
      <c r="A447">
        <f>ROW(Source!A295)</f>
        <v>295</v>
      </c>
      <c r="B447">
        <v>51661419</v>
      </c>
      <c r="C447">
        <v>51662862</v>
      </c>
      <c r="D447">
        <v>49510905</v>
      </c>
      <c r="E447">
        <v>70</v>
      </c>
      <c r="F447">
        <v>1</v>
      </c>
      <c r="G447">
        <v>1</v>
      </c>
      <c r="H447">
        <v>1</v>
      </c>
      <c r="I447" t="s">
        <v>456</v>
      </c>
      <c r="J447" t="s">
        <v>3</v>
      </c>
      <c r="K447" t="s">
        <v>457</v>
      </c>
      <c r="L447">
        <v>1191</v>
      </c>
      <c r="N447">
        <v>1013</v>
      </c>
      <c r="O447" t="s">
        <v>455</v>
      </c>
      <c r="P447" t="s">
        <v>455</v>
      </c>
      <c r="Q447">
        <v>1</v>
      </c>
      <c r="W447">
        <v>0</v>
      </c>
      <c r="X447">
        <v>-1417349443</v>
      </c>
      <c r="Y447">
        <f t="shared" si="327"/>
        <v>0.98699999999999999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1</v>
      </c>
      <c r="AJ447">
        <v>1</v>
      </c>
      <c r="AK447">
        <v>33.39</v>
      </c>
      <c r="AL447">
        <v>1</v>
      </c>
      <c r="AM447">
        <v>4</v>
      </c>
      <c r="AN447">
        <v>0</v>
      </c>
      <c r="AO447">
        <v>1</v>
      </c>
      <c r="AP447">
        <v>1</v>
      </c>
      <c r="AQ447">
        <v>0</v>
      </c>
      <c r="AR447">
        <v>0</v>
      </c>
      <c r="AS447" t="s">
        <v>3</v>
      </c>
      <c r="AT447">
        <v>0.94</v>
      </c>
      <c r="AU447" t="s">
        <v>20</v>
      </c>
      <c r="AV447">
        <v>2</v>
      </c>
      <c r="AW447">
        <v>2</v>
      </c>
      <c r="AX447">
        <v>51662876</v>
      </c>
      <c r="AY447">
        <v>1</v>
      </c>
      <c r="AZ447">
        <v>0</v>
      </c>
      <c r="BA447">
        <v>495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0</v>
      </c>
      <c r="BM447">
        <v>0</v>
      </c>
      <c r="BN447">
        <v>0</v>
      </c>
      <c r="BO447">
        <v>0</v>
      </c>
      <c r="BP447">
        <v>0</v>
      </c>
      <c r="BQ447">
        <v>0</v>
      </c>
      <c r="BR447">
        <v>0</v>
      </c>
      <c r="BS447">
        <v>0</v>
      </c>
      <c r="BT447">
        <v>0</v>
      </c>
      <c r="BU447">
        <v>0</v>
      </c>
      <c r="BV447">
        <v>0</v>
      </c>
      <c r="BW447">
        <v>0</v>
      </c>
      <c r="CV447">
        <v>0</v>
      </c>
      <c r="CW447">
        <v>0</v>
      </c>
      <c r="CX447">
        <f>ROUND(Y447*Source!I295,7)</f>
        <v>4.1453999999999998E-2</v>
      </c>
      <c r="CY447">
        <f>AD447</f>
        <v>0</v>
      </c>
      <c r="CZ447">
        <f>AH447</f>
        <v>0</v>
      </c>
      <c r="DA447">
        <f>AL447</f>
        <v>1</v>
      </c>
      <c r="DB447">
        <f t="shared" si="328"/>
        <v>0</v>
      </c>
      <c r="DC447">
        <f t="shared" si="329"/>
        <v>0</v>
      </c>
      <c r="DD447" t="s">
        <v>3</v>
      </c>
      <c r="DE447" t="s">
        <v>3</v>
      </c>
      <c r="DF447">
        <f t="shared" si="330"/>
        <v>0</v>
      </c>
      <c r="DG447">
        <f t="shared" si="324"/>
        <v>0</v>
      </c>
      <c r="DH447">
        <f>ROUND(ROUND(AG447*AK447,2)*CX447,2)</f>
        <v>0</v>
      </c>
      <c r="DI447">
        <f t="shared" ref="DI447:DI457" si="331">ROUND(ROUND(AH447,2)*CX447,2)</f>
        <v>0</v>
      </c>
      <c r="DJ447">
        <f>DI447</f>
        <v>0</v>
      </c>
      <c r="DK447">
        <v>0</v>
      </c>
      <c r="DL447" t="s">
        <v>3</v>
      </c>
      <c r="DM447">
        <v>0</v>
      </c>
      <c r="DN447" t="s">
        <v>3</v>
      </c>
      <c r="DO447">
        <v>0</v>
      </c>
    </row>
    <row r="448" spans="1:119" x14ac:dyDescent="0.2">
      <c r="A448">
        <f>ROW(Source!A295)</f>
        <v>295</v>
      </c>
      <c r="B448">
        <v>51661419</v>
      </c>
      <c r="C448">
        <v>51662862</v>
      </c>
      <c r="D448">
        <v>49672573</v>
      </c>
      <c r="E448">
        <v>1</v>
      </c>
      <c r="F448">
        <v>1</v>
      </c>
      <c r="G448">
        <v>1</v>
      </c>
      <c r="H448">
        <v>2</v>
      </c>
      <c r="I448" t="s">
        <v>458</v>
      </c>
      <c r="J448" t="s">
        <v>459</v>
      </c>
      <c r="K448" t="s">
        <v>460</v>
      </c>
      <c r="L448">
        <v>1367</v>
      </c>
      <c r="N448">
        <v>1011</v>
      </c>
      <c r="O448" t="s">
        <v>461</v>
      </c>
      <c r="P448" t="s">
        <v>461</v>
      </c>
      <c r="Q448">
        <v>1</v>
      </c>
      <c r="W448">
        <v>0</v>
      </c>
      <c r="X448">
        <v>-430484415</v>
      </c>
      <c r="Y448">
        <f t="shared" si="327"/>
        <v>0.39900000000000002</v>
      </c>
      <c r="AA448">
        <v>0</v>
      </c>
      <c r="AB448">
        <v>1530.2</v>
      </c>
      <c r="AC448">
        <v>450.77</v>
      </c>
      <c r="AD448">
        <v>0</v>
      </c>
      <c r="AE448">
        <v>0</v>
      </c>
      <c r="AF448">
        <v>115.4</v>
      </c>
      <c r="AG448">
        <v>13.5</v>
      </c>
      <c r="AH448">
        <v>0</v>
      </c>
      <c r="AI448">
        <v>1</v>
      </c>
      <c r="AJ448">
        <v>13.26</v>
      </c>
      <c r="AK448">
        <v>33.39</v>
      </c>
      <c r="AL448">
        <v>1</v>
      </c>
      <c r="AM448">
        <v>4</v>
      </c>
      <c r="AN448">
        <v>0</v>
      </c>
      <c r="AO448">
        <v>1</v>
      </c>
      <c r="AP448">
        <v>1</v>
      </c>
      <c r="AQ448">
        <v>0</v>
      </c>
      <c r="AR448">
        <v>0</v>
      </c>
      <c r="AS448" t="s">
        <v>3</v>
      </c>
      <c r="AT448">
        <v>0.38</v>
      </c>
      <c r="AU448" t="s">
        <v>20</v>
      </c>
      <c r="AV448">
        <v>0</v>
      </c>
      <c r="AW448">
        <v>2</v>
      </c>
      <c r="AX448">
        <v>51662877</v>
      </c>
      <c r="AY448">
        <v>1</v>
      </c>
      <c r="AZ448">
        <v>0</v>
      </c>
      <c r="BA448">
        <v>496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0</v>
      </c>
      <c r="BP448">
        <v>0</v>
      </c>
      <c r="BQ448">
        <v>0</v>
      </c>
      <c r="BR448">
        <v>0</v>
      </c>
      <c r="BS448">
        <v>0</v>
      </c>
      <c r="BT448">
        <v>0</v>
      </c>
      <c r="BU448">
        <v>0</v>
      </c>
      <c r="BV448">
        <v>0</v>
      </c>
      <c r="BW448">
        <v>0</v>
      </c>
      <c r="CV448">
        <v>0</v>
      </c>
      <c r="CW448">
        <f>ROUND(Y448*Source!I295,7)</f>
        <v>1.6757999999999999E-2</v>
      </c>
      <c r="CX448">
        <f>ROUND(Y448*Source!I295,7)</f>
        <v>1.6757999999999999E-2</v>
      </c>
      <c r="CY448">
        <f>AB448</f>
        <v>1530.2</v>
      </c>
      <c r="CZ448">
        <f>AF448</f>
        <v>115.4</v>
      </c>
      <c r="DA448">
        <f>AJ448</f>
        <v>13.26</v>
      </c>
      <c r="DB448">
        <f t="shared" si="328"/>
        <v>46.04</v>
      </c>
      <c r="DC448">
        <f t="shared" si="329"/>
        <v>5.39</v>
      </c>
      <c r="DD448" t="s">
        <v>3</v>
      </c>
      <c r="DE448" t="s">
        <v>3</v>
      </c>
      <c r="DF448">
        <f t="shared" si="330"/>
        <v>0</v>
      </c>
      <c r="DG448">
        <f>ROUND(ROUND(AF448*AJ448,2)*CX448,2)</f>
        <v>25.64</v>
      </c>
      <c r="DH448">
        <f>ROUND(ROUND(AG448*AK448,2)*CX448,2)</f>
        <v>7.55</v>
      </c>
      <c r="DI448">
        <f t="shared" si="331"/>
        <v>0</v>
      </c>
      <c r="DJ448">
        <f>DG448</f>
        <v>25.64</v>
      </c>
      <c r="DK448">
        <v>0</v>
      </c>
      <c r="DL448" t="s">
        <v>3</v>
      </c>
      <c r="DM448">
        <v>0</v>
      </c>
      <c r="DN448" t="s">
        <v>3</v>
      </c>
      <c r="DO448">
        <v>0</v>
      </c>
    </row>
    <row r="449" spans="1:119" x14ac:dyDescent="0.2">
      <c r="A449">
        <f>ROW(Source!A295)</f>
        <v>295</v>
      </c>
      <c r="B449">
        <v>51661419</v>
      </c>
      <c r="C449">
        <v>51662862</v>
      </c>
      <c r="D449">
        <v>49672703</v>
      </c>
      <c r="E449">
        <v>1</v>
      </c>
      <c r="F449">
        <v>1</v>
      </c>
      <c r="G449">
        <v>1</v>
      </c>
      <c r="H449">
        <v>2</v>
      </c>
      <c r="I449" t="s">
        <v>493</v>
      </c>
      <c r="J449" t="s">
        <v>494</v>
      </c>
      <c r="K449" t="s">
        <v>495</v>
      </c>
      <c r="L449">
        <v>1367</v>
      </c>
      <c r="N449">
        <v>1011</v>
      </c>
      <c r="O449" t="s">
        <v>461</v>
      </c>
      <c r="P449" t="s">
        <v>461</v>
      </c>
      <c r="Q449">
        <v>1</v>
      </c>
      <c r="W449">
        <v>0</v>
      </c>
      <c r="X449">
        <v>-1424865896</v>
      </c>
      <c r="Y449">
        <f t="shared" si="327"/>
        <v>0.35700000000000004</v>
      </c>
      <c r="AA449">
        <v>0</v>
      </c>
      <c r="AB449">
        <v>88.31</v>
      </c>
      <c r="AC449">
        <v>0</v>
      </c>
      <c r="AD449">
        <v>0</v>
      </c>
      <c r="AE449">
        <v>0</v>
      </c>
      <c r="AF449">
        <v>6.66</v>
      </c>
      <c r="AG449">
        <v>0</v>
      </c>
      <c r="AH449">
        <v>0</v>
      </c>
      <c r="AI449">
        <v>1</v>
      </c>
      <c r="AJ449">
        <v>13.26</v>
      </c>
      <c r="AK449">
        <v>33.39</v>
      </c>
      <c r="AL449">
        <v>1</v>
      </c>
      <c r="AM449">
        <v>4</v>
      </c>
      <c r="AN449">
        <v>0</v>
      </c>
      <c r="AO449">
        <v>1</v>
      </c>
      <c r="AP449">
        <v>1</v>
      </c>
      <c r="AQ449">
        <v>0</v>
      </c>
      <c r="AR449">
        <v>0</v>
      </c>
      <c r="AS449" t="s">
        <v>3</v>
      </c>
      <c r="AT449">
        <v>0.34</v>
      </c>
      <c r="AU449" t="s">
        <v>20</v>
      </c>
      <c r="AV449">
        <v>0</v>
      </c>
      <c r="AW449">
        <v>2</v>
      </c>
      <c r="AX449">
        <v>51662878</v>
      </c>
      <c r="AY449">
        <v>1</v>
      </c>
      <c r="AZ449">
        <v>0</v>
      </c>
      <c r="BA449">
        <v>497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0</v>
      </c>
      <c r="BM449">
        <v>0</v>
      </c>
      <c r="BN449">
        <v>0</v>
      </c>
      <c r="BO449">
        <v>0</v>
      </c>
      <c r="BP449">
        <v>0</v>
      </c>
      <c r="BQ449">
        <v>0</v>
      </c>
      <c r="BR449">
        <v>0</v>
      </c>
      <c r="BS449">
        <v>0</v>
      </c>
      <c r="BT449">
        <v>0</v>
      </c>
      <c r="BU449">
        <v>0</v>
      </c>
      <c r="BV449">
        <v>0</v>
      </c>
      <c r="BW449">
        <v>0</v>
      </c>
      <c r="CV449">
        <v>0</v>
      </c>
      <c r="CW449">
        <f>ROUND(Y449*Source!I295,7)</f>
        <v>1.4994E-2</v>
      </c>
      <c r="CX449">
        <f>ROUND(Y449*Source!I295,7)</f>
        <v>1.4994E-2</v>
      </c>
      <c r="CY449">
        <f>AB449</f>
        <v>88.31</v>
      </c>
      <c r="CZ449">
        <f>AF449</f>
        <v>6.66</v>
      </c>
      <c r="DA449">
        <f>AJ449</f>
        <v>13.26</v>
      </c>
      <c r="DB449">
        <f t="shared" si="328"/>
        <v>2.37</v>
      </c>
      <c r="DC449">
        <f t="shared" si="329"/>
        <v>0</v>
      </c>
      <c r="DD449" t="s">
        <v>3</v>
      </c>
      <c r="DE449" t="s">
        <v>3</v>
      </c>
      <c r="DF449">
        <f t="shared" si="330"/>
        <v>0</v>
      </c>
      <c r="DG449">
        <f>ROUND(ROUND(AF449*AJ449,2)*CX449,2)</f>
        <v>1.32</v>
      </c>
      <c r="DH449">
        <f>ROUND(ROUND(AG449*AK449,2)*CX449,2)</f>
        <v>0</v>
      </c>
      <c r="DI449">
        <f t="shared" si="331"/>
        <v>0</v>
      </c>
      <c r="DJ449">
        <f>DG449</f>
        <v>1.32</v>
      </c>
      <c r="DK449">
        <v>0</v>
      </c>
      <c r="DL449" t="s">
        <v>3</v>
      </c>
      <c r="DM449">
        <v>0</v>
      </c>
      <c r="DN449" t="s">
        <v>3</v>
      </c>
      <c r="DO449">
        <v>0</v>
      </c>
    </row>
    <row r="450" spans="1:119" x14ac:dyDescent="0.2">
      <c r="A450">
        <f>ROW(Source!A295)</f>
        <v>295</v>
      </c>
      <c r="B450">
        <v>51661419</v>
      </c>
      <c r="C450">
        <v>51662862</v>
      </c>
      <c r="D450">
        <v>49673503</v>
      </c>
      <c r="E450">
        <v>1</v>
      </c>
      <c r="F450">
        <v>1</v>
      </c>
      <c r="G450">
        <v>1</v>
      </c>
      <c r="H450">
        <v>2</v>
      </c>
      <c r="I450" t="s">
        <v>465</v>
      </c>
      <c r="J450" t="s">
        <v>466</v>
      </c>
      <c r="K450" t="s">
        <v>467</v>
      </c>
      <c r="L450">
        <v>1367</v>
      </c>
      <c r="N450">
        <v>1011</v>
      </c>
      <c r="O450" t="s">
        <v>461</v>
      </c>
      <c r="P450" t="s">
        <v>461</v>
      </c>
      <c r="Q450">
        <v>1</v>
      </c>
      <c r="W450">
        <v>0</v>
      </c>
      <c r="X450">
        <v>509054691</v>
      </c>
      <c r="Y450">
        <f t="shared" si="327"/>
        <v>0.58800000000000008</v>
      </c>
      <c r="AA450">
        <v>0</v>
      </c>
      <c r="AB450">
        <v>871.31</v>
      </c>
      <c r="AC450">
        <v>387.32</v>
      </c>
      <c r="AD450">
        <v>0</v>
      </c>
      <c r="AE450">
        <v>0</v>
      </c>
      <c r="AF450">
        <v>65.709999999999994</v>
      </c>
      <c r="AG450">
        <v>11.6</v>
      </c>
      <c r="AH450">
        <v>0</v>
      </c>
      <c r="AI450">
        <v>1</v>
      </c>
      <c r="AJ450">
        <v>13.26</v>
      </c>
      <c r="AK450">
        <v>33.39</v>
      </c>
      <c r="AL450">
        <v>1</v>
      </c>
      <c r="AM450">
        <v>4</v>
      </c>
      <c r="AN450">
        <v>0</v>
      </c>
      <c r="AO450">
        <v>1</v>
      </c>
      <c r="AP450">
        <v>1</v>
      </c>
      <c r="AQ450">
        <v>0</v>
      </c>
      <c r="AR450">
        <v>0</v>
      </c>
      <c r="AS450" t="s">
        <v>3</v>
      </c>
      <c r="AT450">
        <v>0.56000000000000005</v>
      </c>
      <c r="AU450" t="s">
        <v>20</v>
      </c>
      <c r="AV450">
        <v>0</v>
      </c>
      <c r="AW450">
        <v>2</v>
      </c>
      <c r="AX450">
        <v>51662879</v>
      </c>
      <c r="AY450">
        <v>1</v>
      </c>
      <c r="AZ450">
        <v>0</v>
      </c>
      <c r="BA450">
        <v>498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0</v>
      </c>
      <c r="BM450">
        <v>0</v>
      </c>
      <c r="BN450">
        <v>0</v>
      </c>
      <c r="BO450">
        <v>0</v>
      </c>
      <c r="BP450">
        <v>0</v>
      </c>
      <c r="BQ450">
        <v>0</v>
      </c>
      <c r="BR450">
        <v>0</v>
      </c>
      <c r="BS450">
        <v>0</v>
      </c>
      <c r="BT450">
        <v>0</v>
      </c>
      <c r="BU450">
        <v>0</v>
      </c>
      <c r="BV450">
        <v>0</v>
      </c>
      <c r="BW450">
        <v>0</v>
      </c>
      <c r="CV450">
        <v>0</v>
      </c>
      <c r="CW450">
        <f>ROUND(Y450*Source!I295,7)</f>
        <v>2.4695999999999999E-2</v>
      </c>
      <c r="CX450">
        <f>ROUND(Y450*Source!I295,7)</f>
        <v>2.4695999999999999E-2</v>
      </c>
      <c r="CY450">
        <f>AB450</f>
        <v>871.31</v>
      </c>
      <c r="CZ450">
        <f>AF450</f>
        <v>65.709999999999994</v>
      </c>
      <c r="DA450">
        <f>AJ450</f>
        <v>13.26</v>
      </c>
      <c r="DB450">
        <f t="shared" si="328"/>
        <v>38.64</v>
      </c>
      <c r="DC450">
        <f t="shared" si="329"/>
        <v>6.83</v>
      </c>
      <c r="DD450" t="s">
        <v>3</v>
      </c>
      <c r="DE450" t="s">
        <v>3</v>
      </c>
      <c r="DF450">
        <f t="shared" si="330"/>
        <v>0</v>
      </c>
      <c r="DG450">
        <f>ROUND(ROUND(AF450*AJ450,2)*CX450,2)</f>
        <v>21.52</v>
      </c>
      <c r="DH450">
        <f>ROUND(ROUND(AG450*AK450,2)*CX450,2)</f>
        <v>9.57</v>
      </c>
      <c r="DI450">
        <f t="shared" si="331"/>
        <v>0</v>
      </c>
      <c r="DJ450">
        <f>DG450</f>
        <v>21.52</v>
      </c>
      <c r="DK450">
        <v>0</v>
      </c>
      <c r="DL450" t="s">
        <v>3</v>
      </c>
      <c r="DM450">
        <v>0</v>
      </c>
      <c r="DN450" t="s">
        <v>3</v>
      </c>
      <c r="DO450">
        <v>0</v>
      </c>
    </row>
    <row r="451" spans="1:119" x14ac:dyDescent="0.2">
      <c r="A451">
        <f>ROW(Source!A295)</f>
        <v>295</v>
      </c>
      <c r="B451">
        <v>51661419</v>
      </c>
      <c r="C451">
        <v>51662862</v>
      </c>
      <c r="D451">
        <v>49673715</v>
      </c>
      <c r="E451">
        <v>1</v>
      </c>
      <c r="F451">
        <v>1</v>
      </c>
      <c r="G451">
        <v>1</v>
      </c>
      <c r="H451">
        <v>2</v>
      </c>
      <c r="I451" t="s">
        <v>479</v>
      </c>
      <c r="J451" t="s">
        <v>480</v>
      </c>
      <c r="K451" t="s">
        <v>481</v>
      </c>
      <c r="L451">
        <v>1367</v>
      </c>
      <c r="N451">
        <v>1011</v>
      </c>
      <c r="O451" t="s">
        <v>461</v>
      </c>
      <c r="P451" t="s">
        <v>461</v>
      </c>
      <c r="Q451">
        <v>1</v>
      </c>
      <c r="W451">
        <v>0</v>
      </c>
      <c r="X451">
        <v>829370094</v>
      </c>
      <c r="Y451">
        <f t="shared" si="327"/>
        <v>1.47</v>
      </c>
      <c r="AA451">
        <v>0</v>
      </c>
      <c r="AB451">
        <v>107.41</v>
      </c>
      <c r="AC451">
        <v>0</v>
      </c>
      <c r="AD451">
        <v>0</v>
      </c>
      <c r="AE451">
        <v>0</v>
      </c>
      <c r="AF451">
        <v>8.1</v>
      </c>
      <c r="AG451">
        <v>0</v>
      </c>
      <c r="AH451">
        <v>0</v>
      </c>
      <c r="AI451">
        <v>1</v>
      </c>
      <c r="AJ451">
        <v>13.26</v>
      </c>
      <c r="AK451">
        <v>33.39</v>
      </c>
      <c r="AL451">
        <v>1</v>
      </c>
      <c r="AM451">
        <v>4</v>
      </c>
      <c r="AN451">
        <v>0</v>
      </c>
      <c r="AO451">
        <v>1</v>
      </c>
      <c r="AP451">
        <v>1</v>
      </c>
      <c r="AQ451">
        <v>0</v>
      </c>
      <c r="AR451">
        <v>0</v>
      </c>
      <c r="AS451" t="s">
        <v>3</v>
      </c>
      <c r="AT451">
        <v>1.4</v>
      </c>
      <c r="AU451" t="s">
        <v>20</v>
      </c>
      <c r="AV451">
        <v>0</v>
      </c>
      <c r="AW451">
        <v>2</v>
      </c>
      <c r="AX451">
        <v>51662880</v>
      </c>
      <c r="AY451">
        <v>1</v>
      </c>
      <c r="AZ451">
        <v>0</v>
      </c>
      <c r="BA451">
        <v>499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0</v>
      </c>
      <c r="BM451">
        <v>0</v>
      </c>
      <c r="BN451">
        <v>0</v>
      </c>
      <c r="BO451">
        <v>0</v>
      </c>
      <c r="BP451">
        <v>0</v>
      </c>
      <c r="BQ451">
        <v>0</v>
      </c>
      <c r="BR451">
        <v>0</v>
      </c>
      <c r="BS451">
        <v>0</v>
      </c>
      <c r="BT451">
        <v>0</v>
      </c>
      <c r="BU451">
        <v>0</v>
      </c>
      <c r="BV451">
        <v>0</v>
      </c>
      <c r="BW451">
        <v>0</v>
      </c>
      <c r="CV451">
        <v>0</v>
      </c>
      <c r="CW451">
        <f>ROUND(Y451*Source!I295,7)</f>
        <v>6.1740000000000003E-2</v>
      </c>
      <c r="CX451">
        <f>ROUND(Y451*Source!I295,7)</f>
        <v>6.1740000000000003E-2</v>
      </c>
      <c r="CY451">
        <f>AB451</f>
        <v>107.41</v>
      </c>
      <c r="CZ451">
        <f>AF451</f>
        <v>8.1</v>
      </c>
      <c r="DA451">
        <f>AJ451</f>
        <v>13.26</v>
      </c>
      <c r="DB451">
        <f t="shared" si="328"/>
        <v>11.91</v>
      </c>
      <c r="DC451">
        <f t="shared" si="329"/>
        <v>0</v>
      </c>
      <c r="DD451" t="s">
        <v>3</v>
      </c>
      <c r="DE451" t="s">
        <v>3</v>
      </c>
      <c r="DF451">
        <f t="shared" si="330"/>
        <v>0</v>
      </c>
      <c r="DG451">
        <f>ROUND(ROUND(AF451*AJ451,2)*CX451,2)</f>
        <v>6.63</v>
      </c>
      <c r="DH451">
        <f>ROUND(ROUND(AG451*AK451,2)*CX451,2)</f>
        <v>0</v>
      </c>
      <c r="DI451">
        <f t="shared" si="331"/>
        <v>0</v>
      </c>
      <c r="DJ451">
        <f>DG451</f>
        <v>6.63</v>
      </c>
      <c r="DK451">
        <v>0</v>
      </c>
      <c r="DL451" t="s">
        <v>3</v>
      </c>
      <c r="DM451">
        <v>0</v>
      </c>
      <c r="DN451" t="s">
        <v>3</v>
      </c>
      <c r="DO451">
        <v>0</v>
      </c>
    </row>
    <row r="452" spans="1:119" x14ac:dyDescent="0.2">
      <c r="A452">
        <f>ROW(Source!A295)</f>
        <v>295</v>
      </c>
      <c r="B452">
        <v>51661419</v>
      </c>
      <c r="C452">
        <v>51662862</v>
      </c>
      <c r="D452">
        <v>49521144</v>
      </c>
      <c r="E452">
        <v>1</v>
      </c>
      <c r="F452">
        <v>1</v>
      </c>
      <c r="G452">
        <v>1</v>
      </c>
      <c r="H452">
        <v>3</v>
      </c>
      <c r="I452" t="s">
        <v>496</v>
      </c>
      <c r="J452" t="s">
        <v>497</v>
      </c>
      <c r="K452" t="s">
        <v>498</v>
      </c>
      <c r="L452">
        <v>1348</v>
      </c>
      <c r="N452">
        <v>1009</v>
      </c>
      <c r="O452" t="s">
        <v>196</v>
      </c>
      <c r="P452" t="s">
        <v>196</v>
      </c>
      <c r="Q452">
        <v>1000</v>
      </c>
      <c r="W452">
        <v>0</v>
      </c>
      <c r="X452">
        <v>-847628873</v>
      </c>
      <c r="Y452">
        <f t="shared" ref="Y452:Y457" si="332">AT452</f>
        <v>8.8999999999999995E-4</v>
      </c>
      <c r="AA452">
        <v>241405.89</v>
      </c>
      <c r="AB452">
        <v>0</v>
      </c>
      <c r="AC452">
        <v>0</v>
      </c>
      <c r="AD452">
        <v>0</v>
      </c>
      <c r="AE452">
        <v>26499</v>
      </c>
      <c r="AF452">
        <v>0</v>
      </c>
      <c r="AG452">
        <v>0</v>
      </c>
      <c r="AH452">
        <v>0</v>
      </c>
      <c r="AI452">
        <v>9.11</v>
      </c>
      <c r="AJ452">
        <v>1</v>
      </c>
      <c r="AK452">
        <v>1</v>
      </c>
      <c r="AL452">
        <v>1</v>
      </c>
      <c r="AM452">
        <v>4</v>
      </c>
      <c r="AN452">
        <v>0</v>
      </c>
      <c r="AO452">
        <v>1</v>
      </c>
      <c r="AP452">
        <v>1</v>
      </c>
      <c r="AQ452">
        <v>0</v>
      </c>
      <c r="AR452">
        <v>0</v>
      </c>
      <c r="AS452" t="s">
        <v>3</v>
      </c>
      <c r="AT452">
        <v>8.8999999999999995E-4</v>
      </c>
      <c r="AU452" t="s">
        <v>3</v>
      </c>
      <c r="AV452">
        <v>0</v>
      </c>
      <c r="AW452">
        <v>2</v>
      </c>
      <c r="AX452">
        <v>51662881</v>
      </c>
      <c r="AY452">
        <v>1</v>
      </c>
      <c r="AZ452">
        <v>0</v>
      </c>
      <c r="BA452">
        <v>500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0</v>
      </c>
      <c r="BM452">
        <v>0</v>
      </c>
      <c r="BN452">
        <v>0</v>
      </c>
      <c r="BO452">
        <v>0</v>
      </c>
      <c r="BP452">
        <v>0</v>
      </c>
      <c r="BQ452">
        <v>0</v>
      </c>
      <c r="BR452">
        <v>0</v>
      </c>
      <c r="BS452">
        <v>0</v>
      </c>
      <c r="BT452">
        <v>0</v>
      </c>
      <c r="BU452">
        <v>0</v>
      </c>
      <c r="BV452">
        <v>0</v>
      </c>
      <c r="BW452">
        <v>0</v>
      </c>
      <c r="CV452">
        <v>0</v>
      </c>
      <c r="CW452">
        <v>0</v>
      </c>
      <c r="CX452">
        <f>ROUND(Y452*Source!I295,7)</f>
        <v>3.7400000000000001E-5</v>
      </c>
      <c r="CY452">
        <f t="shared" ref="CY452:CY457" si="333">AA452</f>
        <v>241405.89</v>
      </c>
      <c r="CZ452">
        <f t="shared" ref="CZ452:CZ457" si="334">AE452</f>
        <v>26499</v>
      </c>
      <c r="DA452">
        <f t="shared" ref="DA452:DA457" si="335">AI452</f>
        <v>9.11</v>
      </c>
      <c r="DB452">
        <f t="shared" ref="DB452:DB457" si="336">ROUND(ROUND(AT452*CZ452,2),2)</f>
        <v>23.58</v>
      </c>
      <c r="DC452">
        <f t="shared" ref="DC452:DC457" si="337">ROUND(ROUND(AT452*AG452,2),2)</f>
        <v>0</v>
      </c>
      <c r="DD452" t="s">
        <v>3</v>
      </c>
      <c r="DE452" t="s">
        <v>3</v>
      </c>
      <c r="DF452">
        <f t="shared" ref="DF452:DF457" si="338">ROUND(ROUND(AE452*AI452,2)*CX452,2)</f>
        <v>9.0299999999999994</v>
      </c>
      <c r="DG452">
        <f t="shared" ref="DG452:DG459" si="339">ROUND(ROUND(AF452,2)*CX452,2)</f>
        <v>0</v>
      </c>
      <c r="DH452">
        <f t="shared" ref="DH452:DH458" si="340">ROUND(ROUND(AG452,2)*CX452,2)</f>
        <v>0</v>
      </c>
      <c r="DI452">
        <f t="shared" si="331"/>
        <v>0</v>
      </c>
      <c r="DJ452">
        <f t="shared" ref="DJ452:DJ457" si="341">DF452</f>
        <v>9.0299999999999994</v>
      </c>
      <c r="DK452">
        <v>0</v>
      </c>
      <c r="DL452" t="s">
        <v>3</v>
      </c>
      <c r="DM452">
        <v>0</v>
      </c>
      <c r="DN452" t="s">
        <v>3</v>
      </c>
      <c r="DO452">
        <v>0</v>
      </c>
    </row>
    <row r="453" spans="1:119" x14ac:dyDescent="0.2">
      <c r="A453">
        <f>ROW(Source!A295)</f>
        <v>295</v>
      </c>
      <c r="B453">
        <v>51661419</v>
      </c>
      <c r="C453">
        <v>51662862</v>
      </c>
      <c r="D453">
        <v>49524301</v>
      </c>
      <c r="E453">
        <v>1</v>
      </c>
      <c r="F453">
        <v>1</v>
      </c>
      <c r="G453">
        <v>1</v>
      </c>
      <c r="H453">
        <v>3</v>
      </c>
      <c r="I453" t="s">
        <v>482</v>
      </c>
      <c r="J453" t="s">
        <v>483</v>
      </c>
      <c r="K453" t="s">
        <v>484</v>
      </c>
      <c r="L453">
        <v>1348</v>
      </c>
      <c r="N453">
        <v>1009</v>
      </c>
      <c r="O453" t="s">
        <v>196</v>
      </c>
      <c r="P453" t="s">
        <v>196</v>
      </c>
      <c r="Q453">
        <v>1000</v>
      </c>
      <c r="W453">
        <v>0</v>
      </c>
      <c r="X453">
        <v>1824693337</v>
      </c>
      <c r="Y453">
        <f t="shared" si="332"/>
        <v>4.0999999999999999E-4</v>
      </c>
      <c r="AA453">
        <v>94397.82</v>
      </c>
      <c r="AB453">
        <v>0</v>
      </c>
      <c r="AC453">
        <v>0</v>
      </c>
      <c r="AD453">
        <v>0</v>
      </c>
      <c r="AE453">
        <v>10362</v>
      </c>
      <c r="AF453">
        <v>0</v>
      </c>
      <c r="AG453">
        <v>0</v>
      </c>
      <c r="AH453">
        <v>0</v>
      </c>
      <c r="AI453">
        <v>9.11</v>
      </c>
      <c r="AJ453">
        <v>1</v>
      </c>
      <c r="AK453">
        <v>1</v>
      </c>
      <c r="AL453">
        <v>1</v>
      </c>
      <c r="AM453">
        <v>4</v>
      </c>
      <c r="AN453">
        <v>0</v>
      </c>
      <c r="AO453">
        <v>1</v>
      </c>
      <c r="AP453">
        <v>1</v>
      </c>
      <c r="AQ453">
        <v>0</v>
      </c>
      <c r="AR453">
        <v>0</v>
      </c>
      <c r="AS453" t="s">
        <v>3</v>
      </c>
      <c r="AT453">
        <v>4.0999999999999999E-4</v>
      </c>
      <c r="AU453" t="s">
        <v>3</v>
      </c>
      <c r="AV453">
        <v>0</v>
      </c>
      <c r="AW453">
        <v>2</v>
      </c>
      <c r="AX453">
        <v>51662882</v>
      </c>
      <c r="AY453">
        <v>1</v>
      </c>
      <c r="AZ453">
        <v>0</v>
      </c>
      <c r="BA453">
        <v>501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0</v>
      </c>
      <c r="BM453">
        <v>0</v>
      </c>
      <c r="BN453">
        <v>0</v>
      </c>
      <c r="BO453">
        <v>0</v>
      </c>
      <c r="BP453">
        <v>0</v>
      </c>
      <c r="BQ453">
        <v>0</v>
      </c>
      <c r="BR453">
        <v>0</v>
      </c>
      <c r="BS453">
        <v>0</v>
      </c>
      <c r="BT453">
        <v>0</v>
      </c>
      <c r="BU453">
        <v>0</v>
      </c>
      <c r="BV453">
        <v>0</v>
      </c>
      <c r="BW453">
        <v>0</v>
      </c>
      <c r="CV453">
        <v>0</v>
      </c>
      <c r="CW453">
        <v>0</v>
      </c>
      <c r="CX453">
        <f>ROUND(Y453*Source!I295,7)</f>
        <v>1.7200000000000001E-5</v>
      </c>
      <c r="CY453">
        <f t="shared" si="333"/>
        <v>94397.82</v>
      </c>
      <c r="CZ453">
        <f t="shared" si="334"/>
        <v>10362</v>
      </c>
      <c r="DA453">
        <f t="shared" si="335"/>
        <v>9.11</v>
      </c>
      <c r="DB453">
        <f t="shared" si="336"/>
        <v>4.25</v>
      </c>
      <c r="DC453">
        <f t="shared" si="337"/>
        <v>0</v>
      </c>
      <c r="DD453" t="s">
        <v>3</v>
      </c>
      <c r="DE453" t="s">
        <v>3</v>
      </c>
      <c r="DF453">
        <f t="shared" si="338"/>
        <v>1.62</v>
      </c>
      <c r="DG453">
        <f t="shared" si="339"/>
        <v>0</v>
      </c>
      <c r="DH453">
        <f t="shared" si="340"/>
        <v>0</v>
      </c>
      <c r="DI453">
        <f t="shared" si="331"/>
        <v>0</v>
      </c>
      <c r="DJ453">
        <f t="shared" si="341"/>
        <v>1.62</v>
      </c>
      <c r="DK453">
        <v>0</v>
      </c>
      <c r="DL453" t="s">
        <v>3</v>
      </c>
      <c r="DM453">
        <v>0</v>
      </c>
      <c r="DN453" t="s">
        <v>3</v>
      </c>
      <c r="DO453">
        <v>0</v>
      </c>
    </row>
    <row r="454" spans="1:119" x14ac:dyDescent="0.2">
      <c r="A454">
        <f>ROW(Source!A295)</f>
        <v>295</v>
      </c>
      <c r="B454">
        <v>51661419</v>
      </c>
      <c r="C454">
        <v>51662862</v>
      </c>
      <c r="D454">
        <v>49525488</v>
      </c>
      <c r="E454">
        <v>1</v>
      </c>
      <c r="F454">
        <v>1</v>
      </c>
      <c r="G454">
        <v>1</v>
      </c>
      <c r="H454">
        <v>3</v>
      </c>
      <c r="I454" t="s">
        <v>468</v>
      </c>
      <c r="J454" t="s">
        <v>469</v>
      </c>
      <c r="K454" t="s">
        <v>470</v>
      </c>
      <c r="L454">
        <v>1346</v>
      </c>
      <c r="N454">
        <v>1009</v>
      </c>
      <c r="O454" t="s">
        <v>471</v>
      </c>
      <c r="P454" t="s">
        <v>471</v>
      </c>
      <c r="Q454">
        <v>1</v>
      </c>
      <c r="W454">
        <v>0</v>
      </c>
      <c r="X454">
        <v>-1864341761</v>
      </c>
      <c r="Y454">
        <f t="shared" si="332"/>
        <v>15</v>
      </c>
      <c r="AA454">
        <v>82.35</v>
      </c>
      <c r="AB454">
        <v>0</v>
      </c>
      <c r="AC454">
        <v>0</v>
      </c>
      <c r="AD454">
        <v>0</v>
      </c>
      <c r="AE454">
        <v>9.0399999999999991</v>
      </c>
      <c r="AF454">
        <v>0</v>
      </c>
      <c r="AG454">
        <v>0</v>
      </c>
      <c r="AH454">
        <v>0</v>
      </c>
      <c r="AI454">
        <v>9.11</v>
      </c>
      <c r="AJ454">
        <v>1</v>
      </c>
      <c r="AK454">
        <v>1</v>
      </c>
      <c r="AL454">
        <v>1</v>
      </c>
      <c r="AM454">
        <v>4</v>
      </c>
      <c r="AN454">
        <v>0</v>
      </c>
      <c r="AO454">
        <v>1</v>
      </c>
      <c r="AP454">
        <v>1</v>
      </c>
      <c r="AQ454">
        <v>0</v>
      </c>
      <c r="AR454">
        <v>0</v>
      </c>
      <c r="AS454" t="s">
        <v>3</v>
      </c>
      <c r="AT454">
        <v>15</v>
      </c>
      <c r="AU454" t="s">
        <v>3</v>
      </c>
      <c r="AV454">
        <v>0</v>
      </c>
      <c r="AW454">
        <v>2</v>
      </c>
      <c r="AX454">
        <v>51662883</v>
      </c>
      <c r="AY454">
        <v>1</v>
      </c>
      <c r="AZ454">
        <v>0</v>
      </c>
      <c r="BA454">
        <v>502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0</v>
      </c>
      <c r="BM454">
        <v>0</v>
      </c>
      <c r="BN454">
        <v>0</v>
      </c>
      <c r="BO454">
        <v>0</v>
      </c>
      <c r="BP454">
        <v>0</v>
      </c>
      <c r="BQ454">
        <v>0</v>
      </c>
      <c r="BR454">
        <v>0</v>
      </c>
      <c r="BS454">
        <v>0</v>
      </c>
      <c r="BT454">
        <v>0</v>
      </c>
      <c r="BU454">
        <v>0</v>
      </c>
      <c r="BV454">
        <v>0</v>
      </c>
      <c r="BW454">
        <v>0</v>
      </c>
      <c r="CV454">
        <v>0</v>
      </c>
      <c r="CW454">
        <v>0</v>
      </c>
      <c r="CX454">
        <f>ROUND(Y454*Source!I295,7)</f>
        <v>0.63</v>
      </c>
      <c r="CY454">
        <f t="shared" si="333"/>
        <v>82.35</v>
      </c>
      <c r="CZ454">
        <f t="shared" si="334"/>
        <v>9.0399999999999991</v>
      </c>
      <c r="DA454">
        <f t="shared" si="335"/>
        <v>9.11</v>
      </c>
      <c r="DB454">
        <f t="shared" si="336"/>
        <v>135.6</v>
      </c>
      <c r="DC454">
        <f t="shared" si="337"/>
        <v>0</v>
      </c>
      <c r="DD454" t="s">
        <v>3</v>
      </c>
      <c r="DE454" t="s">
        <v>3</v>
      </c>
      <c r="DF454">
        <f t="shared" si="338"/>
        <v>51.88</v>
      </c>
      <c r="DG454">
        <f t="shared" si="339"/>
        <v>0</v>
      </c>
      <c r="DH454">
        <f t="shared" si="340"/>
        <v>0</v>
      </c>
      <c r="DI454">
        <f t="shared" si="331"/>
        <v>0</v>
      </c>
      <c r="DJ454">
        <f t="shared" si="341"/>
        <v>51.88</v>
      </c>
      <c r="DK454">
        <v>0</v>
      </c>
      <c r="DL454" t="s">
        <v>3</v>
      </c>
      <c r="DM454">
        <v>0</v>
      </c>
      <c r="DN454" t="s">
        <v>3</v>
      </c>
      <c r="DO454">
        <v>0</v>
      </c>
    </row>
    <row r="455" spans="1:119" x14ac:dyDescent="0.2">
      <c r="A455">
        <f>ROW(Source!A295)</f>
        <v>295</v>
      </c>
      <c r="B455">
        <v>51661419</v>
      </c>
      <c r="C455">
        <v>51662862</v>
      </c>
      <c r="D455">
        <v>49526492</v>
      </c>
      <c r="E455">
        <v>1</v>
      </c>
      <c r="F455">
        <v>1</v>
      </c>
      <c r="G455">
        <v>1</v>
      </c>
      <c r="H455">
        <v>3</v>
      </c>
      <c r="I455" t="s">
        <v>472</v>
      </c>
      <c r="J455" t="s">
        <v>473</v>
      </c>
      <c r="K455" t="s">
        <v>474</v>
      </c>
      <c r="L455">
        <v>1346</v>
      </c>
      <c r="N455">
        <v>1009</v>
      </c>
      <c r="O455" t="s">
        <v>471</v>
      </c>
      <c r="P455" t="s">
        <v>471</v>
      </c>
      <c r="Q455">
        <v>1</v>
      </c>
      <c r="W455">
        <v>0</v>
      </c>
      <c r="X455">
        <v>497341279</v>
      </c>
      <c r="Y455">
        <f t="shared" si="332"/>
        <v>8</v>
      </c>
      <c r="AA455">
        <v>210.35</v>
      </c>
      <c r="AB455">
        <v>0</v>
      </c>
      <c r="AC455">
        <v>0</v>
      </c>
      <c r="AD455">
        <v>0</v>
      </c>
      <c r="AE455">
        <v>23.09</v>
      </c>
      <c r="AF455">
        <v>0</v>
      </c>
      <c r="AG455">
        <v>0</v>
      </c>
      <c r="AH455">
        <v>0</v>
      </c>
      <c r="AI455">
        <v>9.11</v>
      </c>
      <c r="AJ455">
        <v>1</v>
      </c>
      <c r="AK455">
        <v>1</v>
      </c>
      <c r="AL455">
        <v>1</v>
      </c>
      <c r="AM455">
        <v>4</v>
      </c>
      <c r="AN455">
        <v>0</v>
      </c>
      <c r="AO455">
        <v>1</v>
      </c>
      <c r="AP455">
        <v>1</v>
      </c>
      <c r="AQ455">
        <v>0</v>
      </c>
      <c r="AR455">
        <v>0</v>
      </c>
      <c r="AS455" t="s">
        <v>3</v>
      </c>
      <c r="AT455">
        <v>8</v>
      </c>
      <c r="AU455" t="s">
        <v>3</v>
      </c>
      <c r="AV455">
        <v>0</v>
      </c>
      <c r="AW455">
        <v>2</v>
      </c>
      <c r="AX455">
        <v>51662884</v>
      </c>
      <c r="AY455">
        <v>1</v>
      </c>
      <c r="AZ455">
        <v>0</v>
      </c>
      <c r="BA455">
        <v>503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0</v>
      </c>
      <c r="BM455">
        <v>0</v>
      </c>
      <c r="BN455">
        <v>0</v>
      </c>
      <c r="BO455">
        <v>0</v>
      </c>
      <c r="BP455">
        <v>0</v>
      </c>
      <c r="BQ455">
        <v>0</v>
      </c>
      <c r="BR455">
        <v>0</v>
      </c>
      <c r="BS455">
        <v>0</v>
      </c>
      <c r="BT455">
        <v>0</v>
      </c>
      <c r="BU455">
        <v>0</v>
      </c>
      <c r="BV455">
        <v>0</v>
      </c>
      <c r="BW455">
        <v>0</v>
      </c>
      <c r="CV455">
        <v>0</v>
      </c>
      <c r="CW455">
        <v>0</v>
      </c>
      <c r="CX455">
        <f>ROUND(Y455*Source!I295,7)</f>
        <v>0.33600000000000002</v>
      </c>
      <c r="CY455">
        <f t="shared" si="333"/>
        <v>210.35</v>
      </c>
      <c r="CZ455">
        <f t="shared" si="334"/>
        <v>23.09</v>
      </c>
      <c r="DA455">
        <f t="shared" si="335"/>
        <v>9.11</v>
      </c>
      <c r="DB455">
        <f t="shared" si="336"/>
        <v>184.72</v>
      </c>
      <c r="DC455">
        <f t="shared" si="337"/>
        <v>0</v>
      </c>
      <c r="DD455" t="s">
        <v>3</v>
      </c>
      <c r="DE455" t="s">
        <v>3</v>
      </c>
      <c r="DF455">
        <f t="shared" si="338"/>
        <v>70.680000000000007</v>
      </c>
      <c r="DG455">
        <f t="shared" si="339"/>
        <v>0</v>
      </c>
      <c r="DH455">
        <f t="shared" si="340"/>
        <v>0</v>
      </c>
      <c r="DI455">
        <f t="shared" si="331"/>
        <v>0</v>
      </c>
      <c r="DJ455">
        <f t="shared" si="341"/>
        <v>70.680000000000007</v>
      </c>
      <c r="DK455">
        <v>0</v>
      </c>
      <c r="DL455" t="s">
        <v>3</v>
      </c>
      <c r="DM455">
        <v>0</v>
      </c>
      <c r="DN455" t="s">
        <v>3</v>
      </c>
      <c r="DO455">
        <v>0</v>
      </c>
    </row>
    <row r="456" spans="1:119" x14ac:dyDescent="0.2">
      <c r="A456">
        <f>ROW(Source!A295)</f>
        <v>295</v>
      </c>
      <c r="B456">
        <v>51661419</v>
      </c>
      <c r="C456">
        <v>51662862</v>
      </c>
      <c r="D456">
        <v>49555131</v>
      </c>
      <c r="E456">
        <v>1</v>
      </c>
      <c r="F456">
        <v>1</v>
      </c>
      <c r="G456">
        <v>1</v>
      </c>
      <c r="H456">
        <v>3</v>
      </c>
      <c r="I456" t="s">
        <v>499</v>
      </c>
      <c r="J456" t="s">
        <v>500</v>
      </c>
      <c r="K456" t="s">
        <v>501</v>
      </c>
      <c r="L456">
        <v>1348</v>
      </c>
      <c r="N456">
        <v>1009</v>
      </c>
      <c r="O456" t="s">
        <v>196</v>
      </c>
      <c r="P456" t="s">
        <v>196</v>
      </c>
      <c r="Q456">
        <v>1000</v>
      </c>
      <c r="W456">
        <v>0</v>
      </c>
      <c r="X456">
        <v>-364749507</v>
      </c>
      <c r="Y456">
        <f t="shared" si="332"/>
        <v>5.0099999999999997E-3</v>
      </c>
      <c r="AA456">
        <v>156537.13</v>
      </c>
      <c r="AB456">
        <v>0</v>
      </c>
      <c r="AC456">
        <v>0</v>
      </c>
      <c r="AD456">
        <v>0</v>
      </c>
      <c r="AE456">
        <v>17183</v>
      </c>
      <c r="AF456">
        <v>0</v>
      </c>
      <c r="AG456">
        <v>0</v>
      </c>
      <c r="AH456">
        <v>0</v>
      </c>
      <c r="AI456">
        <v>9.11</v>
      </c>
      <c r="AJ456">
        <v>1</v>
      </c>
      <c r="AK456">
        <v>1</v>
      </c>
      <c r="AL456">
        <v>1</v>
      </c>
      <c r="AM456">
        <v>4</v>
      </c>
      <c r="AN456">
        <v>0</v>
      </c>
      <c r="AO456">
        <v>1</v>
      </c>
      <c r="AP456">
        <v>1</v>
      </c>
      <c r="AQ456">
        <v>0</v>
      </c>
      <c r="AR456">
        <v>0</v>
      </c>
      <c r="AS456" t="s">
        <v>3</v>
      </c>
      <c r="AT456">
        <v>5.0099999999999997E-3</v>
      </c>
      <c r="AU456" t="s">
        <v>3</v>
      </c>
      <c r="AV456">
        <v>0</v>
      </c>
      <c r="AW456">
        <v>2</v>
      </c>
      <c r="AX456">
        <v>51662886</v>
      </c>
      <c r="AY456">
        <v>1</v>
      </c>
      <c r="AZ456">
        <v>0</v>
      </c>
      <c r="BA456">
        <v>505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0</v>
      </c>
      <c r="BM456">
        <v>0</v>
      </c>
      <c r="BN456">
        <v>0</v>
      </c>
      <c r="BO456">
        <v>0</v>
      </c>
      <c r="BP456">
        <v>0</v>
      </c>
      <c r="BQ456">
        <v>0</v>
      </c>
      <c r="BR456">
        <v>0</v>
      </c>
      <c r="BS456">
        <v>0</v>
      </c>
      <c r="BT456">
        <v>0</v>
      </c>
      <c r="BU456">
        <v>0</v>
      </c>
      <c r="BV456">
        <v>0</v>
      </c>
      <c r="BW456">
        <v>0</v>
      </c>
      <c r="CV456">
        <v>0</v>
      </c>
      <c r="CW456">
        <v>0</v>
      </c>
      <c r="CX456">
        <f>ROUND(Y456*Source!I295,7)</f>
        <v>2.1039999999999999E-4</v>
      </c>
      <c r="CY456">
        <f t="shared" si="333"/>
        <v>156537.13</v>
      </c>
      <c r="CZ456">
        <f t="shared" si="334"/>
        <v>17183</v>
      </c>
      <c r="DA456">
        <f t="shared" si="335"/>
        <v>9.11</v>
      </c>
      <c r="DB456">
        <f t="shared" si="336"/>
        <v>86.09</v>
      </c>
      <c r="DC456">
        <f t="shared" si="337"/>
        <v>0</v>
      </c>
      <c r="DD456" t="s">
        <v>3</v>
      </c>
      <c r="DE456" t="s">
        <v>3</v>
      </c>
      <c r="DF456">
        <f t="shared" si="338"/>
        <v>32.94</v>
      </c>
      <c r="DG456">
        <f t="shared" si="339"/>
        <v>0</v>
      </c>
      <c r="DH456">
        <f t="shared" si="340"/>
        <v>0</v>
      </c>
      <c r="DI456">
        <f t="shared" si="331"/>
        <v>0</v>
      </c>
      <c r="DJ456">
        <f t="shared" si="341"/>
        <v>32.94</v>
      </c>
      <c r="DK456">
        <v>0</v>
      </c>
      <c r="DL456" t="s">
        <v>3</v>
      </c>
      <c r="DM456">
        <v>0</v>
      </c>
      <c r="DN456" t="s">
        <v>3</v>
      </c>
      <c r="DO456">
        <v>0</v>
      </c>
    </row>
    <row r="457" spans="1:119" x14ac:dyDescent="0.2">
      <c r="A457">
        <f>ROW(Source!A295)</f>
        <v>295</v>
      </c>
      <c r="B457">
        <v>51661419</v>
      </c>
      <c r="C457">
        <v>51662862</v>
      </c>
      <c r="D457">
        <v>49564241</v>
      </c>
      <c r="E457">
        <v>1</v>
      </c>
      <c r="F457">
        <v>1</v>
      </c>
      <c r="G457">
        <v>1</v>
      </c>
      <c r="H457">
        <v>3</v>
      </c>
      <c r="I457" t="s">
        <v>335</v>
      </c>
      <c r="J457" t="s">
        <v>337</v>
      </c>
      <c r="K457" t="s">
        <v>336</v>
      </c>
      <c r="L457">
        <v>1327</v>
      </c>
      <c r="N457">
        <v>1005</v>
      </c>
      <c r="O457" t="s">
        <v>63</v>
      </c>
      <c r="P457" t="s">
        <v>63</v>
      </c>
      <c r="Q457">
        <v>1</v>
      </c>
      <c r="W457">
        <v>0</v>
      </c>
      <c r="X457">
        <v>2012835886</v>
      </c>
      <c r="Y457">
        <f t="shared" si="332"/>
        <v>100</v>
      </c>
      <c r="AA457">
        <v>1217.19</v>
      </c>
      <c r="AB457">
        <v>0</v>
      </c>
      <c r="AC457">
        <v>0</v>
      </c>
      <c r="AD457">
        <v>0</v>
      </c>
      <c r="AE457">
        <v>133.61000000000001</v>
      </c>
      <c r="AF457">
        <v>0</v>
      </c>
      <c r="AG457">
        <v>0</v>
      </c>
      <c r="AH457">
        <v>0</v>
      </c>
      <c r="AI457">
        <v>9.11</v>
      </c>
      <c r="AJ457">
        <v>1</v>
      </c>
      <c r="AK457">
        <v>1</v>
      </c>
      <c r="AL457">
        <v>1</v>
      </c>
      <c r="AM457">
        <v>0</v>
      </c>
      <c r="AN457">
        <v>0</v>
      </c>
      <c r="AO457">
        <v>0</v>
      </c>
      <c r="AP457">
        <v>1</v>
      </c>
      <c r="AQ457">
        <v>0</v>
      </c>
      <c r="AR457">
        <v>0</v>
      </c>
      <c r="AS457" t="s">
        <v>3</v>
      </c>
      <c r="AT457">
        <v>100</v>
      </c>
      <c r="AU457" t="s">
        <v>3</v>
      </c>
      <c r="AV457">
        <v>0</v>
      </c>
      <c r="AW457">
        <v>1</v>
      </c>
      <c r="AX457">
        <v>-1</v>
      </c>
      <c r="AY457">
        <v>0</v>
      </c>
      <c r="AZ457">
        <v>0</v>
      </c>
      <c r="BA457" t="s">
        <v>3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0</v>
      </c>
      <c r="BM457">
        <v>0</v>
      </c>
      <c r="BN457">
        <v>0</v>
      </c>
      <c r="BO457">
        <v>0</v>
      </c>
      <c r="BP457">
        <v>0</v>
      </c>
      <c r="BQ457">
        <v>0</v>
      </c>
      <c r="BR457">
        <v>0</v>
      </c>
      <c r="BS457">
        <v>0</v>
      </c>
      <c r="BT457">
        <v>0</v>
      </c>
      <c r="BU457">
        <v>0</v>
      </c>
      <c r="BV457">
        <v>0</v>
      </c>
      <c r="BW457">
        <v>0</v>
      </c>
      <c r="CV457">
        <v>0</v>
      </c>
      <c r="CW457">
        <v>0</v>
      </c>
      <c r="CX457">
        <f>ROUND(Y457*Source!I295,7)</f>
        <v>4.2</v>
      </c>
      <c r="CY457">
        <f t="shared" si="333"/>
        <v>1217.19</v>
      </c>
      <c r="CZ457">
        <f t="shared" si="334"/>
        <v>133.61000000000001</v>
      </c>
      <c r="DA457">
        <f t="shared" si="335"/>
        <v>9.11</v>
      </c>
      <c r="DB457">
        <f t="shared" si="336"/>
        <v>13361</v>
      </c>
      <c r="DC457">
        <f t="shared" si="337"/>
        <v>0</v>
      </c>
      <c r="DD457" t="s">
        <v>3</v>
      </c>
      <c r="DE457" t="s">
        <v>3</v>
      </c>
      <c r="DF457">
        <f t="shared" si="338"/>
        <v>5112.2</v>
      </c>
      <c r="DG457">
        <f t="shared" si="339"/>
        <v>0</v>
      </c>
      <c r="DH457">
        <f t="shared" si="340"/>
        <v>0</v>
      </c>
      <c r="DI457">
        <f t="shared" si="331"/>
        <v>0</v>
      </c>
      <c r="DJ457">
        <f t="shared" si="341"/>
        <v>5112.2</v>
      </c>
      <c r="DK457">
        <v>0</v>
      </c>
      <c r="DL457" t="s">
        <v>3</v>
      </c>
      <c r="DM457">
        <v>0</v>
      </c>
      <c r="DN457" t="s">
        <v>3</v>
      </c>
      <c r="DO457">
        <v>0</v>
      </c>
    </row>
    <row r="458" spans="1:119" x14ac:dyDescent="0.2">
      <c r="A458">
        <f>ROW(Source!A297)</f>
        <v>297</v>
      </c>
      <c r="B458">
        <v>51661419</v>
      </c>
      <c r="C458">
        <v>51662893</v>
      </c>
      <c r="D458">
        <v>49510719</v>
      </c>
      <c r="E458">
        <v>70</v>
      </c>
      <c r="F458">
        <v>1</v>
      </c>
      <c r="G458">
        <v>1</v>
      </c>
      <c r="H458">
        <v>1</v>
      </c>
      <c r="I458" t="s">
        <v>491</v>
      </c>
      <c r="J458" t="s">
        <v>3</v>
      </c>
      <c r="K458" t="s">
        <v>492</v>
      </c>
      <c r="L458">
        <v>1191</v>
      </c>
      <c r="N458">
        <v>1013</v>
      </c>
      <c r="O458" t="s">
        <v>455</v>
      </c>
      <c r="P458" t="s">
        <v>455</v>
      </c>
      <c r="Q458">
        <v>1</v>
      </c>
      <c r="W458">
        <v>0</v>
      </c>
      <c r="X458">
        <v>784619160</v>
      </c>
      <c r="Y458">
        <f t="shared" ref="Y458:Y463" si="342">(AT458*ROUND(1.05,7))</f>
        <v>148.05000000000001</v>
      </c>
      <c r="AA458">
        <v>0</v>
      </c>
      <c r="AB458">
        <v>0</v>
      </c>
      <c r="AC458">
        <v>0</v>
      </c>
      <c r="AD458">
        <v>291.83</v>
      </c>
      <c r="AE458">
        <v>0</v>
      </c>
      <c r="AF458">
        <v>0</v>
      </c>
      <c r="AG458">
        <v>0</v>
      </c>
      <c r="AH458">
        <v>8.74</v>
      </c>
      <c r="AI458">
        <v>1</v>
      </c>
      <c r="AJ458">
        <v>1</v>
      </c>
      <c r="AK458">
        <v>1</v>
      </c>
      <c r="AL458">
        <v>33.39</v>
      </c>
      <c r="AM458">
        <v>4</v>
      </c>
      <c r="AN458">
        <v>0</v>
      </c>
      <c r="AO458">
        <v>1</v>
      </c>
      <c r="AP458">
        <v>1</v>
      </c>
      <c r="AQ458">
        <v>0</v>
      </c>
      <c r="AR458">
        <v>0</v>
      </c>
      <c r="AS458" t="s">
        <v>3</v>
      </c>
      <c r="AT458">
        <v>141</v>
      </c>
      <c r="AU458" t="s">
        <v>20</v>
      </c>
      <c r="AV458">
        <v>1</v>
      </c>
      <c r="AW458">
        <v>2</v>
      </c>
      <c r="AX458">
        <v>51662906</v>
      </c>
      <c r="AY458">
        <v>1</v>
      </c>
      <c r="AZ458">
        <v>0</v>
      </c>
      <c r="BA458">
        <v>511</v>
      </c>
      <c r="BB458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0</v>
      </c>
      <c r="BM458">
        <v>0</v>
      </c>
      <c r="BN458">
        <v>0</v>
      </c>
      <c r="BO458">
        <v>0</v>
      </c>
      <c r="BP458">
        <v>0</v>
      </c>
      <c r="BQ458">
        <v>0</v>
      </c>
      <c r="BR458">
        <v>0</v>
      </c>
      <c r="BS458">
        <v>0</v>
      </c>
      <c r="BT458">
        <v>0</v>
      </c>
      <c r="BU458">
        <v>0</v>
      </c>
      <c r="BV458">
        <v>0</v>
      </c>
      <c r="BW458">
        <v>0</v>
      </c>
      <c r="CU458">
        <f>ROUND(AT458*Source!I297*AH458*AL458,2)</f>
        <v>135.79</v>
      </c>
      <c r="CV458">
        <f>ROUND(Y458*Source!I297,7)</f>
        <v>0.48856500000000003</v>
      </c>
      <c r="CW458">
        <v>0</v>
      </c>
      <c r="CX458">
        <f>ROUND(Y458*Source!I297,7)</f>
        <v>0.48856500000000003</v>
      </c>
      <c r="CY458">
        <f>AD458</f>
        <v>291.83</v>
      </c>
      <c r="CZ458">
        <f>AH458</f>
        <v>8.74</v>
      </c>
      <c r="DA458">
        <f>AL458</f>
        <v>33.39</v>
      </c>
      <c r="DB458">
        <f t="shared" ref="DB458:DB463" si="343">ROUND((ROUND(AT458*CZ458,2)*ROUND(1.05,7)),2)</f>
        <v>1293.96</v>
      </c>
      <c r="DC458">
        <f t="shared" ref="DC458:DC463" si="344">ROUND((ROUND(AT458*AG458,2)*ROUND(1.05,7)),2)</f>
        <v>0</v>
      </c>
      <c r="DD458" t="s">
        <v>3</v>
      </c>
      <c r="DE458" t="s">
        <v>3</v>
      </c>
      <c r="DF458">
        <f t="shared" ref="DF458:DF463" si="345">ROUND(ROUND(AE458,2)*CX458,2)</f>
        <v>0</v>
      </c>
      <c r="DG458">
        <f t="shared" si="339"/>
        <v>0</v>
      </c>
      <c r="DH458">
        <f t="shared" si="340"/>
        <v>0</v>
      </c>
      <c r="DI458">
        <f>ROUND(ROUND(AH458*AL458,2)*CX458,2)</f>
        <v>142.58000000000001</v>
      </c>
      <c r="DJ458">
        <f>DI458</f>
        <v>142.58000000000001</v>
      </c>
      <c r="DK458">
        <v>0</v>
      </c>
      <c r="DL458" t="s">
        <v>3</v>
      </c>
      <c r="DM458">
        <v>0</v>
      </c>
      <c r="DN458" t="s">
        <v>3</v>
      </c>
      <c r="DO458">
        <v>0</v>
      </c>
    </row>
    <row r="459" spans="1:119" x14ac:dyDescent="0.2">
      <c r="A459">
        <f>ROW(Source!A297)</f>
        <v>297</v>
      </c>
      <c r="B459">
        <v>51661419</v>
      </c>
      <c r="C459">
        <v>51662893</v>
      </c>
      <c r="D459">
        <v>49510905</v>
      </c>
      <c r="E459">
        <v>70</v>
      </c>
      <c r="F459">
        <v>1</v>
      </c>
      <c r="G459">
        <v>1</v>
      </c>
      <c r="H459">
        <v>1</v>
      </c>
      <c r="I459" t="s">
        <v>456</v>
      </c>
      <c r="J459" t="s">
        <v>3</v>
      </c>
      <c r="K459" t="s">
        <v>457</v>
      </c>
      <c r="L459">
        <v>1191</v>
      </c>
      <c r="N459">
        <v>1013</v>
      </c>
      <c r="O459" t="s">
        <v>455</v>
      </c>
      <c r="P459" t="s">
        <v>455</v>
      </c>
      <c r="Q459">
        <v>1</v>
      </c>
      <c r="W459">
        <v>0</v>
      </c>
      <c r="X459">
        <v>-1417349443</v>
      </c>
      <c r="Y459">
        <f t="shared" si="342"/>
        <v>0.98699999999999999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1</v>
      </c>
      <c r="AJ459">
        <v>1</v>
      </c>
      <c r="AK459">
        <v>33.39</v>
      </c>
      <c r="AL459">
        <v>1</v>
      </c>
      <c r="AM459">
        <v>4</v>
      </c>
      <c r="AN459">
        <v>0</v>
      </c>
      <c r="AO459">
        <v>1</v>
      </c>
      <c r="AP459">
        <v>1</v>
      </c>
      <c r="AQ459">
        <v>0</v>
      </c>
      <c r="AR459">
        <v>0</v>
      </c>
      <c r="AS459" t="s">
        <v>3</v>
      </c>
      <c r="AT459">
        <v>0.94</v>
      </c>
      <c r="AU459" t="s">
        <v>20</v>
      </c>
      <c r="AV459">
        <v>2</v>
      </c>
      <c r="AW459">
        <v>2</v>
      </c>
      <c r="AX459">
        <v>51662907</v>
      </c>
      <c r="AY459">
        <v>1</v>
      </c>
      <c r="AZ459">
        <v>0</v>
      </c>
      <c r="BA459">
        <v>512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0</v>
      </c>
      <c r="BM459">
        <v>0</v>
      </c>
      <c r="BN459">
        <v>0</v>
      </c>
      <c r="BO459">
        <v>0</v>
      </c>
      <c r="BP459">
        <v>0</v>
      </c>
      <c r="BQ459">
        <v>0</v>
      </c>
      <c r="BR459">
        <v>0</v>
      </c>
      <c r="BS459">
        <v>0</v>
      </c>
      <c r="BT459">
        <v>0</v>
      </c>
      <c r="BU459">
        <v>0</v>
      </c>
      <c r="BV459">
        <v>0</v>
      </c>
      <c r="BW459">
        <v>0</v>
      </c>
      <c r="CV459">
        <v>0</v>
      </c>
      <c r="CW459">
        <v>0</v>
      </c>
      <c r="CX459">
        <f>ROUND(Y459*Source!I297,7)</f>
        <v>3.2571000000000002E-3</v>
      </c>
      <c r="CY459">
        <f>AD459</f>
        <v>0</v>
      </c>
      <c r="CZ459">
        <f>AH459</f>
        <v>0</v>
      </c>
      <c r="DA459">
        <f>AL459</f>
        <v>1</v>
      </c>
      <c r="DB459">
        <f t="shared" si="343"/>
        <v>0</v>
      </c>
      <c r="DC459">
        <f t="shared" si="344"/>
        <v>0</v>
      </c>
      <c r="DD459" t="s">
        <v>3</v>
      </c>
      <c r="DE459" t="s">
        <v>3</v>
      </c>
      <c r="DF459">
        <f t="shared" si="345"/>
        <v>0</v>
      </c>
      <c r="DG459">
        <f t="shared" si="339"/>
        <v>0</v>
      </c>
      <c r="DH459">
        <f>ROUND(ROUND(AG459*AK459,2)*CX459,2)</f>
        <v>0</v>
      </c>
      <c r="DI459">
        <f t="shared" ref="DI459:DI469" si="346">ROUND(ROUND(AH459,2)*CX459,2)</f>
        <v>0</v>
      </c>
      <c r="DJ459">
        <f>DI459</f>
        <v>0</v>
      </c>
      <c r="DK459">
        <v>0</v>
      </c>
      <c r="DL459" t="s">
        <v>3</v>
      </c>
      <c r="DM459">
        <v>0</v>
      </c>
      <c r="DN459" t="s">
        <v>3</v>
      </c>
      <c r="DO459">
        <v>0</v>
      </c>
    </row>
    <row r="460" spans="1:119" x14ac:dyDescent="0.2">
      <c r="A460">
        <f>ROW(Source!A297)</f>
        <v>297</v>
      </c>
      <c r="B460">
        <v>51661419</v>
      </c>
      <c r="C460">
        <v>51662893</v>
      </c>
      <c r="D460">
        <v>49672573</v>
      </c>
      <c r="E460">
        <v>1</v>
      </c>
      <c r="F460">
        <v>1</v>
      </c>
      <c r="G460">
        <v>1</v>
      </c>
      <c r="H460">
        <v>2</v>
      </c>
      <c r="I460" t="s">
        <v>458</v>
      </c>
      <c r="J460" t="s">
        <v>459</v>
      </c>
      <c r="K460" t="s">
        <v>460</v>
      </c>
      <c r="L460">
        <v>1367</v>
      </c>
      <c r="N460">
        <v>1011</v>
      </c>
      <c r="O460" t="s">
        <v>461</v>
      </c>
      <c r="P460" t="s">
        <v>461</v>
      </c>
      <c r="Q460">
        <v>1</v>
      </c>
      <c r="W460">
        <v>0</v>
      </c>
      <c r="X460">
        <v>-430484415</v>
      </c>
      <c r="Y460">
        <f t="shared" si="342"/>
        <v>0.39900000000000002</v>
      </c>
      <c r="AA460">
        <v>0</v>
      </c>
      <c r="AB460">
        <v>1530.2</v>
      </c>
      <c r="AC460">
        <v>450.77</v>
      </c>
      <c r="AD460">
        <v>0</v>
      </c>
      <c r="AE460">
        <v>0</v>
      </c>
      <c r="AF460">
        <v>115.4</v>
      </c>
      <c r="AG460">
        <v>13.5</v>
      </c>
      <c r="AH460">
        <v>0</v>
      </c>
      <c r="AI460">
        <v>1</v>
      </c>
      <c r="AJ460">
        <v>13.26</v>
      </c>
      <c r="AK460">
        <v>33.39</v>
      </c>
      <c r="AL460">
        <v>1</v>
      </c>
      <c r="AM460">
        <v>4</v>
      </c>
      <c r="AN460">
        <v>0</v>
      </c>
      <c r="AO460">
        <v>1</v>
      </c>
      <c r="AP460">
        <v>1</v>
      </c>
      <c r="AQ460">
        <v>0</v>
      </c>
      <c r="AR460">
        <v>0</v>
      </c>
      <c r="AS460" t="s">
        <v>3</v>
      </c>
      <c r="AT460">
        <v>0.38</v>
      </c>
      <c r="AU460" t="s">
        <v>20</v>
      </c>
      <c r="AV460">
        <v>0</v>
      </c>
      <c r="AW460">
        <v>2</v>
      </c>
      <c r="AX460">
        <v>51662908</v>
      </c>
      <c r="AY460">
        <v>1</v>
      </c>
      <c r="AZ460">
        <v>0</v>
      </c>
      <c r="BA460">
        <v>513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0</v>
      </c>
      <c r="BM460">
        <v>0</v>
      </c>
      <c r="BN460">
        <v>0</v>
      </c>
      <c r="BO460">
        <v>0</v>
      </c>
      <c r="BP460">
        <v>0</v>
      </c>
      <c r="BQ460">
        <v>0</v>
      </c>
      <c r="BR460">
        <v>0</v>
      </c>
      <c r="BS460">
        <v>0</v>
      </c>
      <c r="BT460">
        <v>0</v>
      </c>
      <c r="BU460">
        <v>0</v>
      </c>
      <c r="BV460">
        <v>0</v>
      </c>
      <c r="BW460">
        <v>0</v>
      </c>
      <c r="CV460">
        <v>0</v>
      </c>
      <c r="CW460">
        <f>ROUND(Y460*Source!I297,7)</f>
        <v>1.3167000000000001E-3</v>
      </c>
      <c r="CX460">
        <f>ROUND(Y460*Source!I297,7)</f>
        <v>1.3167000000000001E-3</v>
      </c>
      <c r="CY460">
        <f>AB460</f>
        <v>1530.2</v>
      </c>
      <c r="CZ460">
        <f>AF460</f>
        <v>115.4</v>
      </c>
      <c r="DA460">
        <f>AJ460</f>
        <v>13.26</v>
      </c>
      <c r="DB460">
        <f t="shared" si="343"/>
        <v>46.04</v>
      </c>
      <c r="DC460">
        <f t="shared" si="344"/>
        <v>5.39</v>
      </c>
      <c r="DD460" t="s">
        <v>3</v>
      </c>
      <c r="DE460" t="s">
        <v>3</v>
      </c>
      <c r="DF460">
        <f t="shared" si="345"/>
        <v>0</v>
      </c>
      <c r="DG460">
        <f>ROUND(ROUND(AF460*AJ460,2)*CX460,2)</f>
        <v>2.0099999999999998</v>
      </c>
      <c r="DH460">
        <f>ROUND(ROUND(AG460*AK460,2)*CX460,2)</f>
        <v>0.59</v>
      </c>
      <c r="DI460">
        <f t="shared" si="346"/>
        <v>0</v>
      </c>
      <c r="DJ460">
        <f>DG460</f>
        <v>2.0099999999999998</v>
      </c>
      <c r="DK460">
        <v>0</v>
      </c>
      <c r="DL460" t="s">
        <v>3</v>
      </c>
      <c r="DM460">
        <v>0</v>
      </c>
      <c r="DN460" t="s">
        <v>3</v>
      </c>
      <c r="DO460">
        <v>0</v>
      </c>
    </row>
    <row r="461" spans="1:119" x14ac:dyDescent="0.2">
      <c r="A461">
        <f>ROW(Source!A297)</f>
        <v>297</v>
      </c>
      <c r="B461">
        <v>51661419</v>
      </c>
      <c r="C461">
        <v>51662893</v>
      </c>
      <c r="D461">
        <v>49672703</v>
      </c>
      <c r="E461">
        <v>1</v>
      </c>
      <c r="F461">
        <v>1</v>
      </c>
      <c r="G461">
        <v>1</v>
      </c>
      <c r="H461">
        <v>2</v>
      </c>
      <c r="I461" t="s">
        <v>493</v>
      </c>
      <c r="J461" t="s">
        <v>494</v>
      </c>
      <c r="K461" t="s">
        <v>495</v>
      </c>
      <c r="L461">
        <v>1367</v>
      </c>
      <c r="N461">
        <v>1011</v>
      </c>
      <c r="O461" t="s">
        <v>461</v>
      </c>
      <c r="P461" t="s">
        <v>461</v>
      </c>
      <c r="Q461">
        <v>1</v>
      </c>
      <c r="W461">
        <v>0</v>
      </c>
      <c r="X461">
        <v>-1424865896</v>
      </c>
      <c r="Y461">
        <f t="shared" si="342"/>
        <v>0.35700000000000004</v>
      </c>
      <c r="AA461">
        <v>0</v>
      </c>
      <c r="AB461">
        <v>88.31</v>
      </c>
      <c r="AC461">
        <v>0</v>
      </c>
      <c r="AD461">
        <v>0</v>
      </c>
      <c r="AE461">
        <v>0</v>
      </c>
      <c r="AF461">
        <v>6.66</v>
      </c>
      <c r="AG461">
        <v>0</v>
      </c>
      <c r="AH461">
        <v>0</v>
      </c>
      <c r="AI461">
        <v>1</v>
      </c>
      <c r="AJ461">
        <v>13.26</v>
      </c>
      <c r="AK461">
        <v>33.39</v>
      </c>
      <c r="AL461">
        <v>1</v>
      </c>
      <c r="AM461">
        <v>4</v>
      </c>
      <c r="AN461">
        <v>0</v>
      </c>
      <c r="AO461">
        <v>1</v>
      </c>
      <c r="AP461">
        <v>1</v>
      </c>
      <c r="AQ461">
        <v>0</v>
      </c>
      <c r="AR461">
        <v>0</v>
      </c>
      <c r="AS461" t="s">
        <v>3</v>
      </c>
      <c r="AT461">
        <v>0.34</v>
      </c>
      <c r="AU461" t="s">
        <v>20</v>
      </c>
      <c r="AV461">
        <v>0</v>
      </c>
      <c r="AW461">
        <v>2</v>
      </c>
      <c r="AX461">
        <v>51662909</v>
      </c>
      <c r="AY461">
        <v>1</v>
      </c>
      <c r="AZ461">
        <v>0</v>
      </c>
      <c r="BA461">
        <v>514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0</v>
      </c>
      <c r="BM461">
        <v>0</v>
      </c>
      <c r="BN461">
        <v>0</v>
      </c>
      <c r="BO461">
        <v>0</v>
      </c>
      <c r="BP461">
        <v>0</v>
      </c>
      <c r="BQ461">
        <v>0</v>
      </c>
      <c r="BR461">
        <v>0</v>
      </c>
      <c r="BS461">
        <v>0</v>
      </c>
      <c r="BT461">
        <v>0</v>
      </c>
      <c r="BU461">
        <v>0</v>
      </c>
      <c r="BV461">
        <v>0</v>
      </c>
      <c r="BW461">
        <v>0</v>
      </c>
      <c r="CV461">
        <v>0</v>
      </c>
      <c r="CW461">
        <f>ROUND(Y461*Source!I297,7)</f>
        <v>1.1781000000000001E-3</v>
      </c>
      <c r="CX461">
        <f>ROUND(Y461*Source!I297,7)</f>
        <v>1.1781000000000001E-3</v>
      </c>
      <c r="CY461">
        <f>AB461</f>
        <v>88.31</v>
      </c>
      <c r="CZ461">
        <f>AF461</f>
        <v>6.66</v>
      </c>
      <c r="DA461">
        <f>AJ461</f>
        <v>13.26</v>
      </c>
      <c r="DB461">
        <f t="shared" si="343"/>
        <v>2.37</v>
      </c>
      <c r="DC461">
        <f t="shared" si="344"/>
        <v>0</v>
      </c>
      <c r="DD461" t="s">
        <v>3</v>
      </c>
      <c r="DE461" t="s">
        <v>3</v>
      </c>
      <c r="DF461">
        <f t="shared" si="345"/>
        <v>0</v>
      </c>
      <c r="DG461">
        <f>ROUND(ROUND(AF461*AJ461,2)*CX461,2)</f>
        <v>0.1</v>
      </c>
      <c r="DH461">
        <f>ROUND(ROUND(AG461*AK461,2)*CX461,2)</f>
        <v>0</v>
      </c>
      <c r="DI461">
        <f t="shared" si="346"/>
        <v>0</v>
      </c>
      <c r="DJ461">
        <f>DG461</f>
        <v>0.1</v>
      </c>
      <c r="DK461">
        <v>0</v>
      </c>
      <c r="DL461" t="s">
        <v>3</v>
      </c>
      <c r="DM461">
        <v>0</v>
      </c>
      <c r="DN461" t="s">
        <v>3</v>
      </c>
      <c r="DO461">
        <v>0</v>
      </c>
    </row>
    <row r="462" spans="1:119" x14ac:dyDescent="0.2">
      <c r="A462">
        <f>ROW(Source!A297)</f>
        <v>297</v>
      </c>
      <c r="B462">
        <v>51661419</v>
      </c>
      <c r="C462">
        <v>51662893</v>
      </c>
      <c r="D462">
        <v>49673503</v>
      </c>
      <c r="E462">
        <v>1</v>
      </c>
      <c r="F462">
        <v>1</v>
      </c>
      <c r="G462">
        <v>1</v>
      </c>
      <c r="H462">
        <v>2</v>
      </c>
      <c r="I462" t="s">
        <v>465</v>
      </c>
      <c r="J462" t="s">
        <v>466</v>
      </c>
      <c r="K462" t="s">
        <v>467</v>
      </c>
      <c r="L462">
        <v>1367</v>
      </c>
      <c r="N462">
        <v>1011</v>
      </c>
      <c r="O462" t="s">
        <v>461</v>
      </c>
      <c r="P462" t="s">
        <v>461</v>
      </c>
      <c r="Q462">
        <v>1</v>
      </c>
      <c r="W462">
        <v>0</v>
      </c>
      <c r="X462">
        <v>509054691</v>
      </c>
      <c r="Y462">
        <f t="shared" si="342"/>
        <v>0.58800000000000008</v>
      </c>
      <c r="AA462">
        <v>0</v>
      </c>
      <c r="AB462">
        <v>871.31</v>
      </c>
      <c r="AC462">
        <v>387.32</v>
      </c>
      <c r="AD462">
        <v>0</v>
      </c>
      <c r="AE462">
        <v>0</v>
      </c>
      <c r="AF462">
        <v>65.709999999999994</v>
      </c>
      <c r="AG462">
        <v>11.6</v>
      </c>
      <c r="AH462">
        <v>0</v>
      </c>
      <c r="AI462">
        <v>1</v>
      </c>
      <c r="AJ462">
        <v>13.26</v>
      </c>
      <c r="AK462">
        <v>33.39</v>
      </c>
      <c r="AL462">
        <v>1</v>
      </c>
      <c r="AM462">
        <v>4</v>
      </c>
      <c r="AN462">
        <v>0</v>
      </c>
      <c r="AO462">
        <v>1</v>
      </c>
      <c r="AP462">
        <v>1</v>
      </c>
      <c r="AQ462">
        <v>0</v>
      </c>
      <c r="AR462">
        <v>0</v>
      </c>
      <c r="AS462" t="s">
        <v>3</v>
      </c>
      <c r="AT462">
        <v>0.56000000000000005</v>
      </c>
      <c r="AU462" t="s">
        <v>20</v>
      </c>
      <c r="AV462">
        <v>0</v>
      </c>
      <c r="AW462">
        <v>2</v>
      </c>
      <c r="AX462">
        <v>51662910</v>
      </c>
      <c r="AY462">
        <v>1</v>
      </c>
      <c r="AZ462">
        <v>0</v>
      </c>
      <c r="BA462">
        <v>515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0</v>
      </c>
      <c r="BM462">
        <v>0</v>
      </c>
      <c r="BN462">
        <v>0</v>
      </c>
      <c r="BO462">
        <v>0</v>
      </c>
      <c r="BP462">
        <v>0</v>
      </c>
      <c r="BQ462">
        <v>0</v>
      </c>
      <c r="BR462">
        <v>0</v>
      </c>
      <c r="BS462">
        <v>0</v>
      </c>
      <c r="BT462">
        <v>0</v>
      </c>
      <c r="BU462">
        <v>0</v>
      </c>
      <c r="BV462">
        <v>0</v>
      </c>
      <c r="BW462">
        <v>0</v>
      </c>
      <c r="CV462">
        <v>0</v>
      </c>
      <c r="CW462">
        <f>ROUND(Y462*Source!I297,7)</f>
        <v>1.9403999999999999E-3</v>
      </c>
      <c r="CX462">
        <f>ROUND(Y462*Source!I297,7)</f>
        <v>1.9403999999999999E-3</v>
      </c>
      <c r="CY462">
        <f>AB462</f>
        <v>871.31</v>
      </c>
      <c r="CZ462">
        <f>AF462</f>
        <v>65.709999999999994</v>
      </c>
      <c r="DA462">
        <f>AJ462</f>
        <v>13.26</v>
      </c>
      <c r="DB462">
        <f t="shared" si="343"/>
        <v>38.64</v>
      </c>
      <c r="DC462">
        <f t="shared" si="344"/>
        <v>6.83</v>
      </c>
      <c r="DD462" t="s">
        <v>3</v>
      </c>
      <c r="DE462" t="s">
        <v>3</v>
      </c>
      <c r="DF462">
        <f t="shared" si="345"/>
        <v>0</v>
      </c>
      <c r="DG462">
        <f>ROUND(ROUND(AF462*AJ462,2)*CX462,2)</f>
        <v>1.69</v>
      </c>
      <c r="DH462">
        <f>ROUND(ROUND(AG462*AK462,2)*CX462,2)</f>
        <v>0.75</v>
      </c>
      <c r="DI462">
        <f t="shared" si="346"/>
        <v>0</v>
      </c>
      <c r="DJ462">
        <f>DG462</f>
        <v>1.69</v>
      </c>
      <c r="DK462">
        <v>0</v>
      </c>
      <c r="DL462" t="s">
        <v>3</v>
      </c>
      <c r="DM462">
        <v>0</v>
      </c>
      <c r="DN462" t="s">
        <v>3</v>
      </c>
      <c r="DO462">
        <v>0</v>
      </c>
    </row>
    <row r="463" spans="1:119" x14ac:dyDescent="0.2">
      <c r="A463">
        <f>ROW(Source!A297)</f>
        <v>297</v>
      </c>
      <c r="B463">
        <v>51661419</v>
      </c>
      <c r="C463">
        <v>51662893</v>
      </c>
      <c r="D463">
        <v>49673715</v>
      </c>
      <c r="E463">
        <v>1</v>
      </c>
      <c r="F463">
        <v>1</v>
      </c>
      <c r="G463">
        <v>1</v>
      </c>
      <c r="H463">
        <v>2</v>
      </c>
      <c r="I463" t="s">
        <v>479</v>
      </c>
      <c r="J463" t="s">
        <v>480</v>
      </c>
      <c r="K463" t="s">
        <v>481</v>
      </c>
      <c r="L463">
        <v>1367</v>
      </c>
      <c r="N463">
        <v>1011</v>
      </c>
      <c r="O463" t="s">
        <v>461</v>
      </c>
      <c r="P463" t="s">
        <v>461</v>
      </c>
      <c r="Q463">
        <v>1</v>
      </c>
      <c r="W463">
        <v>0</v>
      </c>
      <c r="X463">
        <v>829370094</v>
      </c>
      <c r="Y463">
        <f t="shared" si="342"/>
        <v>1.47</v>
      </c>
      <c r="AA463">
        <v>0</v>
      </c>
      <c r="AB463">
        <v>107.41</v>
      </c>
      <c r="AC463">
        <v>0</v>
      </c>
      <c r="AD463">
        <v>0</v>
      </c>
      <c r="AE463">
        <v>0</v>
      </c>
      <c r="AF463">
        <v>8.1</v>
      </c>
      <c r="AG463">
        <v>0</v>
      </c>
      <c r="AH463">
        <v>0</v>
      </c>
      <c r="AI463">
        <v>1</v>
      </c>
      <c r="AJ463">
        <v>13.26</v>
      </c>
      <c r="AK463">
        <v>33.39</v>
      </c>
      <c r="AL463">
        <v>1</v>
      </c>
      <c r="AM463">
        <v>4</v>
      </c>
      <c r="AN463">
        <v>0</v>
      </c>
      <c r="AO463">
        <v>1</v>
      </c>
      <c r="AP463">
        <v>1</v>
      </c>
      <c r="AQ463">
        <v>0</v>
      </c>
      <c r="AR463">
        <v>0</v>
      </c>
      <c r="AS463" t="s">
        <v>3</v>
      </c>
      <c r="AT463">
        <v>1.4</v>
      </c>
      <c r="AU463" t="s">
        <v>20</v>
      </c>
      <c r="AV463">
        <v>0</v>
      </c>
      <c r="AW463">
        <v>2</v>
      </c>
      <c r="AX463">
        <v>51662911</v>
      </c>
      <c r="AY463">
        <v>1</v>
      </c>
      <c r="AZ463">
        <v>0</v>
      </c>
      <c r="BA463">
        <v>516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0</v>
      </c>
      <c r="BM463">
        <v>0</v>
      </c>
      <c r="BN463">
        <v>0</v>
      </c>
      <c r="BO463">
        <v>0</v>
      </c>
      <c r="BP463">
        <v>0</v>
      </c>
      <c r="BQ463">
        <v>0</v>
      </c>
      <c r="BR463">
        <v>0</v>
      </c>
      <c r="BS463">
        <v>0</v>
      </c>
      <c r="BT463">
        <v>0</v>
      </c>
      <c r="BU463">
        <v>0</v>
      </c>
      <c r="BV463">
        <v>0</v>
      </c>
      <c r="BW463">
        <v>0</v>
      </c>
      <c r="CV463">
        <v>0</v>
      </c>
      <c r="CW463">
        <f>ROUND(Y463*Source!I297,7)</f>
        <v>4.8510000000000003E-3</v>
      </c>
      <c r="CX463">
        <f>ROUND(Y463*Source!I297,7)</f>
        <v>4.8510000000000003E-3</v>
      </c>
      <c r="CY463">
        <f>AB463</f>
        <v>107.41</v>
      </c>
      <c r="CZ463">
        <f>AF463</f>
        <v>8.1</v>
      </c>
      <c r="DA463">
        <f>AJ463</f>
        <v>13.26</v>
      </c>
      <c r="DB463">
        <f t="shared" si="343"/>
        <v>11.91</v>
      </c>
      <c r="DC463">
        <f t="shared" si="344"/>
        <v>0</v>
      </c>
      <c r="DD463" t="s">
        <v>3</v>
      </c>
      <c r="DE463" t="s">
        <v>3</v>
      </c>
      <c r="DF463">
        <f t="shared" si="345"/>
        <v>0</v>
      </c>
      <c r="DG463">
        <f>ROUND(ROUND(AF463*AJ463,2)*CX463,2)</f>
        <v>0.52</v>
      </c>
      <c r="DH463">
        <f>ROUND(ROUND(AG463*AK463,2)*CX463,2)</f>
        <v>0</v>
      </c>
      <c r="DI463">
        <f t="shared" si="346"/>
        <v>0</v>
      </c>
      <c r="DJ463">
        <f>DG463</f>
        <v>0.52</v>
      </c>
      <c r="DK463">
        <v>0</v>
      </c>
      <c r="DL463" t="s">
        <v>3</v>
      </c>
      <c r="DM463">
        <v>0</v>
      </c>
      <c r="DN463" t="s">
        <v>3</v>
      </c>
      <c r="DO463">
        <v>0</v>
      </c>
    </row>
    <row r="464" spans="1:119" x14ac:dyDescent="0.2">
      <c r="A464">
        <f>ROW(Source!A297)</f>
        <v>297</v>
      </c>
      <c r="B464">
        <v>51661419</v>
      </c>
      <c r="C464">
        <v>51662893</v>
      </c>
      <c r="D464">
        <v>49521144</v>
      </c>
      <c r="E464">
        <v>1</v>
      </c>
      <c r="F464">
        <v>1</v>
      </c>
      <c r="G464">
        <v>1</v>
      </c>
      <c r="H464">
        <v>3</v>
      </c>
      <c r="I464" t="s">
        <v>496</v>
      </c>
      <c r="J464" t="s">
        <v>497</v>
      </c>
      <c r="K464" t="s">
        <v>498</v>
      </c>
      <c r="L464">
        <v>1348</v>
      </c>
      <c r="N464">
        <v>1009</v>
      </c>
      <c r="O464" t="s">
        <v>196</v>
      </c>
      <c r="P464" t="s">
        <v>196</v>
      </c>
      <c r="Q464">
        <v>1000</v>
      </c>
      <c r="W464">
        <v>0</v>
      </c>
      <c r="X464">
        <v>-847628873</v>
      </c>
      <c r="Y464">
        <f t="shared" ref="Y464:Y469" si="347">AT464</f>
        <v>8.8999999999999995E-4</v>
      </c>
      <c r="AA464">
        <v>241405.89</v>
      </c>
      <c r="AB464">
        <v>0</v>
      </c>
      <c r="AC464">
        <v>0</v>
      </c>
      <c r="AD464">
        <v>0</v>
      </c>
      <c r="AE464">
        <v>26499</v>
      </c>
      <c r="AF464">
        <v>0</v>
      </c>
      <c r="AG464">
        <v>0</v>
      </c>
      <c r="AH464">
        <v>0</v>
      </c>
      <c r="AI464">
        <v>9.11</v>
      </c>
      <c r="AJ464">
        <v>1</v>
      </c>
      <c r="AK464">
        <v>1</v>
      </c>
      <c r="AL464">
        <v>1</v>
      </c>
      <c r="AM464">
        <v>4</v>
      </c>
      <c r="AN464">
        <v>0</v>
      </c>
      <c r="AO464">
        <v>1</v>
      </c>
      <c r="AP464">
        <v>1</v>
      </c>
      <c r="AQ464">
        <v>0</v>
      </c>
      <c r="AR464">
        <v>0</v>
      </c>
      <c r="AS464" t="s">
        <v>3</v>
      </c>
      <c r="AT464">
        <v>8.8999999999999995E-4</v>
      </c>
      <c r="AU464" t="s">
        <v>3</v>
      </c>
      <c r="AV464">
        <v>0</v>
      </c>
      <c r="AW464">
        <v>2</v>
      </c>
      <c r="AX464">
        <v>51662912</v>
      </c>
      <c r="AY464">
        <v>1</v>
      </c>
      <c r="AZ464">
        <v>0</v>
      </c>
      <c r="BA464">
        <v>517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0</v>
      </c>
      <c r="BJ464">
        <v>0</v>
      </c>
      <c r="BK464">
        <v>0</v>
      </c>
      <c r="BL464">
        <v>0</v>
      </c>
      <c r="BM464">
        <v>0</v>
      </c>
      <c r="BN464">
        <v>0</v>
      </c>
      <c r="BO464">
        <v>0</v>
      </c>
      <c r="BP464">
        <v>0</v>
      </c>
      <c r="BQ464">
        <v>0</v>
      </c>
      <c r="BR464">
        <v>0</v>
      </c>
      <c r="BS464">
        <v>0</v>
      </c>
      <c r="BT464">
        <v>0</v>
      </c>
      <c r="BU464">
        <v>0</v>
      </c>
      <c r="BV464">
        <v>0</v>
      </c>
      <c r="BW464">
        <v>0</v>
      </c>
      <c r="CV464">
        <v>0</v>
      </c>
      <c r="CW464">
        <v>0</v>
      </c>
      <c r="CX464">
        <f>ROUND(Y464*Source!I297,7)</f>
        <v>2.9000000000000002E-6</v>
      </c>
      <c r="CY464">
        <f t="shared" ref="CY464:CY469" si="348">AA464</f>
        <v>241405.89</v>
      </c>
      <c r="CZ464">
        <f t="shared" ref="CZ464:CZ469" si="349">AE464</f>
        <v>26499</v>
      </c>
      <c r="DA464">
        <f t="shared" ref="DA464:DA469" si="350">AI464</f>
        <v>9.11</v>
      </c>
      <c r="DB464">
        <f t="shared" ref="DB464:DB469" si="351">ROUND(ROUND(AT464*CZ464,2),2)</f>
        <v>23.58</v>
      </c>
      <c r="DC464">
        <f t="shared" ref="DC464:DC469" si="352">ROUND(ROUND(AT464*AG464,2),2)</f>
        <v>0</v>
      </c>
      <c r="DD464" t="s">
        <v>3</v>
      </c>
      <c r="DE464" t="s">
        <v>3</v>
      </c>
      <c r="DF464">
        <f t="shared" ref="DF464:DF469" si="353">ROUND(ROUND(AE464*AI464,2)*CX464,2)</f>
        <v>0.7</v>
      </c>
      <c r="DG464">
        <f t="shared" ref="DG464:DG471" si="354">ROUND(ROUND(AF464,2)*CX464,2)</f>
        <v>0</v>
      </c>
      <c r="DH464">
        <f t="shared" ref="DH464:DH470" si="355">ROUND(ROUND(AG464,2)*CX464,2)</f>
        <v>0</v>
      </c>
      <c r="DI464">
        <f t="shared" si="346"/>
        <v>0</v>
      </c>
      <c r="DJ464">
        <f t="shared" ref="DJ464:DJ469" si="356">DF464</f>
        <v>0.7</v>
      </c>
      <c r="DK464">
        <v>0</v>
      </c>
      <c r="DL464" t="s">
        <v>3</v>
      </c>
      <c r="DM464">
        <v>0</v>
      </c>
      <c r="DN464" t="s">
        <v>3</v>
      </c>
      <c r="DO464">
        <v>0</v>
      </c>
    </row>
    <row r="465" spans="1:119" x14ac:dyDescent="0.2">
      <c r="A465">
        <f>ROW(Source!A297)</f>
        <v>297</v>
      </c>
      <c r="B465">
        <v>51661419</v>
      </c>
      <c r="C465">
        <v>51662893</v>
      </c>
      <c r="D465">
        <v>49524301</v>
      </c>
      <c r="E465">
        <v>1</v>
      </c>
      <c r="F465">
        <v>1</v>
      </c>
      <c r="G465">
        <v>1</v>
      </c>
      <c r="H465">
        <v>3</v>
      </c>
      <c r="I465" t="s">
        <v>482</v>
      </c>
      <c r="J465" t="s">
        <v>483</v>
      </c>
      <c r="K465" t="s">
        <v>484</v>
      </c>
      <c r="L465">
        <v>1348</v>
      </c>
      <c r="N465">
        <v>1009</v>
      </c>
      <c r="O465" t="s">
        <v>196</v>
      </c>
      <c r="P465" t="s">
        <v>196</v>
      </c>
      <c r="Q465">
        <v>1000</v>
      </c>
      <c r="W465">
        <v>0</v>
      </c>
      <c r="X465">
        <v>1824693337</v>
      </c>
      <c r="Y465">
        <f t="shared" si="347"/>
        <v>4.0999999999999999E-4</v>
      </c>
      <c r="AA465">
        <v>94397.82</v>
      </c>
      <c r="AB465">
        <v>0</v>
      </c>
      <c r="AC465">
        <v>0</v>
      </c>
      <c r="AD465">
        <v>0</v>
      </c>
      <c r="AE465">
        <v>10362</v>
      </c>
      <c r="AF465">
        <v>0</v>
      </c>
      <c r="AG465">
        <v>0</v>
      </c>
      <c r="AH465">
        <v>0</v>
      </c>
      <c r="AI465">
        <v>9.11</v>
      </c>
      <c r="AJ465">
        <v>1</v>
      </c>
      <c r="AK465">
        <v>1</v>
      </c>
      <c r="AL465">
        <v>1</v>
      </c>
      <c r="AM465">
        <v>4</v>
      </c>
      <c r="AN465">
        <v>0</v>
      </c>
      <c r="AO465">
        <v>1</v>
      </c>
      <c r="AP465">
        <v>1</v>
      </c>
      <c r="AQ465">
        <v>0</v>
      </c>
      <c r="AR465">
        <v>0</v>
      </c>
      <c r="AS465" t="s">
        <v>3</v>
      </c>
      <c r="AT465">
        <v>4.0999999999999999E-4</v>
      </c>
      <c r="AU465" t="s">
        <v>3</v>
      </c>
      <c r="AV465">
        <v>0</v>
      </c>
      <c r="AW465">
        <v>2</v>
      </c>
      <c r="AX465">
        <v>51662913</v>
      </c>
      <c r="AY465">
        <v>1</v>
      </c>
      <c r="AZ465">
        <v>0</v>
      </c>
      <c r="BA465">
        <v>518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0</v>
      </c>
      <c r="BM465">
        <v>0</v>
      </c>
      <c r="BN465">
        <v>0</v>
      </c>
      <c r="BO465">
        <v>0</v>
      </c>
      <c r="BP465">
        <v>0</v>
      </c>
      <c r="BQ465">
        <v>0</v>
      </c>
      <c r="BR465">
        <v>0</v>
      </c>
      <c r="BS465">
        <v>0</v>
      </c>
      <c r="BT465">
        <v>0</v>
      </c>
      <c r="BU465">
        <v>0</v>
      </c>
      <c r="BV465">
        <v>0</v>
      </c>
      <c r="BW465">
        <v>0</v>
      </c>
      <c r="CV465">
        <v>0</v>
      </c>
      <c r="CW465">
        <v>0</v>
      </c>
      <c r="CX465">
        <f>ROUND(Y465*Source!I297,7)</f>
        <v>1.3999999999999999E-6</v>
      </c>
      <c r="CY465">
        <f t="shared" si="348"/>
        <v>94397.82</v>
      </c>
      <c r="CZ465">
        <f t="shared" si="349"/>
        <v>10362</v>
      </c>
      <c r="DA465">
        <f t="shared" si="350"/>
        <v>9.11</v>
      </c>
      <c r="DB465">
        <f t="shared" si="351"/>
        <v>4.25</v>
      </c>
      <c r="DC465">
        <f t="shared" si="352"/>
        <v>0</v>
      </c>
      <c r="DD465" t="s">
        <v>3</v>
      </c>
      <c r="DE465" t="s">
        <v>3</v>
      </c>
      <c r="DF465">
        <f t="shared" si="353"/>
        <v>0.13</v>
      </c>
      <c r="DG465">
        <f t="shared" si="354"/>
        <v>0</v>
      </c>
      <c r="DH465">
        <f t="shared" si="355"/>
        <v>0</v>
      </c>
      <c r="DI465">
        <f t="shared" si="346"/>
        <v>0</v>
      </c>
      <c r="DJ465">
        <f t="shared" si="356"/>
        <v>0.13</v>
      </c>
      <c r="DK465">
        <v>0</v>
      </c>
      <c r="DL465" t="s">
        <v>3</v>
      </c>
      <c r="DM465">
        <v>0</v>
      </c>
      <c r="DN465" t="s">
        <v>3</v>
      </c>
      <c r="DO465">
        <v>0</v>
      </c>
    </row>
    <row r="466" spans="1:119" x14ac:dyDescent="0.2">
      <c r="A466">
        <f>ROW(Source!A297)</f>
        <v>297</v>
      </c>
      <c r="B466">
        <v>51661419</v>
      </c>
      <c r="C466">
        <v>51662893</v>
      </c>
      <c r="D466">
        <v>49525488</v>
      </c>
      <c r="E466">
        <v>1</v>
      </c>
      <c r="F466">
        <v>1</v>
      </c>
      <c r="G466">
        <v>1</v>
      </c>
      <c r="H466">
        <v>3</v>
      </c>
      <c r="I466" t="s">
        <v>468</v>
      </c>
      <c r="J466" t="s">
        <v>469</v>
      </c>
      <c r="K466" t="s">
        <v>470</v>
      </c>
      <c r="L466">
        <v>1346</v>
      </c>
      <c r="N466">
        <v>1009</v>
      </c>
      <c r="O466" t="s">
        <v>471</v>
      </c>
      <c r="P466" t="s">
        <v>471</v>
      </c>
      <c r="Q466">
        <v>1</v>
      </c>
      <c r="W466">
        <v>0</v>
      </c>
      <c r="X466">
        <v>-1864341761</v>
      </c>
      <c r="Y466">
        <f t="shared" si="347"/>
        <v>15</v>
      </c>
      <c r="AA466">
        <v>82.35</v>
      </c>
      <c r="AB466">
        <v>0</v>
      </c>
      <c r="AC466">
        <v>0</v>
      </c>
      <c r="AD466">
        <v>0</v>
      </c>
      <c r="AE466">
        <v>9.0399999999999991</v>
      </c>
      <c r="AF466">
        <v>0</v>
      </c>
      <c r="AG466">
        <v>0</v>
      </c>
      <c r="AH466">
        <v>0</v>
      </c>
      <c r="AI466">
        <v>9.11</v>
      </c>
      <c r="AJ466">
        <v>1</v>
      </c>
      <c r="AK466">
        <v>1</v>
      </c>
      <c r="AL466">
        <v>1</v>
      </c>
      <c r="AM466">
        <v>4</v>
      </c>
      <c r="AN466">
        <v>0</v>
      </c>
      <c r="AO466">
        <v>1</v>
      </c>
      <c r="AP466">
        <v>1</v>
      </c>
      <c r="AQ466">
        <v>0</v>
      </c>
      <c r="AR466">
        <v>0</v>
      </c>
      <c r="AS466" t="s">
        <v>3</v>
      </c>
      <c r="AT466">
        <v>15</v>
      </c>
      <c r="AU466" t="s">
        <v>3</v>
      </c>
      <c r="AV466">
        <v>0</v>
      </c>
      <c r="AW466">
        <v>2</v>
      </c>
      <c r="AX466">
        <v>51662914</v>
      </c>
      <c r="AY466">
        <v>1</v>
      </c>
      <c r="AZ466">
        <v>0</v>
      </c>
      <c r="BA466">
        <v>519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0</v>
      </c>
      <c r="BM466">
        <v>0</v>
      </c>
      <c r="BN466">
        <v>0</v>
      </c>
      <c r="BO466">
        <v>0</v>
      </c>
      <c r="BP466">
        <v>0</v>
      </c>
      <c r="BQ466">
        <v>0</v>
      </c>
      <c r="BR466">
        <v>0</v>
      </c>
      <c r="BS466">
        <v>0</v>
      </c>
      <c r="BT466">
        <v>0</v>
      </c>
      <c r="BU466">
        <v>0</v>
      </c>
      <c r="BV466">
        <v>0</v>
      </c>
      <c r="BW466">
        <v>0</v>
      </c>
      <c r="CV466">
        <v>0</v>
      </c>
      <c r="CW466">
        <v>0</v>
      </c>
      <c r="CX466">
        <f>ROUND(Y466*Source!I297,7)</f>
        <v>4.9500000000000002E-2</v>
      </c>
      <c r="CY466">
        <f t="shared" si="348"/>
        <v>82.35</v>
      </c>
      <c r="CZ466">
        <f t="shared" si="349"/>
        <v>9.0399999999999991</v>
      </c>
      <c r="DA466">
        <f t="shared" si="350"/>
        <v>9.11</v>
      </c>
      <c r="DB466">
        <f t="shared" si="351"/>
        <v>135.6</v>
      </c>
      <c r="DC466">
        <f t="shared" si="352"/>
        <v>0</v>
      </c>
      <c r="DD466" t="s">
        <v>3</v>
      </c>
      <c r="DE466" t="s">
        <v>3</v>
      </c>
      <c r="DF466">
        <f t="shared" si="353"/>
        <v>4.08</v>
      </c>
      <c r="DG466">
        <f t="shared" si="354"/>
        <v>0</v>
      </c>
      <c r="DH466">
        <f t="shared" si="355"/>
        <v>0</v>
      </c>
      <c r="DI466">
        <f t="shared" si="346"/>
        <v>0</v>
      </c>
      <c r="DJ466">
        <f t="shared" si="356"/>
        <v>4.08</v>
      </c>
      <c r="DK466">
        <v>0</v>
      </c>
      <c r="DL466" t="s">
        <v>3</v>
      </c>
      <c r="DM466">
        <v>0</v>
      </c>
      <c r="DN466" t="s">
        <v>3</v>
      </c>
      <c r="DO466">
        <v>0</v>
      </c>
    </row>
    <row r="467" spans="1:119" x14ac:dyDescent="0.2">
      <c r="A467">
        <f>ROW(Source!A297)</f>
        <v>297</v>
      </c>
      <c r="B467">
        <v>51661419</v>
      </c>
      <c r="C467">
        <v>51662893</v>
      </c>
      <c r="D467">
        <v>49526492</v>
      </c>
      <c r="E467">
        <v>1</v>
      </c>
      <c r="F467">
        <v>1</v>
      </c>
      <c r="G467">
        <v>1</v>
      </c>
      <c r="H467">
        <v>3</v>
      </c>
      <c r="I467" t="s">
        <v>472</v>
      </c>
      <c r="J467" t="s">
        <v>473</v>
      </c>
      <c r="K467" t="s">
        <v>474</v>
      </c>
      <c r="L467">
        <v>1346</v>
      </c>
      <c r="N467">
        <v>1009</v>
      </c>
      <c r="O467" t="s">
        <v>471</v>
      </c>
      <c r="P467" t="s">
        <v>471</v>
      </c>
      <c r="Q467">
        <v>1</v>
      </c>
      <c r="W467">
        <v>0</v>
      </c>
      <c r="X467">
        <v>497341279</v>
      </c>
      <c r="Y467">
        <f t="shared" si="347"/>
        <v>8</v>
      </c>
      <c r="AA467">
        <v>210.35</v>
      </c>
      <c r="AB467">
        <v>0</v>
      </c>
      <c r="AC467">
        <v>0</v>
      </c>
      <c r="AD467">
        <v>0</v>
      </c>
      <c r="AE467">
        <v>23.09</v>
      </c>
      <c r="AF467">
        <v>0</v>
      </c>
      <c r="AG467">
        <v>0</v>
      </c>
      <c r="AH467">
        <v>0</v>
      </c>
      <c r="AI467">
        <v>9.11</v>
      </c>
      <c r="AJ467">
        <v>1</v>
      </c>
      <c r="AK467">
        <v>1</v>
      </c>
      <c r="AL467">
        <v>1</v>
      </c>
      <c r="AM467">
        <v>4</v>
      </c>
      <c r="AN467">
        <v>0</v>
      </c>
      <c r="AO467">
        <v>1</v>
      </c>
      <c r="AP467">
        <v>1</v>
      </c>
      <c r="AQ467">
        <v>0</v>
      </c>
      <c r="AR467">
        <v>0</v>
      </c>
      <c r="AS467" t="s">
        <v>3</v>
      </c>
      <c r="AT467">
        <v>8</v>
      </c>
      <c r="AU467" t="s">
        <v>3</v>
      </c>
      <c r="AV467">
        <v>0</v>
      </c>
      <c r="AW467">
        <v>2</v>
      </c>
      <c r="AX467">
        <v>51662915</v>
      </c>
      <c r="AY467">
        <v>1</v>
      </c>
      <c r="AZ467">
        <v>0</v>
      </c>
      <c r="BA467">
        <v>520</v>
      </c>
      <c r="BB46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0</v>
      </c>
      <c r="BM467">
        <v>0</v>
      </c>
      <c r="BN467">
        <v>0</v>
      </c>
      <c r="BO467">
        <v>0</v>
      </c>
      <c r="BP467">
        <v>0</v>
      </c>
      <c r="BQ467">
        <v>0</v>
      </c>
      <c r="BR467">
        <v>0</v>
      </c>
      <c r="BS467">
        <v>0</v>
      </c>
      <c r="BT467">
        <v>0</v>
      </c>
      <c r="BU467">
        <v>0</v>
      </c>
      <c r="BV467">
        <v>0</v>
      </c>
      <c r="BW467">
        <v>0</v>
      </c>
      <c r="CV467">
        <v>0</v>
      </c>
      <c r="CW467">
        <v>0</v>
      </c>
      <c r="CX467">
        <f>ROUND(Y467*Source!I297,7)</f>
        <v>2.64E-2</v>
      </c>
      <c r="CY467">
        <f t="shared" si="348"/>
        <v>210.35</v>
      </c>
      <c r="CZ467">
        <f t="shared" si="349"/>
        <v>23.09</v>
      </c>
      <c r="DA467">
        <f t="shared" si="350"/>
        <v>9.11</v>
      </c>
      <c r="DB467">
        <f t="shared" si="351"/>
        <v>184.72</v>
      </c>
      <c r="DC467">
        <f t="shared" si="352"/>
        <v>0</v>
      </c>
      <c r="DD467" t="s">
        <v>3</v>
      </c>
      <c r="DE467" t="s">
        <v>3</v>
      </c>
      <c r="DF467">
        <f t="shared" si="353"/>
        <v>5.55</v>
      </c>
      <c r="DG467">
        <f t="shared" si="354"/>
        <v>0</v>
      </c>
      <c r="DH467">
        <f t="shared" si="355"/>
        <v>0</v>
      </c>
      <c r="DI467">
        <f t="shared" si="346"/>
        <v>0</v>
      </c>
      <c r="DJ467">
        <f t="shared" si="356"/>
        <v>5.55</v>
      </c>
      <c r="DK467">
        <v>0</v>
      </c>
      <c r="DL467" t="s">
        <v>3</v>
      </c>
      <c r="DM467">
        <v>0</v>
      </c>
      <c r="DN467" t="s">
        <v>3</v>
      </c>
      <c r="DO467">
        <v>0</v>
      </c>
    </row>
    <row r="468" spans="1:119" x14ac:dyDescent="0.2">
      <c r="A468">
        <f>ROW(Source!A297)</f>
        <v>297</v>
      </c>
      <c r="B468">
        <v>51661419</v>
      </c>
      <c r="C468">
        <v>51662893</v>
      </c>
      <c r="D468">
        <v>49555131</v>
      </c>
      <c r="E468">
        <v>1</v>
      </c>
      <c r="F468">
        <v>1</v>
      </c>
      <c r="G468">
        <v>1</v>
      </c>
      <c r="H468">
        <v>3</v>
      </c>
      <c r="I468" t="s">
        <v>499</v>
      </c>
      <c r="J468" t="s">
        <v>500</v>
      </c>
      <c r="K468" t="s">
        <v>501</v>
      </c>
      <c r="L468">
        <v>1348</v>
      </c>
      <c r="N468">
        <v>1009</v>
      </c>
      <c r="O468" t="s">
        <v>196</v>
      </c>
      <c r="P468" t="s">
        <v>196</v>
      </c>
      <c r="Q468">
        <v>1000</v>
      </c>
      <c r="W468">
        <v>0</v>
      </c>
      <c r="X468">
        <v>-364749507</v>
      </c>
      <c r="Y468">
        <f t="shared" si="347"/>
        <v>5.0099999999999997E-3</v>
      </c>
      <c r="AA468">
        <v>156537.13</v>
      </c>
      <c r="AB468">
        <v>0</v>
      </c>
      <c r="AC468">
        <v>0</v>
      </c>
      <c r="AD468">
        <v>0</v>
      </c>
      <c r="AE468">
        <v>17183</v>
      </c>
      <c r="AF468">
        <v>0</v>
      </c>
      <c r="AG468">
        <v>0</v>
      </c>
      <c r="AH468">
        <v>0</v>
      </c>
      <c r="AI468">
        <v>9.11</v>
      </c>
      <c r="AJ468">
        <v>1</v>
      </c>
      <c r="AK468">
        <v>1</v>
      </c>
      <c r="AL468">
        <v>1</v>
      </c>
      <c r="AM468">
        <v>4</v>
      </c>
      <c r="AN468">
        <v>0</v>
      </c>
      <c r="AO468">
        <v>1</v>
      </c>
      <c r="AP468">
        <v>1</v>
      </c>
      <c r="AQ468">
        <v>0</v>
      </c>
      <c r="AR468">
        <v>0</v>
      </c>
      <c r="AS468" t="s">
        <v>3</v>
      </c>
      <c r="AT468">
        <v>5.0099999999999997E-3</v>
      </c>
      <c r="AU468" t="s">
        <v>3</v>
      </c>
      <c r="AV468">
        <v>0</v>
      </c>
      <c r="AW468">
        <v>2</v>
      </c>
      <c r="AX468">
        <v>51662917</v>
      </c>
      <c r="AY468">
        <v>1</v>
      </c>
      <c r="AZ468">
        <v>0</v>
      </c>
      <c r="BA468">
        <v>522</v>
      </c>
      <c r="BB468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0</v>
      </c>
      <c r="BM468">
        <v>0</v>
      </c>
      <c r="BN468">
        <v>0</v>
      </c>
      <c r="BO468">
        <v>0</v>
      </c>
      <c r="BP468">
        <v>0</v>
      </c>
      <c r="BQ468">
        <v>0</v>
      </c>
      <c r="BR468">
        <v>0</v>
      </c>
      <c r="BS468">
        <v>0</v>
      </c>
      <c r="BT468">
        <v>0</v>
      </c>
      <c r="BU468">
        <v>0</v>
      </c>
      <c r="BV468">
        <v>0</v>
      </c>
      <c r="BW468">
        <v>0</v>
      </c>
      <c r="CV468">
        <v>0</v>
      </c>
      <c r="CW468">
        <v>0</v>
      </c>
      <c r="CX468">
        <f>ROUND(Y468*Source!I297,7)</f>
        <v>1.6500000000000001E-5</v>
      </c>
      <c r="CY468">
        <f t="shared" si="348"/>
        <v>156537.13</v>
      </c>
      <c r="CZ468">
        <f t="shared" si="349"/>
        <v>17183</v>
      </c>
      <c r="DA468">
        <f t="shared" si="350"/>
        <v>9.11</v>
      </c>
      <c r="DB468">
        <f t="shared" si="351"/>
        <v>86.09</v>
      </c>
      <c r="DC468">
        <f t="shared" si="352"/>
        <v>0</v>
      </c>
      <c r="DD468" t="s">
        <v>3</v>
      </c>
      <c r="DE468" t="s">
        <v>3</v>
      </c>
      <c r="DF468">
        <f t="shared" si="353"/>
        <v>2.58</v>
      </c>
      <c r="DG468">
        <f t="shared" si="354"/>
        <v>0</v>
      </c>
      <c r="DH468">
        <f t="shared" si="355"/>
        <v>0</v>
      </c>
      <c r="DI468">
        <f t="shared" si="346"/>
        <v>0</v>
      </c>
      <c r="DJ468">
        <f t="shared" si="356"/>
        <v>2.58</v>
      </c>
      <c r="DK468">
        <v>0</v>
      </c>
      <c r="DL468" t="s">
        <v>3</v>
      </c>
      <c r="DM468">
        <v>0</v>
      </c>
      <c r="DN468" t="s">
        <v>3</v>
      </c>
      <c r="DO468">
        <v>0</v>
      </c>
    </row>
    <row r="469" spans="1:119" x14ac:dyDescent="0.2">
      <c r="A469">
        <f>ROW(Source!A297)</f>
        <v>297</v>
      </c>
      <c r="B469">
        <v>51661419</v>
      </c>
      <c r="C469">
        <v>51662893</v>
      </c>
      <c r="D469">
        <v>49564216</v>
      </c>
      <c r="E469">
        <v>1</v>
      </c>
      <c r="F469">
        <v>1</v>
      </c>
      <c r="G469">
        <v>1</v>
      </c>
      <c r="H469">
        <v>3</v>
      </c>
      <c r="I469" t="s">
        <v>87</v>
      </c>
      <c r="J469" t="s">
        <v>89</v>
      </c>
      <c r="K469" t="s">
        <v>88</v>
      </c>
      <c r="L469">
        <v>1327</v>
      </c>
      <c r="N469">
        <v>1005</v>
      </c>
      <c r="O469" t="s">
        <v>63</v>
      </c>
      <c r="P469" t="s">
        <v>63</v>
      </c>
      <c r="Q469">
        <v>1</v>
      </c>
      <c r="W469">
        <v>0</v>
      </c>
      <c r="X469">
        <v>179590291</v>
      </c>
      <c r="Y469">
        <f t="shared" si="347"/>
        <v>100</v>
      </c>
      <c r="AA469">
        <v>1379.62</v>
      </c>
      <c r="AB469">
        <v>0</v>
      </c>
      <c r="AC469">
        <v>0</v>
      </c>
      <c r="AD469">
        <v>0</v>
      </c>
      <c r="AE469">
        <v>151.44</v>
      </c>
      <c r="AF469">
        <v>0</v>
      </c>
      <c r="AG469">
        <v>0</v>
      </c>
      <c r="AH469">
        <v>0</v>
      </c>
      <c r="AI469">
        <v>9.11</v>
      </c>
      <c r="AJ469">
        <v>1</v>
      </c>
      <c r="AK469">
        <v>1</v>
      </c>
      <c r="AL469">
        <v>1</v>
      </c>
      <c r="AM469">
        <v>0</v>
      </c>
      <c r="AN469">
        <v>0</v>
      </c>
      <c r="AO469">
        <v>0</v>
      </c>
      <c r="AP469">
        <v>1</v>
      </c>
      <c r="AQ469">
        <v>0</v>
      </c>
      <c r="AR469">
        <v>0</v>
      </c>
      <c r="AS469" t="s">
        <v>3</v>
      </c>
      <c r="AT469">
        <v>100</v>
      </c>
      <c r="AU469" t="s">
        <v>3</v>
      </c>
      <c r="AV469">
        <v>0</v>
      </c>
      <c r="AW469">
        <v>1</v>
      </c>
      <c r="AX469">
        <v>-1</v>
      </c>
      <c r="AY469">
        <v>0</v>
      </c>
      <c r="AZ469">
        <v>0</v>
      </c>
      <c r="BA469" t="s">
        <v>3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0</v>
      </c>
      <c r="BM469">
        <v>0</v>
      </c>
      <c r="BN469">
        <v>0</v>
      </c>
      <c r="BO469">
        <v>0</v>
      </c>
      <c r="BP469">
        <v>0</v>
      </c>
      <c r="BQ469">
        <v>0</v>
      </c>
      <c r="BR469">
        <v>0</v>
      </c>
      <c r="BS469">
        <v>0</v>
      </c>
      <c r="BT469">
        <v>0</v>
      </c>
      <c r="BU469">
        <v>0</v>
      </c>
      <c r="BV469">
        <v>0</v>
      </c>
      <c r="BW469">
        <v>0</v>
      </c>
      <c r="CV469">
        <v>0</v>
      </c>
      <c r="CW469">
        <v>0</v>
      </c>
      <c r="CX469">
        <f>ROUND(Y469*Source!I297,7)</f>
        <v>0.33</v>
      </c>
      <c r="CY469">
        <f t="shared" si="348"/>
        <v>1379.62</v>
      </c>
      <c r="CZ469">
        <f t="shared" si="349"/>
        <v>151.44</v>
      </c>
      <c r="DA469">
        <f t="shared" si="350"/>
        <v>9.11</v>
      </c>
      <c r="DB469">
        <f t="shared" si="351"/>
        <v>15144</v>
      </c>
      <c r="DC469">
        <f t="shared" si="352"/>
        <v>0</v>
      </c>
      <c r="DD469" t="s">
        <v>3</v>
      </c>
      <c r="DE469" t="s">
        <v>3</v>
      </c>
      <c r="DF469">
        <f t="shared" si="353"/>
        <v>455.27</v>
      </c>
      <c r="DG469">
        <f t="shared" si="354"/>
        <v>0</v>
      </c>
      <c r="DH469">
        <f t="shared" si="355"/>
        <v>0</v>
      </c>
      <c r="DI469">
        <f t="shared" si="346"/>
        <v>0</v>
      </c>
      <c r="DJ469">
        <f t="shared" si="356"/>
        <v>455.27</v>
      </c>
      <c r="DK469">
        <v>0</v>
      </c>
      <c r="DL469" t="s">
        <v>3</v>
      </c>
      <c r="DM469">
        <v>0</v>
      </c>
      <c r="DN469" t="s">
        <v>3</v>
      </c>
      <c r="DO469">
        <v>0</v>
      </c>
    </row>
    <row r="470" spans="1:119" x14ac:dyDescent="0.2">
      <c r="A470">
        <f>ROW(Source!A299)</f>
        <v>299</v>
      </c>
      <c r="B470">
        <v>51661419</v>
      </c>
      <c r="C470">
        <v>51662923</v>
      </c>
      <c r="D470">
        <v>49510719</v>
      </c>
      <c r="E470">
        <v>70</v>
      </c>
      <c r="F470">
        <v>1</v>
      </c>
      <c r="G470">
        <v>1</v>
      </c>
      <c r="H470">
        <v>1</v>
      </c>
      <c r="I470" t="s">
        <v>491</v>
      </c>
      <c r="J470" t="s">
        <v>3</v>
      </c>
      <c r="K470" t="s">
        <v>492</v>
      </c>
      <c r="L470">
        <v>1191</v>
      </c>
      <c r="N470">
        <v>1013</v>
      </c>
      <c r="O470" t="s">
        <v>455</v>
      </c>
      <c r="P470" t="s">
        <v>455</v>
      </c>
      <c r="Q470">
        <v>1</v>
      </c>
      <c r="W470">
        <v>0</v>
      </c>
      <c r="X470">
        <v>784619160</v>
      </c>
      <c r="Y470">
        <f t="shared" ref="Y470:Y475" si="357">(AT470*ROUND(1.05,7))</f>
        <v>148.05000000000001</v>
      </c>
      <c r="AA470">
        <v>0</v>
      </c>
      <c r="AB470">
        <v>0</v>
      </c>
      <c r="AC470">
        <v>0</v>
      </c>
      <c r="AD470">
        <v>291.83</v>
      </c>
      <c r="AE470">
        <v>0</v>
      </c>
      <c r="AF470">
        <v>0</v>
      </c>
      <c r="AG470">
        <v>0</v>
      </c>
      <c r="AH470">
        <v>8.74</v>
      </c>
      <c r="AI470">
        <v>1</v>
      </c>
      <c r="AJ470">
        <v>1</v>
      </c>
      <c r="AK470">
        <v>1</v>
      </c>
      <c r="AL470">
        <v>33.39</v>
      </c>
      <c r="AM470">
        <v>4</v>
      </c>
      <c r="AN470">
        <v>0</v>
      </c>
      <c r="AO470">
        <v>1</v>
      </c>
      <c r="AP470">
        <v>1</v>
      </c>
      <c r="AQ470">
        <v>0</v>
      </c>
      <c r="AR470">
        <v>0</v>
      </c>
      <c r="AS470" t="s">
        <v>3</v>
      </c>
      <c r="AT470">
        <v>141</v>
      </c>
      <c r="AU470" t="s">
        <v>20</v>
      </c>
      <c r="AV470">
        <v>1</v>
      </c>
      <c r="AW470">
        <v>2</v>
      </c>
      <c r="AX470">
        <v>51662938</v>
      </c>
      <c r="AY470">
        <v>1</v>
      </c>
      <c r="AZ470">
        <v>0</v>
      </c>
      <c r="BA470">
        <v>527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0</v>
      </c>
      <c r="BM470">
        <v>0</v>
      </c>
      <c r="BN470">
        <v>0</v>
      </c>
      <c r="BO470">
        <v>0</v>
      </c>
      <c r="BP470">
        <v>0</v>
      </c>
      <c r="BQ470">
        <v>0</v>
      </c>
      <c r="BR470">
        <v>0</v>
      </c>
      <c r="BS470">
        <v>0</v>
      </c>
      <c r="BT470">
        <v>0</v>
      </c>
      <c r="BU470">
        <v>0</v>
      </c>
      <c r="BV470">
        <v>0</v>
      </c>
      <c r="BW470">
        <v>0</v>
      </c>
      <c r="CU470">
        <f>ROUND(AT470*Source!I299*AH470*AL470,2)</f>
        <v>53245.3</v>
      </c>
      <c r="CV470">
        <f>ROUND(Y470*Source!I299,7)</f>
        <v>191.57669999999999</v>
      </c>
      <c r="CW470">
        <v>0</v>
      </c>
      <c r="CX470">
        <f>ROUND(Y470*Source!I299,7)</f>
        <v>191.57669999999999</v>
      </c>
      <c r="CY470">
        <f>AD470</f>
        <v>291.83</v>
      </c>
      <c r="CZ470">
        <f>AH470</f>
        <v>8.74</v>
      </c>
      <c r="DA470">
        <f>AL470</f>
        <v>33.39</v>
      </c>
      <c r="DB470">
        <f t="shared" ref="DB470:DB475" si="358">ROUND((ROUND(AT470*CZ470,2)*ROUND(1.05,7)),2)</f>
        <v>1293.96</v>
      </c>
      <c r="DC470">
        <f t="shared" ref="DC470:DC475" si="359">ROUND((ROUND(AT470*AG470,2)*ROUND(1.05,7)),2)</f>
        <v>0</v>
      </c>
      <c r="DD470" t="s">
        <v>3</v>
      </c>
      <c r="DE470" t="s">
        <v>3</v>
      </c>
      <c r="DF470">
        <f t="shared" ref="DF470:DF475" si="360">ROUND(ROUND(AE470,2)*CX470,2)</f>
        <v>0</v>
      </c>
      <c r="DG470">
        <f t="shared" si="354"/>
        <v>0</v>
      </c>
      <c r="DH470">
        <f t="shared" si="355"/>
        <v>0</v>
      </c>
      <c r="DI470">
        <f>ROUND(ROUND(AH470*AL470,2)*CX470,2)</f>
        <v>55907.83</v>
      </c>
      <c r="DJ470">
        <f>DI470</f>
        <v>55907.83</v>
      </c>
      <c r="DK470">
        <v>0</v>
      </c>
      <c r="DL470" t="s">
        <v>3</v>
      </c>
      <c r="DM470">
        <v>0</v>
      </c>
      <c r="DN470" t="s">
        <v>3</v>
      </c>
      <c r="DO470">
        <v>0</v>
      </c>
    </row>
    <row r="471" spans="1:119" x14ac:dyDescent="0.2">
      <c r="A471">
        <f>ROW(Source!A299)</f>
        <v>299</v>
      </c>
      <c r="B471">
        <v>51661419</v>
      </c>
      <c r="C471">
        <v>51662923</v>
      </c>
      <c r="D471">
        <v>49510905</v>
      </c>
      <c r="E471">
        <v>70</v>
      </c>
      <c r="F471">
        <v>1</v>
      </c>
      <c r="G471">
        <v>1</v>
      </c>
      <c r="H471">
        <v>1</v>
      </c>
      <c r="I471" t="s">
        <v>456</v>
      </c>
      <c r="J471" t="s">
        <v>3</v>
      </c>
      <c r="K471" t="s">
        <v>457</v>
      </c>
      <c r="L471">
        <v>1191</v>
      </c>
      <c r="N471">
        <v>1013</v>
      </c>
      <c r="O471" t="s">
        <v>455</v>
      </c>
      <c r="P471" t="s">
        <v>455</v>
      </c>
      <c r="Q471">
        <v>1</v>
      </c>
      <c r="W471">
        <v>0</v>
      </c>
      <c r="X471">
        <v>-1417349443</v>
      </c>
      <c r="Y471">
        <f t="shared" si="357"/>
        <v>0.98699999999999999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1</v>
      </c>
      <c r="AJ471">
        <v>1</v>
      </c>
      <c r="AK471">
        <v>33.39</v>
      </c>
      <c r="AL471">
        <v>1</v>
      </c>
      <c r="AM471">
        <v>4</v>
      </c>
      <c r="AN471">
        <v>0</v>
      </c>
      <c r="AO471">
        <v>1</v>
      </c>
      <c r="AP471">
        <v>1</v>
      </c>
      <c r="AQ471">
        <v>0</v>
      </c>
      <c r="AR471">
        <v>0</v>
      </c>
      <c r="AS471" t="s">
        <v>3</v>
      </c>
      <c r="AT471">
        <v>0.94</v>
      </c>
      <c r="AU471" t="s">
        <v>20</v>
      </c>
      <c r="AV471">
        <v>2</v>
      </c>
      <c r="AW471">
        <v>2</v>
      </c>
      <c r="AX471">
        <v>51662939</v>
      </c>
      <c r="AY471">
        <v>1</v>
      </c>
      <c r="AZ471">
        <v>0</v>
      </c>
      <c r="BA471">
        <v>528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0</v>
      </c>
      <c r="BL471">
        <v>0</v>
      </c>
      <c r="BM471">
        <v>0</v>
      </c>
      <c r="BN471">
        <v>0</v>
      </c>
      <c r="BO471">
        <v>0</v>
      </c>
      <c r="BP471">
        <v>0</v>
      </c>
      <c r="BQ471">
        <v>0</v>
      </c>
      <c r="BR471">
        <v>0</v>
      </c>
      <c r="BS471">
        <v>0</v>
      </c>
      <c r="BT471">
        <v>0</v>
      </c>
      <c r="BU471">
        <v>0</v>
      </c>
      <c r="BV471">
        <v>0</v>
      </c>
      <c r="BW471">
        <v>0</v>
      </c>
      <c r="CV471">
        <v>0</v>
      </c>
      <c r="CW471">
        <v>0</v>
      </c>
      <c r="CX471">
        <f>ROUND(Y471*Source!I299,7)</f>
        <v>1.2771779999999999</v>
      </c>
      <c r="CY471">
        <f>AD471</f>
        <v>0</v>
      </c>
      <c r="CZ471">
        <f>AH471</f>
        <v>0</v>
      </c>
      <c r="DA471">
        <f>AL471</f>
        <v>1</v>
      </c>
      <c r="DB471">
        <f t="shared" si="358"/>
        <v>0</v>
      </c>
      <c r="DC471">
        <f t="shared" si="359"/>
        <v>0</v>
      </c>
      <c r="DD471" t="s">
        <v>3</v>
      </c>
      <c r="DE471" t="s">
        <v>3</v>
      </c>
      <c r="DF471">
        <f t="shared" si="360"/>
        <v>0</v>
      </c>
      <c r="DG471">
        <f t="shared" si="354"/>
        <v>0</v>
      </c>
      <c r="DH471">
        <f>ROUND(ROUND(AG471*AK471,2)*CX471,2)</f>
        <v>0</v>
      </c>
      <c r="DI471">
        <f t="shared" ref="DI471:DI483" si="361">ROUND(ROUND(AH471,2)*CX471,2)</f>
        <v>0</v>
      </c>
      <c r="DJ471">
        <f>DI471</f>
        <v>0</v>
      </c>
      <c r="DK471">
        <v>0</v>
      </c>
      <c r="DL471" t="s">
        <v>3</v>
      </c>
      <c r="DM471">
        <v>0</v>
      </c>
      <c r="DN471" t="s">
        <v>3</v>
      </c>
      <c r="DO471">
        <v>0</v>
      </c>
    </row>
    <row r="472" spans="1:119" x14ac:dyDescent="0.2">
      <c r="A472">
        <f>ROW(Source!A299)</f>
        <v>299</v>
      </c>
      <c r="B472">
        <v>51661419</v>
      </c>
      <c r="C472">
        <v>51662923</v>
      </c>
      <c r="D472">
        <v>49672573</v>
      </c>
      <c r="E472">
        <v>1</v>
      </c>
      <c r="F472">
        <v>1</v>
      </c>
      <c r="G472">
        <v>1</v>
      </c>
      <c r="H472">
        <v>2</v>
      </c>
      <c r="I472" t="s">
        <v>458</v>
      </c>
      <c r="J472" t="s">
        <v>459</v>
      </c>
      <c r="K472" t="s">
        <v>460</v>
      </c>
      <c r="L472">
        <v>1367</v>
      </c>
      <c r="N472">
        <v>1011</v>
      </c>
      <c r="O472" t="s">
        <v>461</v>
      </c>
      <c r="P472" t="s">
        <v>461</v>
      </c>
      <c r="Q472">
        <v>1</v>
      </c>
      <c r="W472">
        <v>0</v>
      </c>
      <c r="X472">
        <v>-430484415</v>
      </c>
      <c r="Y472">
        <f t="shared" si="357"/>
        <v>0.39900000000000002</v>
      </c>
      <c r="AA472">
        <v>0</v>
      </c>
      <c r="AB472">
        <v>1530.2</v>
      </c>
      <c r="AC472">
        <v>450.77</v>
      </c>
      <c r="AD472">
        <v>0</v>
      </c>
      <c r="AE472">
        <v>0</v>
      </c>
      <c r="AF472">
        <v>115.4</v>
      </c>
      <c r="AG472">
        <v>13.5</v>
      </c>
      <c r="AH472">
        <v>0</v>
      </c>
      <c r="AI472">
        <v>1</v>
      </c>
      <c r="AJ472">
        <v>13.26</v>
      </c>
      <c r="AK472">
        <v>33.39</v>
      </c>
      <c r="AL472">
        <v>1</v>
      </c>
      <c r="AM472">
        <v>4</v>
      </c>
      <c r="AN472">
        <v>0</v>
      </c>
      <c r="AO472">
        <v>1</v>
      </c>
      <c r="AP472">
        <v>1</v>
      </c>
      <c r="AQ472">
        <v>0</v>
      </c>
      <c r="AR472">
        <v>0</v>
      </c>
      <c r="AS472" t="s">
        <v>3</v>
      </c>
      <c r="AT472">
        <v>0.38</v>
      </c>
      <c r="AU472" t="s">
        <v>20</v>
      </c>
      <c r="AV472">
        <v>0</v>
      </c>
      <c r="AW472">
        <v>2</v>
      </c>
      <c r="AX472">
        <v>51662940</v>
      </c>
      <c r="AY472">
        <v>1</v>
      </c>
      <c r="AZ472">
        <v>0</v>
      </c>
      <c r="BA472">
        <v>529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0</v>
      </c>
      <c r="BM472">
        <v>0</v>
      </c>
      <c r="BN472">
        <v>0</v>
      </c>
      <c r="BO472">
        <v>0</v>
      </c>
      <c r="BP472">
        <v>0</v>
      </c>
      <c r="BQ472">
        <v>0</v>
      </c>
      <c r="BR472">
        <v>0</v>
      </c>
      <c r="BS472">
        <v>0</v>
      </c>
      <c r="BT472">
        <v>0</v>
      </c>
      <c r="BU472">
        <v>0</v>
      </c>
      <c r="BV472">
        <v>0</v>
      </c>
      <c r="BW472">
        <v>0</v>
      </c>
      <c r="CV472">
        <v>0</v>
      </c>
      <c r="CW472">
        <f>ROUND(Y472*Source!I299,7)</f>
        <v>0.51630600000000004</v>
      </c>
      <c r="CX472">
        <f>ROUND(Y472*Source!I299,7)</f>
        <v>0.51630600000000004</v>
      </c>
      <c r="CY472">
        <f>AB472</f>
        <v>1530.2</v>
      </c>
      <c r="CZ472">
        <f>AF472</f>
        <v>115.4</v>
      </c>
      <c r="DA472">
        <f>AJ472</f>
        <v>13.26</v>
      </c>
      <c r="DB472">
        <f t="shared" si="358"/>
        <v>46.04</v>
      </c>
      <c r="DC472">
        <f t="shared" si="359"/>
        <v>5.39</v>
      </c>
      <c r="DD472" t="s">
        <v>3</v>
      </c>
      <c r="DE472" t="s">
        <v>3</v>
      </c>
      <c r="DF472">
        <f t="shared" si="360"/>
        <v>0</v>
      </c>
      <c r="DG472">
        <f>ROUND(ROUND(AF472*AJ472,2)*CX472,2)</f>
        <v>790.05</v>
      </c>
      <c r="DH472">
        <f>ROUND(ROUND(AG472*AK472,2)*CX472,2)</f>
        <v>232.74</v>
      </c>
      <c r="DI472">
        <f t="shared" si="361"/>
        <v>0</v>
      </c>
      <c r="DJ472">
        <f>DG472</f>
        <v>790.05</v>
      </c>
      <c r="DK472">
        <v>0</v>
      </c>
      <c r="DL472" t="s">
        <v>3</v>
      </c>
      <c r="DM472">
        <v>0</v>
      </c>
      <c r="DN472" t="s">
        <v>3</v>
      </c>
      <c r="DO472">
        <v>0</v>
      </c>
    </row>
    <row r="473" spans="1:119" x14ac:dyDescent="0.2">
      <c r="A473">
        <f>ROW(Source!A299)</f>
        <v>299</v>
      </c>
      <c r="B473">
        <v>51661419</v>
      </c>
      <c r="C473">
        <v>51662923</v>
      </c>
      <c r="D473">
        <v>49672703</v>
      </c>
      <c r="E473">
        <v>1</v>
      </c>
      <c r="F473">
        <v>1</v>
      </c>
      <c r="G473">
        <v>1</v>
      </c>
      <c r="H473">
        <v>2</v>
      </c>
      <c r="I473" t="s">
        <v>493</v>
      </c>
      <c r="J473" t="s">
        <v>494</v>
      </c>
      <c r="K473" t="s">
        <v>495</v>
      </c>
      <c r="L473">
        <v>1367</v>
      </c>
      <c r="N473">
        <v>1011</v>
      </c>
      <c r="O473" t="s">
        <v>461</v>
      </c>
      <c r="P473" t="s">
        <v>461</v>
      </c>
      <c r="Q473">
        <v>1</v>
      </c>
      <c r="W473">
        <v>0</v>
      </c>
      <c r="X473">
        <v>-1424865896</v>
      </c>
      <c r="Y473">
        <f t="shared" si="357"/>
        <v>0.35700000000000004</v>
      </c>
      <c r="AA473">
        <v>0</v>
      </c>
      <c r="AB473">
        <v>88.31</v>
      </c>
      <c r="AC473">
        <v>0</v>
      </c>
      <c r="AD473">
        <v>0</v>
      </c>
      <c r="AE473">
        <v>0</v>
      </c>
      <c r="AF473">
        <v>6.66</v>
      </c>
      <c r="AG473">
        <v>0</v>
      </c>
      <c r="AH473">
        <v>0</v>
      </c>
      <c r="AI473">
        <v>1</v>
      </c>
      <c r="AJ473">
        <v>13.26</v>
      </c>
      <c r="AK473">
        <v>33.39</v>
      </c>
      <c r="AL473">
        <v>1</v>
      </c>
      <c r="AM473">
        <v>4</v>
      </c>
      <c r="AN473">
        <v>0</v>
      </c>
      <c r="AO473">
        <v>1</v>
      </c>
      <c r="AP473">
        <v>1</v>
      </c>
      <c r="AQ473">
        <v>0</v>
      </c>
      <c r="AR473">
        <v>0</v>
      </c>
      <c r="AS473" t="s">
        <v>3</v>
      </c>
      <c r="AT473">
        <v>0.34</v>
      </c>
      <c r="AU473" t="s">
        <v>20</v>
      </c>
      <c r="AV473">
        <v>0</v>
      </c>
      <c r="AW473">
        <v>2</v>
      </c>
      <c r="AX473">
        <v>51662941</v>
      </c>
      <c r="AY473">
        <v>1</v>
      </c>
      <c r="AZ473">
        <v>0</v>
      </c>
      <c r="BA473">
        <v>530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0</v>
      </c>
      <c r="BM473">
        <v>0</v>
      </c>
      <c r="BN473">
        <v>0</v>
      </c>
      <c r="BO473">
        <v>0</v>
      </c>
      <c r="BP473">
        <v>0</v>
      </c>
      <c r="BQ473">
        <v>0</v>
      </c>
      <c r="BR473">
        <v>0</v>
      </c>
      <c r="BS473">
        <v>0</v>
      </c>
      <c r="BT473">
        <v>0</v>
      </c>
      <c r="BU473">
        <v>0</v>
      </c>
      <c r="BV473">
        <v>0</v>
      </c>
      <c r="BW473">
        <v>0</v>
      </c>
      <c r="CV473">
        <v>0</v>
      </c>
      <c r="CW473">
        <f>ROUND(Y473*Source!I299,7)</f>
        <v>0.46195799999999998</v>
      </c>
      <c r="CX473">
        <f>ROUND(Y473*Source!I299,7)</f>
        <v>0.46195799999999998</v>
      </c>
      <c r="CY473">
        <f>AB473</f>
        <v>88.31</v>
      </c>
      <c r="CZ473">
        <f>AF473</f>
        <v>6.66</v>
      </c>
      <c r="DA473">
        <f>AJ473</f>
        <v>13.26</v>
      </c>
      <c r="DB473">
        <f t="shared" si="358"/>
        <v>2.37</v>
      </c>
      <c r="DC473">
        <f t="shared" si="359"/>
        <v>0</v>
      </c>
      <c r="DD473" t="s">
        <v>3</v>
      </c>
      <c r="DE473" t="s">
        <v>3</v>
      </c>
      <c r="DF473">
        <f t="shared" si="360"/>
        <v>0</v>
      </c>
      <c r="DG473">
        <f>ROUND(ROUND(AF473*AJ473,2)*CX473,2)</f>
        <v>40.799999999999997</v>
      </c>
      <c r="DH473">
        <f>ROUND(ROUND(AG473*AK473,2)*CX473,2)</f>
        <v>0</v>
      </c>
      <c r="DI473">
        <f t="shared" si="361"/>
        <v>0</v>
      </c>
      <c r="DJ473">
        <f>DG473</f>
        <v>40.799999999999997</v>
      </c>
      <c r="DK473">
        <v>0</v>
      </c>
      <c r="DL473" t="s">
        <v>3</v>
      </c>
      <c r="DM473">
        <v>0</v>
      </c>
      <c r="DN473" t="s">
        <v>3</v>
      </c>
      <c r="DO473">
        <v>0</v>
      </c>
    </row>
    <row r="474" spans="1:119" x14ac:dyDescent="0.2">
      <c r="A474">
        <f>ROW(Source!A299)</f>
        <v>299</v>
      </c>
      <c r="B474">
        <v>51661419</v>
      </c>
      <c r="C474">
        <v>51662923</v>
      </c>
      <c r="D474">
        <v>49673503</v>
      </c>
      <c r="E474">
        <v>1</v>
      </c>
      <c r="F474">
        <v>1</v>
      </c>
      <c r="G474">
        <v>1</v>
      </c>
      <c r="H474">
        <v>2</v>
      </c>
      <c r="I474" t="s">
        <v>465</v>
      </c>
      <c r="J474" t="s">
        <v>466</v>
      </c>
      <c r="K474" t="s">
        <v>467</v>
      </c>
      <c r="L474">
        <v>1367</v>
      </c>
      <c r="N474">
        <v>1011</v>
      </c>
      <c r="O474" t="s">
        <v>461</v>
      </c>
      <c r="P474" t="s">
        <v>461</v>
      </c>
      <c r="Q474">
        <v>1</v>
      </c>
      <c r="W474">
        <v>0</v>
      </c>
      <c r="X474">
        <v>509054691</v>
      </c>
      <c r="Y474">
        <f t="shared" si="357"/>
        <v>0.58800000000000008</v>
      </c>
      <c r="AA474">
        <v>0</v>
      </c>
      <c r="AB474">
        <v>871.31</v>
      </c>
      <c r="AC474">
        <v>387.32</v>
      </c>
      <c r="AD474">
        <v>0</v>
      </c>
      <c r="AE474">
        <v>0</v>
      </c>
      <c r="AF474">
        <v>65.709999999999994</v>
      </c>
      <c r="AG474">
        <v>11.6</v>
      </c>
      <c r="AH474">
        <v>0</v>
      </c>
      <c r="AI474">
        <v>1</v>
      </c>
      <c r="AJ474">
        <v>13.26</v>
      </c>
      <c r="AK474">
        <v>33.39</v>
      </c>
      <c r="AL474">
        <v>1</v>
      </c>
      <c r="AM474">
        <v>4</v>
      </c>
      <c r="AN474">
        <v>0</v>
      </c>
      <c r="AO474">
        <v>1</v>
      </c>
      <c r="AP474">
        <v>1</v>
      </c>
      <c r="AQ474">
        <v>0</v>
      </c>
      <c r="AR474">
        <v>0</v>
      </c>
      <c r="AS474" t="s">
        <v>3</v>
      </c>
      <c r="AT474">
        <v>0.56000000000000005</v>
      </c>
      <c r="AU474" t="s">
        <v>20</v>
      </c>
      <c r="AV474">
        <v>0</v>
      </c>
      <c r="AW474">
        <v>2</v>
      </c>
      <c r="AX474">
        <v>51662942</v>
      </c>
      <c r="AY474">
        <v>1</v>
      </c>
      <c r="AZ474">
        <v>0</v>
      </c>
      <c r="BA474">
        <v>531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0</v>
      </c>
      <c r="BM474">
        <v>0</v>
      </c>
      <c r="BN474">
        <v>0</v>
      </c>
      <c r="BO474">
        <v>0</v>
      </c>
      <c r="BP474">
        <v>0</v>
      </c>
      <c r="BQ474">
        <v>0</v>
      </c>
      <c r="BR474">
        <v>0</v>
      </c>
      <c r="BS474">
        <v>0</v>
      </c>
      <c r="BT474">
        <v>0</v>
      </c>
      <c r="BU474">
        <v>0</v>
      </c>
      <c r="BV474">
        <v>0</v>
      </c>
      <c r="BW474">
        <v>0</v>
      </c>
      <c r="CV474">
        <v>0</v>
      </c>
      <c r="CW474">
        <f>ROUND(Y474*Source!I299,7)</f>
        <v>0.76087199999999999</v>
      </c>
      <c r="CX474">
        <f>ROUND(Y474*Source!I299,7)</f>
        <v>0.76087199999999999</v>
      </c>
      <c r="CY474">
        <f>AB474</f>
        <v>871.31</v>
      </c>
      <c r="CZ474">
        <f>AF474</f>
        <v>65.709999999999994</v>
      </c>
      <c r="DA474">
        <f>AJ474</f>
        <v>13.26</v>
      </c>
      <c r="DB474">
        <f t="shared" si="358"/>
        <v>38.64</v>
      </c>
      <c r="DC474">
        <f t="shared" si="359"/>
        <v>6.83</v>
      </c>
      <c r="DD474" t="s">
        <v>3</v>
      </c>
      <c r="DE474" t="s">
        <v>3</v>
      </c>
      <c r="DF474">
        <f t="shared" si="360"/>
        <v>0</v>
      </c>
      <c r="DG474">
        <f>ROUND(ROUND(AF474*AJ474,2)*CX474,2)</f>
        <v>662.96</v>
      </c>
      <c r="DH474">
        <f>ROUND(ROUND(AG474*AK474,2)*CX474,2)</f>
        <v>294.7</v>
      </c>
      <c r="DI474">
        <f t="shared" si="361"/>
        <v>0</v>
      </c>
      <c r="DJ474">
        <f>DG474</f>
        <v>662.96</v>
      </c>
      <c r="DK474">
        <v>0</v>
      </c>
      <c r="DL474" t="s">
        <v>3</v>
      </c>
      <c r="DM474">
        <v>0</v>
      </c>
      <c r="DN474" t="s">
        <v>3</v>
      </c>
      <c r="DO474">
        <v>0</v>
      </c>
    </row>
    <row r="475" spans="1:119" x14ac:dyDescent="0.2">
      <c r="A475">
        <f>ROW(Source!A299)</f>
        <v>299</v>
      </c>
      <c r="B475">
        <v>51661419</v>
      </c>
      <c r="C475">
        <v>51662923</v>
      </c>
      <c r="D475">
        <v>49673715</v>
      </c>
      <c r="E475">
        <v>1</v>
      </c>
      <c r="F475">
        <v>1</v>
      </c>
      <c r="G475">
        <v>1</v>
      </c>
      <c r="H475">
        <v>2</v>
      </c>
      <c r="I475" t="s">
        <v>479</v>
      </c>
      <c r="J475" t="s">
        <v>480</v>
      </c>
      <c r="K475" t="s">
        <v>481</v>
      </c>
      <c r="L475">
        <v>1367</v>
      </c>
      <c r="N475">
        <v>1011</v>
      </c>
      <c r="O475" t="s">
        <v>461</v>
      </c>
      <c r="P475" t="s">
        <v>461</v>
      </c>
      <c r="Q475">
        <v>1</v>
      </c>
      <c r="W475">
        <v>0</v>
      </c>
      <c r="X475">
        <v>829370094</v>
      </c>
      <c r="Y475">
        <f t="shared" si="357"/>
        <v>1.47</v>
      </c>
      <c r="AA475">
        <v>0</v>
      </c>
      <c r="AB475">
        <v>107.41</v>
      </c>
      <c r="AC475">
        <v>0</v>
      </c>
      <c r="AD475">
        <v>0</v>
      </c>
      <c r="AE475">
        <v>0</v>
      </c>
      <c r="AF475">
        <v>8.1</v>
      </c>
      <c r="AG475">
        <v>0</v>
      </c>
      <c r="AH475">
        <v>0</v>
      </c>
      <c r="AI475">
        <v>1</v>
      </c>
      <c r="AJ475">
        <v>13.26</v>
      </c>
      <c r="AK475">
        <v>33.39</v>
      </c>
      <c r="AL475">
        <v>1</v>
      </c>
      <c r="AM475">
        <v>4</v>
      </c>
      <c r="AN475">
        <v>0</v>
      </c>
      <c r="AO475">
        <v>1</v>
      </c>
      <c r="AP475">
        <v>1</v>
      </c>
      <c r="AQ475">
        <v>0</v>
      </c>
      <c r="AR475">
        <v>0</v>
      </c>
      <c r="AS475" t="s">
        <v>3</v>
      </c>
      <c r="AT475">
        <v>1.4</v>
      </c>
      <c r="AU475" t="s">
        <v>20</v>
      </c>
      <c r="AV475">
        <v>0</v>
      </c>
      <c r="AW475">
        <v>2</v>
      </c>
      <c r="AX475">
        <v>51662943</v>
      </c>
      <c r="AY475">
        <v>1</v>
      </c>
      <c r="AZ475">
        <v>0</v>
      </c>
      <c r="BA475">
        <v>532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0</v>
      </c>
      <c r="BM475">
        <v>0</v>
      </c>
      <c r="BN475">
        <v>0</v>
      </c>
      <c r="BO475">
        <v>0</v>
      </c>
      <c r="BP475">
        <v>0</v>
      </c>
      <c r="BQ475">
        <v>0</v>
      </c>
      <c r="BR475">
        <v>0</v>
      </c>
      <c r="BS475">
        <v>0</v>
      </c>
      <c r="BT475">
        <v>0</v>
      </c>
      <c r="BU475">
        <v>0</v>
      </c>
      <c r="BV475">
        <v>0</v>
      </c>
      <c r="BW475">
        <v>0</v>
      </c>
      <c r="CV475">
        <v>0</v>
      </c>
      <c r="CW475">
        <f>ROUND(Y475*Source!I299,7)</f>
        <v>1.90218</v>
      </c>
      <c r="CX475">
        <f>ROUND(Y475*Source!I299,7)</f>
        <v>1.90218</v>
      </c>
      <c r="CY475">
        <f>AB475</f>
        <v>107.41</v>
      </c>
      <c r="CZ475">
        <f>AF475</f>
        <v>8.1</v>
      </c>
      <c r="DA475">
        <f>AJ475</f>
        <v>13.26</v>
      </c>
      <c r="DB475">
        <f t="shared" si="358"/>
        <v>11.91</v>
      </c>
      <c r="DC475">
        <f t="shared" si="359"/>
        <v>0</v>
      </c>
      <c r="DD475" t="s">
        <v>3</v>
      </c>
      <c r="DE475" t="s">
        <v>3</v>
      </c>
      <c r="DF475">
        <f t="shared" si="360"/>
        <v>0</v>
      </c>
      <c r="DG475">
        <f>ROUND(ROUND(AF475*AJ475,2)*CX475,2)</f>
        <v>204.31</v>
      </c>
      <c r="DH475">
        <f>ROUND(ROUND(AG475*AK475,2)*CX475,2)</f>
        <v>0</v>
      </c>
      <c r="DI475">
        <f t="shared" si="361"/>
        <v>0</v>
      </c>
      <c r="DJ475">
        <f>DG475</f>
        <v>204.31</v>
      </c>
      <c r="DK475">
        <v>0</v>
      </c>
      <c r="DL475" t="s">
        <v>3</v>
      </c>
      <c r="DM475">
        <v>0</v>
      </c>
      <c r="DN475" t="s">
        <v>3</v>
      </c>
      <c r="DO475">
        <v>0</v>
      </c>
    </row>
    <row r="476" spans="1:119" x14ac:dyDescent="0.2">
      <c r="A476">
        <f>ROW(Source!A299)</f>
        <v>299</v>
      </c>
      <c r="B476">
        <v>51661419</v>
      </c>
      <c r="C476">
        <v>51662923</v>
      </c>
      <c r="D476">
        <v>49521144</v>
      </c>
      <c r="E476">
        <v>1</v>
      </c>
      <c r="F476">
        <v>1</v>
      </c>
      <c r="G476">
        <v>1</v>
      </c>
      <c r="H476">
        <v>3</v>
      </c>
      <c r="I476" t="s">
        <v>496</v>
      </c>
      <c r="J476" t="s">
        <v>497</v>
      </c>
      <c r="K476" t="s">
        <v>498</v>
      </c>
      <c r="L476">
        <v>1348</v>
      </c>
      <c r="N476">
        <v>1009</v>
      </c>
      <c r="O476" t="s">
        <v>196</v>
      </c>
      <c r="P476" t="s">
        <v>196</v>
      </c>
      <c r="Q476">
        <v>1000</v>
      </c>
      <c r="W476">
        <v>0</v>
      </c>
      <c r="X476">
        <v>-847628873</v>
      </c>
      <c r="Y476">
        <f t="shared" ref="Y476:Y497" si="362">AT476</f>
        <v>8.8999999999999995E-4</v>
      </c>
      <c r="AA476">
        <v>241405.89</v>
      </c>
      <c r="AB476">
        <v>0</v>
      </c>
      <c r="AC476">
        <v>0</v>
      </c>
      <c r="AD476">
        <v>0</v>
      </c>
      <c r="AE476">
        <v>26499</v>
      </c>
      <c r="AF476">
        <v>0</v>
      </c>
      <c r="AG476">
        <v>0</v>
      </c>
      <c r="AH476">
        <v>0</v>
      </c>
      <c r="AI476">
        <v>9.11</v>
      </c>
      <c r="AJ476">
        <v>1</v>
      </c>
      <c r="AK476">
        <v>1</v>
      </c>
      <c r="AL476">
        <v>1</v>
      </c>
      <c r="AM476">
        <v>4</v>
      </c>
      <c r="AN476">
        <v>0</v>
      </c>
      <c r="AO476">
        <v>1</v>
      </c>
      <c r="AP476">
        <v>1</v>
      </c>
      <c r="AQ476">
        <v>0</v>
      </c>
      <c r="AR476">
        <v>0</v>
      </c>
      <c r="AS476" t="s">
        <v>3</v>
      </c>
      <c r="AT476">
        <v>8.8999999999999995E-4</v>
      </c>
      <c r="AU476" t="s">
        <v>3</v>
      </c>
      <c r="AV476">
        <v>0</v>
      </c>
      <c r="AW476">
        <v>2</v>
      </c>
      <c r="AX476">
        <v>51662944</v>
      </c>
      <c r="AY476">
        <v>1</v>
      </c>
      <c r="AZ476">
        <v>0</v>
      </c>
      <c r="BA476">
        <v>533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0</v>
      </c>
      <c r="BM476">
        <v>0</v>
      </c>
      <c r="BN476">
        <v>0</v>
      </c>
      <c r="BO476">
        <v>0</v>
      </c>
      <c r="BP476">
        <v>0</v>
      </c>
      <c r="BQ476">
        <v>0</v>
      </c>
      <c r="BR476">
        <v>0</v>
      </c>
      <c r="BS476">
        <v>0</v>
      </c>
      <c r="BT476">
        <v>0</v>
      </c>
      <c r="BU476">
        <v>0</v>
      </c>
      <c r="BV476">
        <v>0</v>
      </c>
      <c r="BW476">
        <v>0</v>
      </c>
      <c r="CV476">
        <v>0</v>
      </c>
      <c r="CW476">
        <v>0</v>
      </c>
      <c r="CX476">
        <f>ROUND(Y476*Source!I299,7)</f>
        <v>1.1517000000000001E-3</v>
      </c>
      <c r="CY476">
        <f t="shared" ref="CY476:CY483" si="363">AA476</f>
        <v>241405.89</v>
      </c>
      <c r="CZ476">
        <f t="shared" ref="CZ476:CZ483" si="364">AE476</f>
        <v>26499</v>
      </c>
      <c r="DA476">
        <f t="shared" ref="DA476:DA483" si="365">AI476</f>
        <v>9.11</v>
      </c>
      <c r="DB476">
        <f t="shared" ref="DB476:DB497" si="366">ROUND(ROUND(AT476*CZ476,2),2)</f>
        <v>23.58</v>
      </c>
      <c r="DC476">
        <f t="shared" ref="DC476:DC497" si="367">ROUND(ROUND(AT476*AG476,2),2)</f>
        <v>0</v>
      </c>
      <c r="DD476" t="s">
        <v>3</v>
      </c>
      <c r="DE476" t="s">
        <v>3</v>
      </c>
      <c r="DF476">
        <f t="shared" ref="DF476:DF483" si="368">ROUND(ROUND(AE476*AI476,2)*CX476,2)</f>
        <v>278.02999999999997</v>
      </c>
      <c r="DG476">
        <f t="shared" ref="DG476:DG485" si="369">ROUND(ROUND(AF476,2)*CX476,2)</f>
        <v>0</v>
      </c>
      <c r="DH476">
        <f t="shared" ref="DH476:DH484" si="370">ROUND(ROUND(AG476,2)*CX476,2)</f>
        <v>0</v>
      </c>
      <c r="DI476">
        <f t="shared" si="361"/>
        <v>0</v>
      </c>
      <c r="DJ476">
        <f t="shared" ref="DJ476:DJ483" si="371">DF476</f>
        <v>278.02999999999997</v>
      </c>
      <c r="DK476">
        <v>0</v>
      </c>
      <c r="DL476" t="s">
        <v>3</v>
      </c>
      <c r="DM476">
        <v>0</v>
      </c>
      <c r="DN476" t="s">
        <v>3</v>
      </c>
      <c r="DO476">
        <v>0</v>
      </c>
    </row>
    <row r="477" spans="1:119" x14ac:dyDescent="0.2">
      <c r="A477">
        <f>ROW(Source!A299)</f>
        <v>299</v>
      </c>
      <c r="B477">
        <v>51661419</v>
      </c>
      <c r="C477">
        <v>51662923</v>
      </c>
      <c r="D477">
        <v>49524301</v>
      </c>
      <c r="E477">
        <v>1</v>
      </c>
      <c r="F477">
        <v>1</v>
      </c>
      <c r="G477">
        <v>1</v>
      </c>
      <c r="H477">
        <v>3</v>
      </c>
      <c r="I477" t="s">
        <v>482</v>
      </c>
      <c r="J477" t="s">
        <v>483</v>
      </c>
      <c r="K477" t="s">
        <v>484</v>
      </c>
      <c r="L477">
        <v>1348</v>
      </c>
      <c r="N477">
        <v>1009</v>
      </c>
      <c r="O477" t="s">
        <v>196</v>
      </c>
      <c r="P477" t="s">
        <v>196</v>
      </c>
      <c r="Q477">
        <v>1000</v>
      </c>
      <c r="W477">
        <v>0</v>
      </c>
      <c r="X477">
        <v>1824693337</v>
      </c>
      <c r="Y477">
        <f t="shared" si="362"/>
        <v>4.0999999999999999E-4</v>
      </c>
      <c r="AA477">
        <v>94397.82</v>
      </c>
      <c r="AB477">
        <v>0</v>
      </c>
      <c r="AC477">
        <v>0</v>
      </c>
      <c r="AD477">
        <v>0</v>
      </c>
      <c r="AE477">
        <v>10362</v>
      </c>
      <c r="AF477">
        <v>0</v>
      </c>
      <c r="AG477">
        <v>0</v>
      </c>
      <c r="AH477">
        <v>0</v>
      </c>
      <c r="AI477">
        <v>9.11</v>
      </c>
      <c r="AJ477">
        <v>1</v>
      </c>
      <c r="AK477">
        <v>1</v>
      </c>
      <c r="AL477">
        <v>1</v>
      </c>
      <c r="AM477">
        <v>4</v>
      </c>
      <c r="AN477">
        <v>0</v>
      </c>
      <c r="AO477">
        <v>1</v>
      </c>
      <c r="AP477">
        <v>1</v>
      </c>
      <c r="AQ477">
        <v>0</v>
      </c>
      <c r="AR477">
        <v>0</v>
      </c>
      <c r="AS477" t="s">
        <v>3</v>
      </c>
      <c r="AT477">
        <v>4.0999999999999999E-4</v>
      </c>
      <c r="AU477" t="s">
        <v>3</v>
      </c>
      <c r="AV477">
        <v>0</v>
      </c>
      <c r="AW477">
        <v>2</v>
      </c>
      <c r="AX477">
        <v>51662945</v>
      </c>
      <c r="AY477">
        <v>1</v>
      </c>
      <c r="AZ477">
        <v>0</v>
      </c>
      <c r="BA477">
        <v>534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0</v>
      </c>
      <c r="BL477">
        <v>0</v>
      </c>
      <c r="BM477">
        <v>0</v>
      </c>
      <c r="BN477">
        <v>0</v>
      </c>
      <c r="BO477">
        <v>0</v>
      </c>
      <c r="BP477">
        <v>0</v>
      </c>
      <c r="BQ477">
        <v>0</v>
      </c>
      <c r="BR477">
        <v>0</v>
      </c>
      <c r="BS477">
        <v>0</v>
      </c>
      <c r="BT477">
        <v>0</v>
      </c>
      <c r="BU477">
        <v>0</v>
      </c>
      <c r="BV477">
        <v>0</v>
      </c>
      <c r="BW477">
        <v>0</v>
      </c>
      <c r="CV477">
        <v>0</v>
      </c>
      <c r="CW477">
        <v>0</v>
      </c>
      <c r="CX477">
        <f>ROUND(Y477*Source!I299,7)</f>
        <v>5.3050000000000005E-4</v>
      </c>
      <c r="CY477">
        <f t="shared" si="363"/>
        <v>94397.82</v>
      </c>
      <c r="CZ477">
        <f t="shared" si="364"/>
        <v>10362</v>
      </c>
      <c r="DA477">
        <f t="shared" si="365"/>
        <v>9.11</v>
      </c>
      <c r="DB477">
        <f t="shared" si="366"/>
        <v>4.25</v>
      </c>
      <c r="DC477">
        <f t="shared" si="367"/>
        <v>0</v>
      </c>
      <c r="DD477" t="s">
        <v>3</v>
      </c>
      <c r="DE477" t="s">
        <v>3</v>
      </c>
      <c r="DF477">
        <f t="shared" si="368"/>
        <v>50.08</v>
      </c>
      <c r="DG477">
        <f t="shared" si="369"/>
        <v>0</v>
      </c>
      <c r="DH477">
        <f t="shared" si="370"/>
        <v>0</v>
      </c>
      <c r="DI477">
        <f t="shared" si="361"/>
        <v>0</v>
      </c>
      <c r="DJ477">
        <f t="shared" si="371"/>
        <v>50.08</v>
      </c>
      <c r="DK477">
        <v>0</v>
      </c>
      <c r="DL477" t="s">
        <v>3</v>
      </c>
      <c r="DM477">
        <v>0</v>
      </c>
      <c r="DN477" t="s">
        <v>3</v>
      </c>
      <c r="DO477">
        <v>0</v>
      </c>
    </row>
    <row r="478" spans="1:119" x14ac:dyDescent="0.2">
      <c r="A478">
        <f>ROW(Source!A299)</f>
        <v>299</v>
      </c>
      <c r="B478">
        <v>51661419</v>
      </c>
      <c r="C478">
        <v>51662923</v>
      </c>
      <c r="D478">
        <v>49525488</v>
      </c>
      <c r="E478">
        <v>1</v>
      </c>
      <c r="F478">
        <v>1</v>
      </c>
      <c r="G478">
        <v>1</v>
      </c>
      <c r="H478">
        <v>3</v>
      </c>
      <c r="I478" t="s">
        <v>468</v>
      </c>
      <c r="J478" t="s">
        <v>469</v>
      </c>
      <c r="K478" t="s">
        <v>470</v>
      </c>
      <c r="L478">
        <v>1346</v>
      </c>
      <c r="N478">
        <v>1009</v>
      </c>
      <c r="O478" t="s">
        <v>471</v>
      </c>
      <c r="P478" t="s">
        <v>471</v>
      </c>
      <c r="Q478">
        <v>1</v>
      </c>
      <c r="W478">
        <v>0</v>
      </c>
      <c r="X478">
        <v>-1864341761</v>
      </c>
      <c r="Y478">
        <f t="shared" si="362"/>
        <v>15</v>
      </c>
      <c r="AA478">
        <v>82.35</v>
      </c>
      <c r="AB478">
        <v>0</v>
      </c>
      <c r="AC478">
        <v>0</v>
      </c>
      <c r="AD478">
        <v>0</v>
      </c>
      <c r="AE478">
        <v>9.0399999999999991</v>
      </c>
      <c r="AF478">
        <v>0</v>
      </c>
      <c r="AG478">
        <v>0</v>
      </c>
      <c r="AH478">
        <v>0</v>
      </c>
      <c r="AI478">
        <v>9.11</v>
      </c>
      <c r="AJ478">
        <v>1</v>
      </c>
      <c r="AK478">
        <v>1</v>
      </c>
      <c r="AL478">
        <v>1</v>
      </c>
      <c r="AM478">
        <v>4</v>
      </c>
      <c r="AN478">
        <v>0</v>
      </c>
      <c r="AO478">
        <v>1</v>
      </c>
      <c r="AP478">
        <v>1</v>
      </c>
      <c r="AQ478">
        <v>0</v>
      </c>
      <c r="AR478">
        <v>0</v>
      </c>
      <c r="AS478" t="s">
        <v>3</v>
      </c>
      <c r="AT478">
        <v>15</v>
      </c>
      <c r="AU478" t="s">
        <v>3</v>
      </c>
      <c r="AV478">
        <v>0</v>
      </c>
      <c r="AW478">
        <v>2</v>
      </c>
      <c r="AX478">
        <v>51662946</v>
      </c>
      <c r="AY478">
        <v>1</v>
      </c>
      <c r="AZ478">
        <v>0</v>
      </c>
      <c r="BA478">
        <v>535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0</v>
      </c>
      <c r="BM478">
        <v>0</v>
      </c>
      <c r="BN478">
        <v>0</v>
      </c>
      <c r="BO478">
        <v>0</v>
      </c>
      <c r="BP478">
        <v>0</v>
      </c>
      <c r="BQ478">
        <v>0</v>
      </c>
      <c r="BR478">
        <v>0</v>
      </c>
      <c r="BS478">
        <v>0</v>
      </c>
      <c r="BT478">
        <v>0</v>
      </c>
      <c r="BU478">
        <v>0</v>
      </c>
      <c r="BV478">
        <v>0</v>
      </c>
      <c r="BW478">
        <v>0</v>
      </c>
      <c r="CV478">
        <v>0</v>
      </c>
      <c r="CW478">
        <v>0</v>
      </c>
      <c r="CX478">
        <f>ROUND(Y478*Source!I299,7)</f>
        <v>19.41</v>
      </c>
      <c r="CY478">
        <f t="shared" si="363"/>
        <v>82.35</v>
      </c>
      <c r="CZ478">
        <f t="shared" si="364"/>
        <v>9.0399999999999991</v>
      </c>
      <c r="DA478">
        <f t="shared" si="365"/>
        <v>9.11</v>
      </c>
      <c r="DB478">
        <f t="shared" si="366"/>
        <v>135.6</v>
      </c>
      <c r="DC478">
        <f t="shared" si="367"/>
        <v>0</v>
      </c>
      <c r="DD478" t="s">
        <v>3</v>
      </c>
      <c r="DE478" t="s">
        <v>3</v>
      </c>
      <c r="DF478">
        <f t="shared" si="368"/>
        <v>1598.41</v>
      </c>
      <c r="DG478">
        <f t="shared" si="369"/>
        <v>0</v>
      </c>
      <c r="DH478">
        <f t="shared" si="370"/>
        <v>0</v>
      </c>
      <c r="DI478">
        <f t="shared" si="361"/>
        <v>0</v>
      </c>
      <c r="DJ478">
        <f t="shared" si="371"/>
        <v>1598.41</v>
      </c>
      <c r="DK478">
        <v>0</v>
      </c>
      <c r="DL478" t="s">
        <v>3</v>
      </c>
      <c r="DM478">
        <v>0</v>
      </c>
      <c r="DN478" t="s">
        <v>3</v>
      </c>
      <c r="DO478">
        <v>0</v>
      </c>
    </row>
    <row r="479" spans="1:119" x14ac:dyDescent="0.2">
      <c r="A479">
        <f>ROW(Source!A299)</f>
        <v>299</v>
      </c>
      <c r="B479">
        <v>51661419</v>
      </c>
      <c r="C479">
        <v>51662923</v>
      </c>
      <c r="D479">
        <v>49526492</v>
      </c>
      <c r="E479">
        <v>1</v>
      </c>
      <c r="F479">
        <v>1</v>
      </c>
      <c r="G479">
        <v>1</v>
      </c>
      <c r="H479">
        <v>3</v>
      </c>
      <c r="I479" t="s">
        <v>472</v>
      </c>
      <c r="J479" t="s">
        <v>473</v>
      </c>
      <c r="K479" t="s">
        <v>474</v>
      </c>
      <c r="L479">
        <v>1346</v>
      </c>
      <c r="N479">
        <v>1009</v>
      </c>
      <c r="O479" t="s">
        <v>471</v>
      </c>
      <c r="P479" t="s">
        <v>471</v>
      </c>
      <c r="Q479">
        <v>1</v>
      </c>
      <c r="W479">
        <v>0</v>
      </c>
      <c r="X479">
        <v>497341279</v>
      </c>
      <c r="Y479">
        <f t="shared" si="362"/>
        <v>8</v>
      </c>
      <c r="AA479">
        <v>210.35</v>
      </c>
      <c r="AB479">
        <v>0</v>
      </c>
      <c r="AC479">
        <v>0</v>
      </c>
      <c r="AD479">
        <v>0</v>
      </c>
      <c r="AE479">
        <v>23.09</v>
      </c>
      <c r="AF479">
        <v>0</v>
      </c>
      <c r="AG479">
        <v>0</v>
      </c>
      <c r="AH479">
        <v>0</v>
      </c>
      <c r="AI479">
        <v>9.11</v>
      </c>
      <c r="AJ479">
        <v>1</v>
      </c>
      <c r="AK479">
        <v>1</v>
      </c>
      <c r="AL479">
        <v>1</v>
      </c>
      <c r="AM479">
        <v>4</v>
      </c>
      <c r="AN479">
        <v>0</v>
      </c>
      <c r="AO479">
        <v>1</v>
      </c>
      <c r="AP479">
        <v>1</v>
      </c>
      <c r="AQ479">
        <v>0</v>
      </c>
      <c r="AR479">
        <v>0</v>
      </c>
      <c r="AS479" t="s">
        <v>3</v>
      </c>
      <c r="AT479">
        <v>8</v>
      </c>
      <c r="AU479" t="s">
        <v>3</v>
      </c>
      <c r="AV479">
        <v>0</v>
      </c>
      <c r="AW479">
        <v>2</v>
      </c>
      <c r="AX479">
        <v>51662947</v>
      </c>
      <c r="AY479">
        <v>1</v>
      </c>
      <c r="AZ479">
        <v>0</v>
      </c>
      <c r="BA479">
        <v>536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0</v>
      </c>
      <c r="BM479">
        <v>0</v>
      </c>
      <c r="BN479">
        <v>0</v>
      </c>
      <c r="BO479">
        <v>0</v>
      </c>
      <c r="BP479">
        <v>0</v>
      </c>
      <c r="BQ479">
        <v>0</v>
      </c>
      <c r="BR479">
        <v>0</v>
      </c>
      <c r="BS479">
        <v>0</v>
      </c>
      <c r="BT479">
        <v>0</v>
      </c>
      <c r="BU479">
        <v>0</v>
      </c>
      <c r="BV479">
        <v>0</v>
      </c>
      <c r="BW479">
        <v>0</v>
      </c>
      <c r="CV479">
        <v>0</v>
      </c>
      <c r="CW479">
        <v>0</v>
      </c>
      <c r="CX479">
        <f>ROUND(Y479*Source!I299,7)</f>
        <v>10.352</v>
      </c>
      <c r="CY479">
        <f t="shared" si="363"/>
        <v>210.35</v>
      </c>
      <c r="CZ479">
        <f t="shared" si="364"/>
        <v>23.09</v>
      </c>
      <c r="DA479">
        <f t="shared" si="365"/>
        <v>9.11</v>
      </c>
      <c r="DB479">
        <f t="shared" si="366"/>
        <v>184.72</v>
      </c>
      <c r="DC479">
        <f t="shared" si="367"/>
        <v>0</v>
      </c>
      <c r="DD479" t="s">
        <v>3</v>
      </c>
      <c r="DE479" t="s">
        <v>3</v>
      </c>
      <c r="DF479">
        <f t="shared" si="368"/>
        <v>2177.54</v>
      </c>
      <c r="DG479">
        <f t="shared" si="369"/>
        <v>0</v>
      </c>
      <c r="DH479">
        <f t="shared" si="370"/>
        <v>0</v>
      </c>
      <c r="DI479">
        <f t="shared" si="361"/>
        <v>0</v>
      </c>
      <c r="DJ479">
        <f t="shared" si="371"/>
        <v>2177.54</v>
      </c>
      <c r="DK479">
        <v>0</v>
      </c>
      <c r="DL479" t="s">
        <v>3</v>
      </c>
      <c r="DM479">
        <v>0</v>
      </c>
      <c r="DN479" t="s">
        <v>3</v>
      </c>
      <c r="DO479">
        <v>0</v>
      </c>
    </row>
    <row r="480" spans="1:119" x14ac:dyDescent="0.2">
      <c r="A480">
        <f>ROW(Source!A299)</f>
        <v>299</v>
      </c>
      <c r="B480">
        <v>51661419</v>
      </c>
      <c r="C480">
        <v>51662923</v>
      </c>
      <c r="D480">
        <v>49555131</v>
      </c>
      <c r="E480">
        <v>1</v>
      </c>
      <c r="F480">
        <v>1</v>
      </c>
      <c r="G480">
        <v>1</v>
      </c>
      <c r="H480">
        <v>3</v>
      </c>
      <c r="I480" t="s">
        <v>499</v>
      </c>
      <c r="J480" t="s">
        <v>500</v>
      </c>
      <c r="K480" t="s">
        <v>501</v>
      </c>
      <c r="L480">
        <v>1348</v>
      </c>
      <c r="N480">
        <v>1009</v>
      </c>
      <c r="O480" t="s">
        <v>196</v>
      </c>
      <c r="P480" t="s">
        <v>196</v>
      </c>
      <c r="Q480">
        <v>1000</v>
      </c>
      <c r="W480">
        <v>0</v>
      </c>
      <c r="X480">
        <v>-364749507</v>
      </c>
      <c r="Y480">
        <f t="shared" si="362"/>
        <v>5.0099999999999997E-3</v>
      </c>
      <c r="AA480">
        <v>156537.13</v>
      </c>
      <c r="AB480">
        <v>0</v>
      </c>
      <c r="AC480">
        <v>0</v>
      </c>
      <c r="AD480">
        <v>0</v>
      </c>
      <c r="AE480">
        <v>17183</v>
      </c>
      <c r="AF480">
        <v>0</v>
      </c>
      <c r="AG480">
        <v>0</v>
      </c>
      <c r="AH480">
        <v>0</v>
      </c>
      <c r="AI480">
        <v>9.11</v>
      </c>
      <c r="AJ480">
        <v>1</v>
      </c>
      <c r="AK480">
        <v>1</v>
      </c>
      <c r="AL480">
        <v>1</v>
      </c>
      <c r="AM480">
        <v>4</v>
      </c>
      <c r="AN480">
        <v>0</v>
      </c>
      <c r="AO480">
        <v>1</v>
      </c>
      <c r="AP480">
        <v>1</v>
      </c>
      <c r="AQ480">
        <v>0</v>
      </c>
      <c r="AR480">
        <v>0</v>
      </c>
      <c r="AS480" t="s">
        <v>3</v>
      </c>
      <c r="AT480">
        <v>5.0099999999999997E-3</v>
      </c>
      <c r="AU480" t="s">
        <v>3</v>
      </c>
      <c r="AV480">
        <v>0</v>
      </c>
      <c r="AW480">
        <v>2</v>
      </c>
      <c r="AX480">
        <v>51662949</v>
      </c>
      <c r="AY480">
        <v>1</v>
      </c>
      <c r="AZ480">
        <v>0</v>
      </c>
      <c r="BA480">
        <v>538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0</v>
      </c>
      <c r="BM480">
        <v>0</v>
      </c>
      <c r="BN480">
        <v>0</v>
      </c>
      <c r="BO480">
        <v>0</v>
      </c>
      <c r="BP480">
        <v>0</v>
      </c>
      <c r="BQ480">
        <v>0</v>
      </c>
      <c r="BR480">
        <v>0</v>
      </c>
      <c r="BS480">
        <v>0</v>
      </c>
      <c r="BT480">
        <v>0</v>
      </c>
      <c r="BU480">
        <v>0</v>
      </c>
      <c r="BV480">
        <v>0</v>
      </c>
      <c r="BW480">
        <v>0</v>
      </c>
      <c r="CV480">
        <v>0</v>
      </c>
      <c r="CW480">
        <v>0</v>
      </c>
      <c r="CX480">
        <f>ROUND(Y480*Source!I299,7)</f>
        <v>6.4828999999999998E-3</v>
      </c>
      <c r="CY480">
        <f t="shared" si="363"/>
        <v>156537.13</v>
      </c>
      <c r="CZ480">
        <f t="shared" si="364"/>
        <v>17183</v>
      </c>
      <c r="DA480">
        <f t="shared" si="365"/>
        <v>9.11</v>
      </c>
      <c r="DB480">
        <f t="shared" si="366"/>
        <v>86.09</v>
      </c>
      <c r="DC480">
        <f t="shared" si="367"/>
        <v>0</v>
      </c>
      <c r="DD480" t="s">
        <v>3</v>
      </c>
      <c r="DE480" t="s">
        <v>3</v>
      </c>
      <c r="DF480">
        <f t="shared" si="368"/>
        <v>1014.81</v>
      </c>
      <c r="DG480">
        <f t="shared" si="369"/>
        <v>0</v>
      </c>
      <c r="DH480">
        <f t="shared" si="370"/>
        <v>0</v>
      </c>
      <c r="DI480">
        <f t="shared" si="361"/>
        <v>0</v>
      </c>
      <c r="DJ480">
        <f t="shared" si="371"/>
        <v>1014.81</v>
      </c>
      <c r="DK480">
        <v>0</v>
      </c>
      <c r="DL480" t="s">
        <v>3</v>
      </c>
      <c r="DM480">
        <v>0</v>
      </c>
      <c r="DN480" t="s">
        <v>3</v>
      </c>
      <c r="DO480">
        <v>0</v>
      </c>
    </row>
    <row r="481" spans="1:119" x14ac:dyDescent="0.2">
      <c r="A481">
        <f>ROW(Source!A299)</f>
        <v>299</v>
      </c>
      <c r="B481">
        <v>51661419</v>
      </c>
      <c r="C481">
        <v>51662923</v>
      </c>
      <c r="D481">
        <v>49564235</v>
      </c>
      <c r="E481">
        <v>1</v>
      </c>
      <c r="F481">
        <v>1</v>
      </c>
      <c r="G481">
        <v>1</v>
      </c>
      <c r="H481">
        <v>3</v>
      </c>
      <c r="I481" t="s">
        <v>249</v>
      </c>
      <c r="J481" t="s">
        <v>251</v>
      </c>
      <c r="K481" t="s">
        <v>250</v>
      </c>
      <c r="L481">
        <v>1327</v>
      </c>
      <c r="N481">
        <v>1005</v>
      </c>
      <c r="O481" t="s">
        <v>63</v>
      </c>
      <c r="P481" t="s">
        <v>63</v>
      </c>
      <c r="Q481">
        <v>1</v>
      </c>
      <c r="W481">
        <v>0</v>
      </c>
      <c r="X481">
        <v>-1977319999</v>
      </c>
      <c r="Y481">
        <f t="shared" si="362"/>
        <v>100</v>
      </c>
      <c r="AA481">
        <v>1387.45</v>
      </c>
      <c r="AB481">
        <v>0</v>
      </c>
      <c r="AC481">
        <v>0</v>
      </c>
      <c r="AD481">
        <v>0</v>
      </c>
      <c r="AE481">
        <v>152.30000000000001</v>
      </c>
      <c r="AF481">
        <v>0</v>
      </c>
      <c r="AG481">
        <v>0</v>
      </c>
      <c r="AH481">
        <v>0</v>
      </c>
      <c r="AI481">
        <v>9.11</v>
      </c>
      <c r="AJ481">
        <v>1</v>
      </c>
      <c r="AK481">
        <v>1</v>
      </c>
      <c r="AL481">
        <v>1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  <c r="AS481" t="s">
        <v>3</v>
      </c>
      <c r="AT481">
        <v>100</v>
      </c>
      <c r="AU481" t="s">
        <v>3</v>
      </c>
      <c r="AV481">
        <v>0</v>
      </c>
      <c r="AW481">
        <v>1</v>
      </c>
      <c r="AX481">
        <v>-1</v>
      </c>
      <c r="AY481">
        <v>0</v>
      </c>
      <c r="AZ481">
        <v>0</v>
      </c>
      <c r="BA481" t="s">
        <v>3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0</v>
      </c>
      <c r="BM481">
        <v>0</v>
      </c>
      <c r="BN481">
        <v>0</v>
      </c>
      <c r="BO481">
        <v>0</v>
      </c>
      <c r="BP481">
        <v>0</v>
      </c>
      <c r="BQ481">
        <v>0</v>
      </c>
      <c r="BR481">
        <v>0</v>
      </c>
      <c r="BS481">
        <v>0</v>
      </c>
      <c r="BT481">
        <v>0</v>
      </c>
      <c r="BU481">
        <v>0</v>
      </c>
      <c r="BV481">
        <v>0</v>
      </c>
      <c r="BW481">
        <v>0</v>
      </c>
      <c r="CV481">
        <v>0</v>
      </c>
      <c r="CW481">
        <v>0</v>
      </c>
      <c r="CX481">
        <f>ROUND(Y481*Source!I299,7)</f>
        <v>129.4</v>
      </c>
      <c r="CY481">
        <f t="shared" si="363"/>
        <v>1387.45</v>
      </c>
      <c r="CZ481">
        <f t="shared" si="364"/>
        <v>152.30000000000001</v>
      </c>
      <c r="DA481">
        <f t="shared" si="365"/>
        <v>9.11</v>
      </c>
      <c r="DB481">
        <f t="shared" si="366"/>
        <v>15230</v>
      </c>
      <c r="DC481">
        <f t="shared" si="367"/>
        <v>0</v>
      </c>
      <c r="DD481" t="s">
        <v>3</v>
      </c>
      <c r="DE481" t="s">
        <v>3</v>
      </c>
      <c r="DF481">
        <f t="shared" si="368"/>
        <v>179536.03</v>
      </c>
      <c r="DG481">
        <f t="shared" si="369"/>
        <v>0</v>
      </c>
      <c r="DH481">
        <f t="shared" si="370"/>
        <v>0</v>
      </c>
      <c r="DI481">
        <f t="shared" si="361"/>
        <v>0</v>
      </c>
      <c r="DJ481">
        <f t="shared" si="371"/>
        <v>179536.03</v>
      </c>
      <c r="DK481">
        <v>0</v>
      </c>
      <c r="DL481" t="s">
        <v>3</v>
      </c>
      <c r="DM481">
        <v>0</v>
      </c>
      <c r="DN481" t="s">
        <v>3</v>
      </c>
      <c r="DO481">
        <v>0</v>
      </c>
    </row>
    <row r="482" spans="1:119" x14ac:dyDescent="0.2">
      <c r="A482">
        <f>ROW(Source!A299)</f>
        <v>299</v>
      </c>
      <c r="B482">
        <v>51661419</v>
      </c>
      <c r="C482">
        <v>51662923</v>
      </c>
      <c r="D482">
        <v>49564577</v>
      </c>
      <c r="E482">
        <v>1</v>
      </c>
      <c r="F482">
        <v>1</v>
      </c>
      <c r="G482">
        <v>1</v>
      </c>
      <c r="H482">
        <v>3</v>
      </c>
      <c r="I482" t="s">
        <v>194</v>
      </c>
      <c r="J482" t="s">
        <v>197</v>
      </c>
      <c r="K482" t="s">
        <v>195</v>
      </c>
      <c r="L482">
        <v>1348</v>
      </c>
      <c r="N482">
        <v>1009</v>
      </c>
      <c r="O482" t="s">
        <v>196</v>
      </c>
      <c r="P482" t="s">
        <v>196</v>
      </c>
      <c r="Q482">
        <v>1000</v>
      </c>
      <c r="W482">
        <v>0</v>
      </c>
      <c r="X482">
        <v>-1486911088</v>
      </c>
      <c r="Y482">
        <f t="shared" si="362"/>
        <v>6.5687800000000005E-2</v>
      </c>
      <c r="AA482">
        <v>276930.88</v>
      </c>
      <c r="AB482">
        <v>0</v>
      </c>
      <c r="AC482">
        <v>0</v>
      </c>
      <c r="AD482">
        <v>0</v>
      </c>
      <c r="AE482">
        <v>30398.560000000001</v>
      </c>
      <c r="AF482">
        <v>0</v>
      </c>
      <c r="AG482">
        <v>0</v>
      </c>
      <c r="AH482">
        <v>0</v>
      </c>
      <c r="AI482">
        <v>9.11</v>
      </c>
      <c r="AJ482">
        <v>1</v>
      </c>
      <c r="AK482">
        <v>1</v>
      </c>
      <c r="AL482">
        <v>1</v>
      </c>
      <c r="AM482">
        <v>0</v>
      </c>
      <c r="AN482">
        <v>0</v>
      </c>
      <c r="AO482">
        <v>0</v>
      </c>
      <c r="AP482">
        <v>1</v>
      </c>
      <c r="AQ482">
        <v>0</v>
      </c>
      <c r="AR482">
        <v>0</v>
      </c>
      <c r="AS482" t="s">
        <v>3</v>
      </c>
      <c r="AT482">
        <v>6.5687800000000005E-2</v>
      </c>
      <c r="AU482" t="s">
        <v>3</v>
      </c>
      <c r="AV482">
        <v>0</v>
      </c>
      <c r="AW482">
        <v>1</v>
      </c>
      <c r="AX482">
        <v>-1</v>
      </c>
      <c r="AY482">
        <v>0</v>
      </c>
      <c r="AZ482">
        <v>0</v>
      </c>
      <c r="BA482" t="s">
        <v>3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0</v>
      </c>
      <c r="BM482">
        <v>0</v>
      </c>
      <c r="BN482">
        <v>0</v>
      </c>
      <c r="BO482">
        <v>0</v>
      </c>
      <c r="BP482">
        <v>0</v>
      </c>
      <c r="BQ482">
        <v>0</v>
      </c>
      <c r="BR482">
        <v>0</v>
      </c>
      <c r="BS482">
        <v>0</v>
      </c>
      <c r="BT482">
        <v>0</v>
      </c>
      <c r="BU482">
        <v>0</v>
      </c>
      <c r="BV482">
        <v>0</v>
      </c>
      <c r="BW482">
        <v>0</v>
      </c>
      <c r="CV482">
        <v>0</v>
      </c>
      <c r="CW482">
        <v>0</v>
      </c>
      <c r="CX482">
        <f>ROUND(Y482*Source!I299,7)</f>
        <v>8.5000000000000006E-2</v>
      </c>
      <c r="CY482">
        <f t="shared" si="363"/>
        <v>276930.88</v>
      </c>
      <c r="CZ482">
        <f t="shared" si="364"/>
        <v>30398.560000000001</v>
      </c>
      <c r="DA482">
        <f t="shared" si="365"/>
        <v>9.11</v>
      </c>
      <c r="DB482">
        <f t="shared" si="366"/>
        <v>1996.81</v>
      </c>
      <c r="DC482">
        <f t="shared" si="367"/>
        <v>0</v>
      </c>
      <c r="DD482" t="s">
        <v>3</v>
      </c>
      <c r="DE482" t="s">
        <v>3</v>
      </c>
      <c r="DF482">
        <f t="shared" si="368"/>
        <v>23539.119999999999</v>
      </c>
      <c r="DG482">
        <f t="shared" si="369"/>
        <v>0</v>
      </c>
      <c r="DH482">
        <f t="shared" si="370"/>
        <v>0</v>
      </c>
      <c r="DI482">
        <f t="shared" si="361"/>
        <v>0</v>
      </c>
      <c r="DJ482">
        <f t="shared" si="371"/>
        <v>23539.119999999999</v>
      </c>
      <c r="DK482">
        <v>0</v>
      </c>
      <c r="DL482" t="s">
        <v>3</v>
      </c>
      <c r="DM482">
        <v>0</v>
      </c>
      <c r="DN482" t="s">
        <v>3</v>
      </c>
      <c r="DO482">
        <v>0</v>
      </c>
    </row>
    <row r="483" spans="1:119" x14ac:dyDescent="0.2">
      <c r="A483">
        <f>ROW(Source!A299)</f>
        <v>299</v>
      </c>
      <c r="B483">
        <v>51661419</v>
      </c>
      <c r="C483">
        <v>51662923</v>
      </c>
      <c r="D483">
        <v>0</v>
      </c>
      <c r="E483">
        <v>1</v>
      </c>
      <c r="F483">
        <v>1</v>
      </c>
      <c r="G483">
        <v>1</v>
      </c>
      <c r="H483">
        <v>3</v>
      </c>
      <c r="I483" t="s">
        <v>29</v>
      </c>
      <c r="J483" t="s">
        <v>3</v>
      </c>
      <c r="K483" t="s">
        <v>199</v>
      </c>
      <c r="L483">
        <v>1371</v>
      </c>
      <c r="N483">
        <v>1013</v>
      </c>
      <c r="O483" t="s">
        <v>17</v>
      </c>
      <c r="P483" t="s">
        <v>17</v>
      </c>
      <c r="Q483">
        <v>1</v>
      </c>
      <c r="W483">
        <v>0</v>
      </c>
      <c r="X483">
        <v>-2063590172</v>
      </c>
      <c r="Y483">
        <f t="shared" si="362"/>
        <v>2.3183926000000001</v>
      </c>
      <c r="AA483">
        <v>166.67</v>
      </c>
      <c r="AB483">
        <v>0</v>
      </c>
      <c r="AC483">
        <v>0</v>
      </c>
      <c r="AD483">
        <v>0</v>
      </c>
      <c r="AE483">
        <v>175.27999999999997</v>
      </c>
      <c r="AF483">
        <v>0</v>
      </c>
      <c r="AG483">
        <v>0</v>
      </c>
      <c r="AH483">
        <v>0</v>
      </c>
      <c r="AI483">
        <v>9.11</v>
      </c>
      <c r="AJ483">
        <v>1</v>
      </c>
      <c r="AK483">
        <v>1</v>
      </c>
      <c r="AL483">
        <v>1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  <c r="AS483" t="s">
        <v>3</v>
      </c>
      <c r="AT483">
        <v>2.3183926000000001</v>
      </c>
      <c r="AU483" t="s">
        <v>3</v>
      </c>
      <c r="AV483">
        <v>0</v>
      </c>
      <c r="AW483">
        <v>1</v>
      </c>
      <c r="AX483">
        <v>-1</v>
      </c>
      <c r="AY483">
        <v>0</v>
      </c>
      <c r="AZ483">
        <v>0</v>
      </c>
      <c r="BA483" t="s">
        <v>3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0</v>
      </c>
      <c r="BM483">
        <v>0</v>
      </c>
      <c r="BN483">
        <v>0</v>
      </c>
      <c r="BO483">
        <v>0</v>
      </c>
      <c r="BP483">
        <v>0</v>
      </c>
      <c r="BQ483">
        <v>0</v>
      </c>
      <c r="BR483">
        <v>0</v>
      </c>
      <c r="BS483">
        <v>0</v>
      </c>
      <c r="BT483">
        <v>0</v>
      </c>
      <c r="BU483">
        <v>0</v>
      </c>
      <c r="BV483">
        <v>0</v>
      </c>
      <c r="BW483">
        <v>0</v>
      </c>
      <c r="CV483">
        <v>0</v>
      </c>
      <c r="CW483">
        <v>0</v>
      </c>
      <c r="CX483">
        <f>ROUND(Y483*Source!I299,7)</f>
        <v>3</v>
      </c>
      <c r="CY483">
        <f t="shared" si="363"/>
        <v>166.67</v>
      </c>
      <c r="CZ483">
        <f t="shared" si="364"/>
        <v>175.27999999999997</v>
      </c>
      <c r="DA483">
        <f t="shared" si="365"/>
        <v>9.11</v>
      </c>
      <c r="DB483">
        <f t="shared" si="366"/>
        <v>406.37</v>
      </c>
      <c r="DC483">
        <f t="shared" si="367"/>
        <v>0</v>
      </c>
      <c r="DD483" t="s">
        <v>3</v>
      </c>
      <c r="DE483" t="s">
        <v>3</v>
      </c>
      <c r="DF483">
        <f t="shared" si="368"/>
        <v>4790.3999999999996</v>
      </c>
      <c r="DG483">
        <f t="shared" si="369"/>
        <v>0</v>
      </c>
      <c r="DH483">
        <f t="shared" si="370"/>
        <v>0</v>
      </c>
      <c r="DI483">
        <f t="shared" si="361"/>
        <v>0</v>
      </c>
      <c r="DJ483">
        <f t="shared" si="371"/>
        <v>4790.3999999999996</v>
      </c>
      <c r="DK483">
        <v>0</v>
      </c>
      <c r="DL483" t="s">
        <v>3</v>
      </c>
      <c r="DM483">
        <v>0</v>
      </c>
      <c r="DN483" t="s">
        <v>3</v>
      </c>
      <c r="DO483">
        <v>0</v>
      </c>
    </row>
    <row r="484" spans="1:119" x14ac:dyDescent="0.2">
      <c r="A484">
        <f>ROW(Source!A303)</f>
        <v>303</v>
      </c>
      <c r="B484">
        <v>51661419</v>
      </c>
      <c r="C484">
        <v>51662957</v>
      </c>
      <c r="D484">
        <v>49510767</v>
      </c>
      <c r="E484">
        <v>70</v>
      </c>
      <c r="F484">
        <v>1</v>
      </c>
      <c r="G484">
        <v>1</v>
      </c>
      <c r="H484">
        <v>1</v>
      </c>
      <c r="I484" t="s">
        <v>502</v>
      </c>
      <c r="J484" t="s">
        <v>3</v>
      </c>
      <c r="K484" t="s">
        <v>503</v>
      </c>
      <c r="L484">
        <v>1191</v>
      </c>
      <c r="N484">
        <v>1013</v>
      </c>
      <c r="O484" t="s">
        <v>455</v>
      </c>
      <c r="P484" t="s">
        <v>455</v>
      </c>
      <c r="Q484">
        <v>1</v>
      </c>
      <c r="W484">
        <v>0</v>
      </c>
      <c r="X484">
        <v>-1936699058</v>
      </c>
      <c r="Y484">
        <f t="shared" si="362"/>
        <v>5</v>
      </c>
      <c r="AA484">
        <v>0</v>
      </c>
      <c r="AB484">
        <v>0</v>
      </c>
      <c r="AC484">
        <v>0</v>
      </c>
      <c r="AD484">
        <v>331.23</v>
      </c>
      <c r="AE484">
        <v>0</v>
      </c>
      <c r="AF484">
        <v>0</v>
      </c>
      <c r="AG484">
        <v>0</v>
      </c>
      <c r="AH484">
        <v>9.92</v>
      </c>
      <c r="AI484">
        <v>1</v>
      </c>
      <c r="AJ484">
        <v>1</v>
      </c>
      <c r="AK484">
        <v>1</v>
      </c>
      <c r="AL484">
        <v>33.39</v>
      </c>
      <c r="AM484">
        <v>4</v>
      </c>
      <c r="AN484">
        <v>0</v>
      </c>
      <c r="AO484">
        <v>1</v>
      </c>
      <c r="AP484">
        <v>1</v>
      </c>
      <c r="AQ484">
        <v>0</v>
      </c>
      <c r="AR484">
        <v>0</v>
      </c>
      <c r="AS484" t="s">
        <v>3</v>
      </c>
      <c r="AT484">
        <v>5</v>
      </c>
      <c r="AU484" t="s">
        <v>3</v>
      </c>
      <c r="AV484">
        <v>1</v>
      </c>
      <c r="AW484">
        <v>2</v>
      </c>
      <c r="AX484">
        <v>51662965</v>
      </c>
      <c r="AY484">
        <v>1</v>
      </c>
      <c r="AZ484">
        <v>0</v>
      </c>
      <c r="BA484">
        <v>543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0</v>
      </c>
      <c r="BM484">
        <v>0</v>
      </c>
      <c r="BN484">
        <v>0</v>
      </c>
      <c r="BO484">
        <v>0</v>
      </c>
      <c r="BP484">
        <v>0</v>
      </c>
      <c r="BQ484">
        <v>0</v>
      </c>
      <c r="BR484">
        <v>0</v>
      </c>
      <c r="BS484">
        <v>0</v>
      </c>
      <c r="BT484">
        <v>0</v>
      </c>
      <c r="BU484">
        <v>0</v>
      </c>
      <c r="BV484">
        <v>0</v>
      </c>
      <c r="BW484">
        <v>0</v>
      </c>
      <c r="CU484">
        <f>ROUND(AT484*Source!I303*AH484*AL484,2)</f>
        <v>20867.41</v>
      </c>
      <c r="CV484">
        <f>ROUND(Y484*Source!I303,7)</f>
        <v>63</v>
      </c>
      <c r="CW484">
        <v>0</v>
      </c>
      <c r="CX484">
        <f>ROUND(Y484*Source!I303,7)</f>
        <v>63</v>
      </c>
      <c r="CY484">
        <f>AD484</f>
        <v>331.23</v>
      </c>
      <c r="CZ484">
        <f>AH484</f>
        <v>9.92</v>
      </c>
      <c r="DA484">
        <f>AL484</f>
        <v>33.39</v>
      </c>
      <c r="DB484">
        <f t="shared" si="366"/>
        <v>49.6</v>
      </c>
      <c r="DC484">
        <f t="shared" si="367"/>
        <v>0</v>
      </c>
      <c r="DD484" t="s">
        <v>3</v>
      </c>
      <c r="DE484" t="s">
        <v>3</v>
      </c>
      <c r="DF484">
        <f>ROUND(ROUND(AE484,2)*CX484,2)</f>
        <v>0</v>
      </c>
      <c r="DG484">
        <f t="shared" si="369"/>
        <v>0</v>
      </c>
      <c r="DH484">
        <f t="shared" si="370"/>
        <v>0</v>
      </c>
      <c r="DI484">
        <f>ROUND(ROUND(AH484*AL484,2)*CX484,2)</f>
        <v>20867.490000000002</v>
      </c>
      <c r="DJ484">
        <f>DI484</f>
        <v>20867.490000000002</v>
      </c>
      <c r="DK484">
        <v>0</v>
      </c>
      <c r="DL484" t="s">
        <v>3</v>
      </c>
      <c r="DM484">
        <v>0</v>
      </c>
      <c r="DN484" t="s">
        <v>3</v>
      </c>
      <c r="DO484">
        <v>0</v>
      </c>
    </row>
    <row r="485" spans="1:119" x14ac:dyDescent="0.2">
      <c r="A485">
        <f>ROW(Source!A303)</f>
        <v>303</v>
      </c>
      <c r="B485">
        <v>51661419</v>
      </c>
      <c r="C485">
        <v>51662957</v>
      </c>
      <c r="D485">
        <v>49510905</v>
      </c>
      <c r="E485">
        <v>70</v>
      </c>
      <c r="F485">
        <v>1</v>
      </c>
      <c r="G485">
        <v>1</v>
      </c>
      <c r="H485">
        <v>1</v>
      </c>
      <c r="I485" t="s">
        <v>456</v>
      </c>
      <c r="J485" t="s">
        <v>3</v>
      </c>
      <c r="K485" t="s">
        <v>457</v>
      </c>
      <c r="L485">
        <v>1191</v>
      </c>
      <c r="N485">
        <v>1013</v>
      </c>
      <c r="O485" t="s">
        <v>455</v>
      </c>
      <c r="P485" t="s">
        <v>455</v>
      </c>
      <c r="Q485">
        <v>1</v>
      </c>
      <c r="W485">
        <v>0</v>
      </c>
      <c r="X485">
        <v>-1417349443</v>
      </c>
      <c r="Y485">
        <f t="shared" si="362"/>
        <v>0.43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1</v>
      </c>
      <c r="AJ485">
        <v>1</v>
      </c>
      <c r="AK485">
        <v>33.39</v>
      </c>
      <c r="AL485">
        <v>1</v>
      </c>
      <c r="AM485">
        <v>4</v>
      </c>
      <c r="AN485">
        <v>0</v>
      </c>
      <c r="AO485">
        <v>1</v>
      </c>
      <c r="AP485">
        <v>1</v>
      </c>
      <c r="AQ485">
        <v>0</v>
      </c>
      <c r="AR485">
        <v>0</v>
      </c>
      <c r="AS485" t="s">
        <v>3</v>
      </c>
      <c r="AT485">
        <v>0.43</v>
      </c>
      <c r="AU485" t="s">
        <v>3</v>
      </c>
      <c r="AV485">
        <v>2</v>
      </c>
      <c r="AW485">
        <v>2</v>
      </c>
      <c r="AX485">
        <v>51662966</v>
      </c>
      <c r="AY485">
        <v>1</v>
      </c>
      <c r="AZ485">
        <v>0</v>
      </c>
      <c r="BA485">
        <v>544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0</v>
      </c>
      <c r="BM485">
        <v>0</v>
      </c>
      <c r="BN485">
        <v>0</v>
      </c>
      <c r="BO485">
        <v>0</v>
      </c>
      <c r="BP485">
        <v>0</v>
      </c>
      <c r="BQ485">
        <v>0</v>
      </c>
      <c r="BR485">
        <v>0</v>
      </c>
      <c r="BS485">
        <v>0</v>
      </c>
      <c r="BT485">
        <v>0</v>
      </c>
      <c r="BU485">
        <v>0</v>
      </c>
      <c r="BV485">
        <v>0</v>
      </c>
      <c r="BW485">
        <v>0</v>
      </c>
      <c r="CV485">
        <v>0</v>
      </c>
      <c r="CW485">
        <v>0</v>
      </c>
      <c r="CX485">
        <f>ROUND(Y485*Source!I303,7)</f>
        <v>5.4180000000000001</v>
      </c>
      <c r="CY485">
        <f>AD485</f>
        <v>0</v>
      </c>
      <c r="CZ485">
        <f>AH485</f>
        <v>0</v>
      </c>
      <c r="DA485">
        <f>AL485</f>
        <v>1</v>
      </c>
      <c r="DB485">
        <f t="shared" si="366"/>
        <v>0</v>
      </c>
      <c r="DC485">
        <f t="shared" si="367"/>
        <v>0</v>
      </c>
      <c r="DD485" t="s">
        <v>3</v>
      </c>
      <c r="DE485" t="s">
        <v>3</v>
      </c>
      <c r="DF485">
        <f>ROUND(ROUND(AE485,2)*CX485,2)</f>
        <v>0</v>
      </c>
      <c r="DG485">
        <f t="shared" si="369"/>
        <v>0</v>
      </c>
      <c r="DH485">
        <f>ROUND(ROUND(AG485*AK485,2)*CX485,2)</f>
        <v>0</v>
      </c>
      <c r="DI485">
        <f t="shared" ref="DI485:DI490" si="372">ROUND(ROUND(AH485,2)*CX485,2)</f>
        <v>0</v>
      </c>
      <c r="DJ485">
        <f>DI485</f>
        <v>0</v>
      </c>
      <c r="DK485">
        <v>0</v>
      </c>
      <c r="DL485" t="s">
        <v>3</v>
      </c>
      <c r="DM485">
        <v>0</v>
      </c>
      <c r="DN485" t="s">
        <v>3</v>
      </c>
      <c r="DO485">
        <v>0</v>
      </c>
    </row>
    <row r="486" spans="1:119" x14ac:dyDescent="0.2">
      <c r="A486">
        <f>ROW(Source!A303)</f>
        <v>303</v>
      </c>
      <c r="B486">
        <v>51661419</v>
      </c>
      <c r="C486">
        <v>51662957</v>
      </c>
      <c r="D486">
        <v>49673503</v>
      </c>
      <c r="E486">
        <v>1</v>
      </c>
      <c r="F486">
        <v>1</v>
      </c>
      <c r="G486">
        <v>1</v>
      </c>
      <c r="H486">
        <v>2</v>
      </c>
      <c r="I486" t="s">
        <v>465</v>
      </c>
      <c r="J486" t="s">
        <v>466</v>
      </c>
      <c r="K486" t="s">
        <v>467</v>
      </c>
      <c r="L486">
        <v>1367</v>
      </c>
      <c r="N486">
        <v>1011</v>
      </c>
      <c r="O486" t="s">
        <v>461</v>
      </c>
      <c r="P486" t="s">
        <v>461</v>
      </c>
      <c r="Q486">
        <v>1</v>
      </c>
      <c r="W486">
        <v>0</v>
      </c>
      <c r="X486">
        <v>509054691</v>
      </c>
      <c r="Y486">
        <f t="shared" si="362"/>
        <v>0.43</v>
      </c>
      <c r="AA486">
        <v>0</v>
      </c>
      <c r="AB486">
        <v>871.31</v>
      </c>
      <c r="AC486">
        <v>387.32</v>
      </c>
      <c r="AD486">
        <v>0</v>
      </c>
      <c r="AE486">
        <v>0</v>
      </c>
      <c r="AF486">
        <v>65.709999999999994</v>
      </c>
      <c r="AG486">
        <v>11.6</v>
      </c>
      <c r="AH486">
        <v>0</v>
      </c>
      <c r="AI486">
        <v>1</v>
      </c>
      <c r="AJ486">
        <v>13.26</v>
      </c>
      <c r="AK486">
        <v>33.39</v>
      </c>
      <c r="AL486">
        <v>1</v>
      </c>
      <c r="AM486">
        <v>4</v>
      </c>
      <c r="AN486">
        <v>0</v>
      </c>
      <c r="AO486">
        <v>1</v>
      </c>
      <c r="AP486">
        <v>1</v>
      </c>
      <c r="AQ486">
        <v>0</v>
      </c>
      <c r="AR486">
        <v>0</v>
      </c>
      <c r="AS486" t="s">
        <v>3</v>
      </c>
      <c r="AT486">
        <v>0.43</v>
      </c>
      <c r="AU486" t="s">
        <v>3</v>
      </c>
      <c r="AV486">
        <v>0</v>
      </c>
      <c r="AW486">
        <v>2</v>
      </c>
      <c r="AX486">
        <v>51662967</v>
      </c>
      <c r="AY486">
        <v>1</v>
      </c>
      <c r="AZ486">
        <v>0</v>
      </c>
      <c r="BA486">
        <v>545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0</v>
      </c>
      <c r="BM486">
        <v>0</v>
      </c>
      <c r="BN486">
        <v>0</v>
      </c>
      <c r="BO486">
        <v>0</v>
      </c>
      <c r="BP486">
        <v>0</v>
      </c>
      <c r="BQ486">
        <v>0</v>
      </c>
      <c r="BR486">
        <v>0</v>
      </c>
      <c r="BS486">
        <v>0</v>
      </c>
      <c r="BT486">
        <v>0</v>
      </c>
      <c r="BU486">
        <v>0</v>
      </c>
      <c r="BV486">
        <v>0</v>
      </c>
      <c r="BW486">
        <v>0</v>
      </c>
      <c r="CV486">
        <v>0</v>
      </c>
      <c r="CW486">
        <f>ROUND(Y486*Source!I303,7)</f>
        <v>5.4180000000000001</v>
      </c>
      <c r="CX486">
        <f>ROUND(Y486*Source!I303,7)</f>
        <v>5.4180000000000001</v>
      </c>
      <c r="CY486">
        <f>AB486</f>
        <v>871.31</v>
      </c>
      <c r="CZ486">
        <f>AF486</f>
        <v>65.709999999999994</v>
      </c>
      <c r="DA486">
        <f>AJ486</f>
        <v>13.26</v>
      </c>
      <c r="DB486">
        <f t="shared" si="366"/>
        <v>28.26</v>
      </c>
      <c r="DC486">
        <f t="shared" si="367"/>
        <v>4.99</v>
      </c>
      <c r="DD486" t="s">
        <v>3</v>
      </c>
      <c r="DE486" t="s">
        <v>3</v>
      </c>
      <c r="DF486">
        <f>ROUND(ROUND(AE486,2)*CX486,2)</f>
        <v>0</v>
      </c>
      <c r="DG486">
        <f>ROUND(ROUND(AF486*AJ486,2)*CX486,2)</f>
        <v>4720.76</v>
      </c>
      <c r="DH486">
        <f>ROUND(ROUND(AG486*AK486,2)*CX486,2)</f>
        <v>2098.5</v>
      </c>
      <c r="DI486">
        <f t="shared" si="372"/>
        <v>0</v>
      </c>
      <c r="DJ486">
        <f>DG486</f>
        <v>4720.76</v>
      </c>
      <c r="DK486">
        <v>0</v>
      </c>
      <c r="DL486" t="s">
        <v>3</v>
      </c>
      <c r="DM486">
        <v>0</v>
      </c>
      <c r="DN486" t="s">
        <v>3</v>
      </c>
      <c r="DO486">
        <v>0</v>
      </c>
    </row>
    <row r="487" spans="1:119" x14ac:dyDescent="0.2">
      <c r="A487">
        <f>ROW(Source!A303)</f>
        <v>303</v>
      </c>
      <c r="B487">
        <v>51661419</v>
      </c>
      <c r="C487">
        <v>51662957</v>
      </c>
      <c r="D487">
        <v>49521440</v>
      </c>
      <c r="E487">
        <v>1</v>
      </c>
      <c r="F487">
        <v>1</v>
      </c>
      <c r="G487">
        <v>1</v>
      </c>
      <c r="H487">
        <v>3</v>
      </c>
      <c r="I487" t="s">
        <v>212</v>
      </c>
      <c r="J487" t="s">
        <v>214</v>
      </c>
      <c r="K487" t="s">
        <v>213</v>
      </c>
      <c r="L487">
        <v>1327</v>
      </c>
      <c r="N487">
        <v>1005</v>
      </c>
      <c r="O487" t="s">
        <v>63</v>
      </c>
      <c r="P487" t="s">
        <v>63</v>
      </c>
      <c r="Q487">
        <v>1</v>
      </c>
      <c r="W487">
        <v>0</v>
      </c>
      <c r="X487">
        <v>-336429810</v>
      </c>
      <c r="Y487">
        <f t="shared" si="362"/>
        <v>11</v>
      </c>
      <c r="AA487">
        <v>204.98</v>
      </c>
      <c r="AB487">
        <v>0</v>
      </c>
      <c r="AC487">
        <v>0</v>
      </c>
      <c r="AD487">
        <v>0</v>
      </c>
      <c r="AE487">
        <v>22.5</v>
      </c>
      <c r="AF487">
        <v>0</v>
      </c>
      <c r="AG487">
        <v>0</v>
      </c>
      <c r="AH487">
        <v>0</v>
      </c>
      <c r="AI487">
        <v>9.11</v>
      </c>
      <c r="AJ487">
        <v>1</v>
      </c>
      <c r="AK487">
        <v>1</v>
      </c>
      <c r="AL487">
        <v>1</v>
      </c>
      <c r="AM487">
        <v>0</v>
      </c>
      <c r="AN487">
        <v>0</v>
      </c>
      <c r="AO487">
        <v>0</v>
      </c>
      <c r="AP487">
        <v>1</v>
      </c>
      <c r="AQ487">
        <v>0</v>
      </c>
      <c r="AR487">
        <v>0</v>
      </c>
      <c r="AS487" t="s">
        <v>3</v>
      </c>
      <c r="AT487">
        <v>11</v>
      </c>
      <c r="AU487" t="s">
        <v>3</v>
      </c>
      <c r="AV487">
        <v>0</v>
      </c>
      <c r="AW487">
        <v>1</v>
      </c>
      <c r="AX487">
        <v>-1</v>
      </c>
      <c r="AY487">
        <v>0</v>
      </c>
      <c r="AZ487">
        <v>0</v>
      </c>
      <c r="BA487" t="s">
        <v>3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0</v>
      </c>
      <c r="BM487">
        <v>0</v>
      </c>
      <c r="BN487">
        <v>0</v>
      </c>
      <c r="BO487">
        <v>0</v>
      </c>
      <c r="BP487">
        <v>0</v>
      </c>
      <c r="BQ487">
        <v>0</v>
      </c>
      <c r="BR487">
        <v>0</v>
      </c>
      <c r="BS487">
        <v>0</v>
      </c>
      <c r="BT487">
        <v>0</v>
      </c>
      <c r="BU487">
        <v>0</v>
      </c>
      <c r="BV487">
        <v>0</v>
      </c>
      <c r="BW487">
        <v>0</v>
      </c>
      <c r="CV487">
        <v>0</v>
      </c>
      <c r="CW487">
        <v>0</v>
      </c>
      <c r="CX487">
        <f>ROUND(Y487*Source!I303,7)</f>
        <v>138.6</v>
      </c>
      <c r="CY487">
        <f>AA487</f>
        <v>204.98</v>
      </c>
      <c r="CZ487">
        <f>AE487</f>
        <v>22.5</v>
      </c>
      <c r="DA487">
        <f>AI487</f>
        <v>9.11</v>
      </c>
      <c r="DB487">
        <f t="shared" si="366"/>
        <v>247.5</v>
      </c>
      <c r="DC487">
        <f t="shared" si="367"/>
        <v>0</v>
      </c>
      <c r="DD487" t="s">
        <v>3</v>
      </c>
      <c r="DE487" t="s">
        <v>3</v>
      </c>
      <c r="DF487">
        <f>ROUND(ROUND(AE487*AI487,2)*CX487,2)</f>
        <v>28410.23</v>
      </c>
      <c r="DG487">
        <f t="shared" ref="DG487:DG492" si="373">ROUND(ROUND(AF487,2)*CX487,2)</f>
        <v>0</v>
      </c>
      <c r="DH487">
        <f>ROUND(ROUND(AG487,2)*CX487,2)</f>
        <v>0</v>
      </c>
      <c r="DI487">
        <f t="shared" si="372"/>
        <v>0</v>
      </c>
      <c r="DJ487">
        <f>DF487</f>
        <v>28410.23</v>
      </c>
      <c r="DK487">
        <v>0</v>
      </c>
      <c r="DL487" t="s">
        <v>3</v>
      </c>
      <c r="DM487">
        <v>0</v>
      </c>
      <c r="DN487" t="s">
        <v>3</v>
      </c>
      <c r="DO487">
        <v>0</v>
      </c>
    </row>
    <row r="488" spans="1:119" x14ac:dyDescent="0.2">
      <c r="A488">
        <f>ROW(Source!A303)</f>
        <v>303</v>
      </c>
      <c r="B488">
        <v>51661419</v>
      </c>
      <c r="C488">
        <v>51662957</v>
      </c>
      <c r="D488">
        <v>49523581</v>
      </c>
      <c r="E488">
        <v>1</v>
      </c>
      <c r="F488">
        <v>1</v>
      </c>
      <c r="G488">
        <v>1</v>
      </c>
      <c r="H488">
        <v>3</v>
      </c>
      <c r="I488" t="s">
        <v>504</v>
      </c>
      <c r="J488" t="s">
        <v>505</v>
      </c>
      <c r="K488" t="s">
        <v>506</v>
      </c>
      <c r="L488">
        <v>1301</v>
      </c>
      <c r="N488">
        <v>1003</v>
      </c>
      <c r="O488" t="s">
        <v>507</v>
      </c>
      <c r="P488" t="s">
        <v>507</v>
      </c>
      <c r="Q488">
        <v>1</v>
      </c>
      <c r="W488">
        <v>0</v>
      </c>
      <c r="X488">
        <v>-2092502019</v>
      </c>
      <c r="Y488">
        <f t="shared" si="362"/>
        <v>20</v>
      </c>
      <c r="AA488">
        <v>27.33</v>
      </c>
      <c r="AB488">
        <v>0</v>
      </c>
      <c r="AC488">
        <v>0</v>
      </c>
      <c r="AD488">
        <v>0</v>
      </c>
      <c r="AE488">
        <v>3</v>
      </c>
      <c r="AF488">
        <v>0</v>
      </c>
      <c r="AG488">
        <v>0</v>
      </c>
      <c r="AH488">
        <v>0</v>
      </c>
      <c r="AI488">
        <v>9.11</v>
      </c>
      <c r="AJ488">
        <v>1</v>
      </c>
      <c r="AK488">
        <v>1</v>
      </c>
      <c r="AL488">
        <v>1</v>
      </c>
      <c r="AM488">
        <v>4</v>
      </c>
      <c r="AN488">
        <v>0</v>
      </c>
      <c r="AO488">
        <v>1</v>
      </c>
      <c r="AP488">
        <v>1</v>
      </c>
      <c r="AQ488">
        <v>0</v>
      </c>
      <c r="AR488">
        <v>0</v>
      </c>
      <c r="AS488" t="s">
        <v>3</v>
      </c>
      <c r="AT488">
        <v>20</v>
      </c>
      <c r="AU488" t="s">
        <v>3</v>
      </c>
      <c r="AV488">
        <v>0</v>
      </c>
      <c r="AW488">
        <v>2</v>
      </c>
      <c r="AX488">
        <v>51662968</v>
      </c>
      <c r="AY488">
        <v>1</v>
      </c>
      <c r="AZ488">
        <v>0</v>
      </c>
      <c r="BA488">
        <v>546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0</v>
      </c>
      <c r="BM488">
        <v>0</v>
      </c>
      <c r="BN488">
        <v>0</v>
      </c>
      <c r="BO488">
        <v>0</v>
      </c>
      <c r="BP488">
        <v>0</v>
      </c>
      <c r="BQ488">
        <v>0</v>
      </c>
      <c r="BR488">
        <v>0</v>
      </c>
      <c r="BS488">
        <v>0</v>
      </c>
      <c r="BT488">
        <v>0</v>
      </c>
      <c r="BU488">
        <v>0</v>
      </c>
      <c r="BV488">
        <v>0</v>
      </c>
      <c r="BW488">
        <v>0</v>
      </c>
      <c r="CV488">
        <v>0</v>
      </c>
      <c r="CW488">
        <v>0</v>
      </c>
      <c r="CX488">
        <f>ROUND(Y488*Source!I303,7)</f>
        <v>252</v>
      </c>
      <c r="CY488">
        <f>AA488</f>
        <v>27.33</v>
      </c>
      <c r="CZ488">
        <f>AE488</f>
        <v>3</v>
      </c>
      <c r="DA488">
        <f>AI488</f>
        <v>9.11</v>
      </c>
      <c r="DB488">
        <f t="shared" si="366"/>
        <v>60</v>
      </c>
      <c r="DC488">
        <f t="shared" si="367"/>
        <v>0</v>
      </c>
      <c r="DD488" t="s">
        <v>3</v>
      </c>
      <c r="DE488" t="s">
        <v>3</v>
      </c>
      <c r="DF488">
        <f>ROUND(ROUND(AE488*AI488,2)*CX488,2)</f>
        <v>6887.16</v>
      </c>
      <c r="DG488">
        <f t="shared" si="373"/>
        <v>0</v>
      </c>
      <c r="DH488">
        <f>ROUND(ROUND(AG488,2)*CX488,2)</f>
        <v>0</v>
      </c>
      <c r="DI488">
        <f t="shared" si="372"/>
        <v>0</v>
      </c>
      <c r="DJ488">
        <f>DF488</f>
        <v>6887.16</v>
      </c>
      <c r="DK488">
        <v>0</v>
      </c>
      <c r="DL488" t="s">
        <v>3</v>
      </c>
      <c r="DM488">
        <v>0</v>
      </c>
      <c r="DN488" t="s">
        <v>3</v>
      </c>
      <c r="DO488">
        <v>0</v>
      </c>
    </row>
    <row r="489" spans="1:119" x14ac:dyDescent="0.2">
      <c r="A489">
        <f>ROW(Source!A303)</f>
        <v>303</v>
      </c>
      <c r="B489">
        <v>51661419</v>
      </c>
      <c r="C489">
        <v>51662957</v>
      </c>
      <c r="D489">
        <v>49553409</v>
      </c>
      <c r="E489">
        <v>1</v>
      </c>
      <c r="F489">
        <v>1</v>
      </c>
      <c r="G489">
        <v>1</v>
      </c>
      <c r="H489">
        <v>3</v>
      </c>
      <c r="I489" t="s">
        <v>216</v>
      </c>
      <c r="J489" t="s">
        <v>219</v>
      </c>
      <c r="K489" t="s">
        <v>217</v>
      </c>
      <c r="L489">
        <v>1296</v>
      </c>
      <c r="N489">
        <v>1002</v>
      </c>
      <c r="O489" t="s">
        <v>218</v>
      </c>
      <c r="P489" t="s">
        <v>218</v>
      </c>
      <c r="Q489">
        <v>1</v>
      </c>
      <c r="W489">
        <v>1</v>
      </c>
      <c r="X489">
        <v>-1609399419</v>
      </c>
      <c r="Y489">
        <f t="shared" si="362"/>
        <v>-1.5</v>
      </c>
      <c r="AA489">
        <v>597.42999999999995</v>
      </c>
      <c r="AB489">
        <v>0</v>
      </c>
      <c r="AC489">
        <v>0</v>
      </c>
      <c r="AD489">
        <v>0</v>
      </c>
      <c r="AE489">
        <v>65.58</v>
      </c>
      <c r="AF489">
        <v>0</v>
      </c>
      <c r="AG489">
        <v>0</v>
      </c>
      <c r="AH489">
        <v>0</v>
      </c>
      <c r="AI489">
        <v>9.11</v>
      </c>
      <c r="AJ489">
        <v>1</v>
      </c>
      <c r="AK489">
        <v>1</v>
      </c>
      <c r="AL489">
        <v>1</v>
      </c>
      <c r="AM489">
        <v>4</v>
      </c>
      <c r="AN489">
        <v>0</v>
      </c>
      <c r="AO489">
        <v>1</v>
      </c>
      <c r="AP489">
        <v>1</v>
      </c>
      <c r="AQ489">
        <v>0</v>
      </c>
      <c r="AR489">
        <v>0</v>
      </c>
      <c r="AS489" t="s">
        <v>3</v>
      </c>
      <c r="AT489">
        <v>-1.5</v>
      </c>
      <c r="AU489" t="s">
        <v>3</v>
      </c>
      <c r="AV489">
        <v>0</v>
      </c>
      <c r="AW489">
        <v>2</v>
      </c>
      <c r="AX489">
        <v>51662970</v>
      </c>
      <c r="AY489">
        <v>1</v>
      </c>
      <c r="AZ489">
        <v>6144</v>
      </c>
      <c r="BA489">
        <v>548</v>
      </c>
      <c r="BB489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0</v>
      </c>
      <c r="BM489">
        <v>0</v>
      </c>
      <c r="BN489">
        <v>0</v>
      </c>
      <c r="BO489">
        <v>0</v>
      </c>
      <c r="BP489">
        <v>0</v>
      </c>
      <c r="BQ489">
        <v>0</v>
      </c>
      <c r="BR489">
        <v>0</v>
      </c>
      <c r="BS489">
        <v>0</v>
      </c>
      <c r="BT489">
        <v>0</v>
      </c>
      <c r="BU489">
        <v>0</v>
      </c>
      <c r="BV489">
        <v>0</v>
      </c>
      <c r="BW489">
        <v>0</v>
      </c>
      <c r="CV489">
        <v>0</v>
      </c>
      <c r="CW489">
        <v>0</v>
      </c>
      <c r="CX489">
        <f>ROUND(Y489*Source!I303,7)</f>
        <v>-18.899999999999999</v>
      </c>
      <c r="CY489">
        <f>AA489</f>
        <v>597.42999999999995</v>
      </c>
      <c r="CZ489">
        <f>AE489</f>
        <v>65.58</v>
      </c>
      <c r="DA489">
        <f>AI489</f>
        <v>9.11</v>
      </c>
      <c r="DB489">
        <f t="shared" si="366"/>
        <v>-98.37</v>
      </c>
      <c r="DC489">
        <f t="shared" si="367"/>
        <v>0</v>
      </c>
      <c r="DD489" t="s">
        <v>3</v>
      </c>
      <c r="DE489" t="s">
        <v>3</v>
      </c>
      <c r="DF489">
        <f>ROUND(ROUND(AE489*AI489,2)*CX489,2)</f>
        <v>-11291.43</v>
      </c>
      <c r="DG489">
        <f t="shared" si="373"/>
        <v>0</v>
      </c>
      <c r="DH489">
        <f>ROUND(ROUND(AG489,2)*CX489,2)</f>
        <v>0</v>
      </c>
      <c r="DI489">
        <f t="shared" si="372"/>
        <v>0</v>
      </c>
      <c r="DJ489">
        <f>DF489</f>
        <v>-11291.43</v>
      </c>
      <c r="DK489">
        <v>0</v>
      </c>
      <c r="DL489" t="s">
        <v>3</v>
      </c>
      <c r="DM489">
        <v>0</v>
      </c>
      <c r="DN489" t="s">
        <v>3</v>
      </c>
      <c r="DO489">
        <v>0</v>
      </c>
    </row>
    <row r="490" spans="1:119" x14ac:dyDescent="0.2">
      <c r="A490">
        <f>ROW(Source!A303)</f>
        <v>303</v>
      </c>
      <c r="B490">
        <v>51661419</v>
      </c>
      <c r="C490">
        <v>51662957</v>
      </c>
      <c r="D490">
        <v>49555331</v>
      </c>
      <c r="E490">
        <v>1</v>
      </c>
      <c r="F490">
        <v>1</v>
      </c>
      <c r="G490">
        <v>1</v>
      </c>
      <c r="H490">
        <v>3</v>
      </c>
      <c r="I490" t="s">
        <v>221</v>
      </c>
      <c r="J490" t="s">
        <v>223</v>
      </c>
      <c r="K490" t="s">
        <v>222</v>
      </c>
      <c r="L490">
        <v>1296</v>
      </c>
      <c r="N490">
        <v>1002</v>
      </c>
      <c r="O490" t="s">
        <v>218</v>
      </c>
      <c r="P490" t="s">
        <v>218</v>
      </c>
      <c r="Q490">
        <v>1</v>
      </c>
      <c r="W490">
        <v>1</v>
      </c>
      <c r="X490">
        <v>1828367933</v>
      </c>
      <c r="Y490">
        <f t="shared" si="362"/>
        <v>-5.7000000000000002E-2</v>
      </c>
      <c r="AA490">
        <v>1827.28</v>
      </c>
      <c r="AB490">
        <v>0</v>
      </c>
      <c r="AC490">
        <v>0</v>
      </c>
      <c r="AD490">
        <v>0</v>
      </c>
      <c r="AE490">
        <v>200.58</v>
      </c>
      <c r="AF490">
        <v>0</v>
      </c>
      <c r="AG490">
        <v>0</v>
      </c>
      <c r="AH490">
        <v>0</v>
      </c>
      <c r="AI490">
        <v>9.11</v>
      </c>
      <c r="AJ490">
        <v>1</v>
      </c>
      <c r="AK490">
        <v>1</v>
      </c>
      <c r="AL490">
        <v>1</v>
      </c>
      <c r="AM490">
        <v>4</v>
      </c>
      <c r="AN490">
        <v>0</v>
      </c>
      <c r="AO490">
        <v>1</v>
      </c>
      <c r="AP490">
        <v>1</v>
      </c>
      <c r="AQ490">
        <v>0</v>
      </c>
      <c r="AR490">
        <v>0</v>
      </c>
      <c r="AS490" t="s">
        <v>3</v>
      </c>
      <c r="AT490">
        <v>-5.7000000000000002E-2</v>
      </c>
      <c r="AU490" t="s">
        <v>3</v>
      </c>
      <c r="AV490">
        <v>0</v>
      </c>
      <c r="AW490">
        <v>2</v>
      </c>
      <c r="AX490">
        <v>51662972</v>
      </c>
      <c r="AY490">
        <v>1</v>
      </c>
      <c r="AZ490">
        <v>6144</v>
      </c>
      <c r="BA490">
        <v>550</v>
      </c>
      <c r="BB49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0</v>
      </c>
      <c r="BM490">
        <v>0</v>
      </c>
      <c r="BN490">
        <v>0</v>
      </c>
      <c r="BO490">
        <v>0</v>
      </c>
      <c r="BP490">
        <v>0</v>
      </c>
      <c r="BQ490">
        <v>0</v>
      </c>
      <c r="BR490">
        <v>0</v>
      </c>
      <c r="BS490">
        <v>0</v>
      </c>
      <c r="BT490">
        <v>0</v>
      </c>
      <c r="BU490">
        <v>0</v>
      </c>
      <c r="BV490">
        <v>0</v>
      </c>
      <c r="BW490">
        <v>0</v>
      </c>
      <c r="CV490">
        <v>0</v>
      </c>
      <c r="CW490">
        <v>0</v>
      </c>
      <c r="CX490">
        <f>ROUND(Y490*Source!I303,7)</f>
        <v>-0.71819999999999995</v>
      </c>
      <c r="CY490">
        <f>AA490</f>
        <v>1827.28</v>
      </c>
      <c r="CZ490">
        <f>AE490</f>
        <v>200.58</v>
      </c>
      <c r="DA490">
        <f>AI490</f>
        <v>9.11</v>
      </c>
      <c r="DB490">
        <f t="shared" si="366"/>
        <v>-11.43</v>
      </c>
      <c r="DC490">
        <f t="shared" si="367"/>
        <v>0</v>
      </c>
      <c r="DD490" t="s">
        <v>3</v>
      </c>
      <c r="DE490" t="s">
        <v>3</v>
      </c>
      <c r="DF490">
        <f>ROUND(ROUND(AE490*AI490,2)*CX490,2)</f>
        <v>-1312.35</v>
      </c>
      <c r="DG490">
        <f t="shared" si="373"/>
        <v>0</v>
      </c>
      <c r="DH490">
        <f>ROUND(ROUND(AG490,2)*CX490,2)</f>
        <v>0</v>
      </c>
      <c r="DI490">
        <f t="shared" si="372"/>
        <v>0</v>
      </c>
      <c r="DJ490">
        <f>DF490</f>
        <v>-1312.35</v>
      </c>
      <c r="DK490">
        <v>0</v>
      </c>
      <c r="DL490" t="s">
        <v>3</v>
      </c>
      <c r="DM490">
        <v>0</v>
      </c>
      <c r="DN490" t="s">
        <v>3</v>
      </c>
      <c r="DO490">
        <v>0</v>
      </c>
    </row>
    <row r="491" spans="1:119" x14ac:dyDescent="0.2">
      <c r="A491">
        <f>ROW(Source!A307)</f>
        <v>307</v>
      </c>
      <c r="B491">
        <v>51661419</v>
      </c>
      <c r="C491">
        <v>51662976</v>
      </c>
      <c r="D491">
        <v>49510767</v>
      </c>
      <c r="E491">
        <v>70</v>
      </c>
      <c r="F491">
        <v>1</v>
      </c>
      <c r="G491">
        <v>1</v>
      </c>
      <c r="H491">
        <v>1</v>
      </c>
      <c r="I491" t="s">
        <v>502</v>
      </c>
      <c r="J491" t="s">
        <v>3</v>
      </c>
      <c r="K491" t="s">
        <v>503</v>
      </c>
      <c r="L491">
        <v>1191</v>
      </c>
      <c r="N491">
        <v>1013</v>
      </c>
      <c r="O491" t="s">
        <v>455</v>
      </c>
      <c r="P491" t="s">
        <v>455</v>
      </c>
      <c r="Q491">
        <v>1</v>
      </c>
      <c r="W491">
        <v>0</v>
      </c>
      <c r="X491">
        <v>-1936699058</v>
      </c>
      <c r="Y491">
        <f t="shared" si="362"/>
        <v>5</v>
      </c>
      <c r="AA491">
        <v>0</v>
      </c>
      <c r="AB491">
        <v>0</v>
      </c>
      <c r="AC491">
        <v>0</v>
      </c>
      <c r="AD491">
        <v>331.23</v>
      </c>
      <c r="AE491">
        <v>0</v>
      </c>
      <c r="AF491">
        <v>0</v>
      </c>
      <c r="AG491">
        <v>0</v>
      </c>
      <c r="AH491">
        <v>9.92</v>
      </c>
      <c r="AI491">
        <v>1</v>
      </c>
      <c r="AJ491">
        <v>1</v>
      </c>
      <c r="AK491">
        <v>1</v>
      </c>
      <c r="AL491">
        <v>33.39</v>
      </c>
      <c r="AM491">
        <v>4</v>
      </c>
      <c r="AN491">
        <v>0</v>
      </c>
      <c r="AO491">
        <v>1</v>
      </c>
      <c r="AP491">
        <v>1</v>
      </c>
      <c r="AQ491">
        <v>0</v>
      </c>
      <c r="AR491">
        <v>0</v>
      </c>
      <c r="AS491" t="s">
        <v>3</v>
      </c>
      <c r="AT491">
        <v>5</v>
      </c>
      <c r="AU491" t="s">
        <v>3</v>
      </c>
      <c r="AV491">
        <v>1</v>
      </c>
      <c r="AW491">
        <v>2</v>
      </c>
      <c r="AX491">
        <v>51662984</v>
      </c>
      <c r="AY491">
        <v>1</v>
      </c>
      <c r="AZ491">
        <v>0</v>
      </c>
      <c r="BA491">
        <v>551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0</v>
      </c>
      <c r="BM491">
        <v>0</v>
      </c>
      <c r="BN491">
        <v>0</v>
      </c>
      <c r="BO491">
        <v>0</v>
      </c>
      <c r="BP491">
        <v>0</v>
      </c>
      <c r="BQ491">
        <v>0</v>
      </c>
      <c r="BR491">
        <v>0</v>
      </c>
      <c r="BS491">
        <v>0</v>
      </c>
      <c r="BT491">
        <v>0</v>
      </c>
      <c r="BU491">
        <v>0</v>
      </c>
      <c r="BV491">
        <v>0</v>
      </c>
      <c r="BW491">
        <v>0</v>
      </c>
      <c r="CU491">
        <f>ROUND(AT491*Source!I307*AH491*AL491,2)</f>
        <v>2649.83</v>
      </c>
      <c r="CV491">
        <f>ROUND(Y491*Source!I307,7)</f>
        <v>8</v>
      </c>
      <c r="CW491">
        <v>0</v>
      </c>
      <c r="CX491">
        <f>ROUND(Y491*Source!I307,7)</f>
        <v>8</v>
      </c>
      <c r="CY491">
        <f>AD491</f>
        <v>331.23</v>
      </c>
      <c r="CZ491">
        <f>AH491</f>
        <v>9.92</v>
      </c>
      <c r="DA491">
        <f>AL491</f>
        <v>33.39</v>
      </c>
      <c r="DB491">
        <f t="shared" si="366"/>
        <v>49.6</v>
      </c>
      <c r="DC491">
        <f t="shared" si="367"/>
        <v>0</v>
      </c>
      <c r="DD491" t="s">
        <v>3</v>
      </c>
      <c r="DE491" t="s">
        <v>3</v>
      </c>
      <c r="DF491">
        <f>ROUND(ROUND(AE491,2)*CX491,2)</f>
        <v>0</v>
      </c>
      <c r="DG491">
        <f t="shared" si="373"/>
        <v>0</v>
      </c>
      <c r="DH491">
        <f>ROUND(ROUND(AG491,2)*CX491,2)</f>
        <v>0</v>
      </c>
      <c r="DI491">
        <f>ROUND(ROUND(AH491*AL491,2)*CX491,2)</f>
        <v>2649.84</v>
      </c>
      <c r="DJ491">
        <f>DI491</f>
        <v>2649.84</v>
      </c>
      <c r="DK491">
        <v>0</v>
      </c>
      <c r="DL491" t="s">
        <v>3</v>
      </c>
      <c r="DM491">
        <v>0</v>
      </c>
      <c r="DN491" t="s">
        <v>3</v>
      </c>
      <c r="DO491">
        <v>0</v>
      </c>
    </row>
    <row r="492" spans="1:119" x14ac:dyDescent="0.2">
      <c r="A492">
        <f>ROW(Source!A307)</f>
        <v>307</v>
      </c>
      <c r="B492">
        <v>51661419</v>
      </c>
      <c r="C492">
        <v>51662976</v>
      </c>
      <c r="D492">
        <v>49510905</v>
      </c>
      <c r="E492">
        <v>70</v>
      </c>
      <c r="F492">
        <v>1</v>
      </c>
      <c r="G492">
        <v>1</v>
      </c>
      <c r="H492">
        <v>1</v>
      </c>
      <c r="I492" t="s">
        <v>456</v>
      </c>
      <c r="J492" t="s">
        <v>3</v>
      </c>
      <c r="K492" t="s">
        <v>457</v>
      </c>
      <c r="L492">
        <v>1191</v>
      </c>
      <c r="N492">
        <v>1013</v>
      </c>
      <c r="O492" t="s">
        <v>455</v>
      </c>
      <c r="P492" t="s">
        <v>455</v>
      </c>
      <c r="Q492">
        <v>1</v>
      </c>
      <c r="W492">
        <v>0</v>
      </c>
      <c r="X492">
        <v>-1417349443</v>
      </c>
      <c r="Y492">
        <f t="shared" si="362"/>
        <v>0.43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1</v>
      </c>
      <c r="AJ492">
        <v>1</v>
      </c>
      <c r="AK492">
        <v>33.39</v>
      </c>
      <c r="AL492">
        <v>1</v>
      </c>
      <c r="AM492">
        <v>4</v>
      </c>
      <c r="AN492">
        <v>0</v>
      </c>
      <c r="AO492">
        <v>1</v>
      </c>
      <c r="AP492">
        <v>1</v>
      </c>
      <c r="AQ492">
        <v>0</v>
      </c>
      <c r="AR492">
        <v>0</v>
      </c>
      <c r="AS492" t="s">
        <v>3</v>
      </c>
      <c r="AT492">
        <v>0.43</v>
      </c>
      <c r="AU492" t="s">
        <v>3</v>
      </c>
      <c r="AV492">
        <v>2</v>
      </c>
      <c r="AW492">
        <v>2</v>
      </c>
      <c r="AX492">
        <v>51662985</v>
      </c>
      <c r="AY492">
        <v>1</v>
      </c>
      <c r="AZ492">
        <v>0</v>
      </c>
      <c r="BA492">
        <v>552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0</v>
      </c>
      <c r="BM492">
        <v>0</v>
      </c>
      <c r="BN492">
        <v>0</v>
      </c>
      <c r="BO492">
        <v>0</v>
      </c>
      <c r="BP492">
        <v>0</v>
      </c>
      <c r="BQ492">
        <v>0</v>
      </c>
      <c r="BR492">
        <v>0</v>
      </c>
      <c r="BS492">
        <v>0</v>
      </c>
      <c r="BT492">
        <v>0</v>
      </c>
      <c r="BU492">
        <v>0</v>
      </c>
      <c r="BV492">
        <v>0</v>
      </c>
      <c r="BW492">
        <v>0</v>
      </c>
      <c r="CV492">
        <v>0</v>
      </c>
      <c r="CW492">
        <v>0</v>
      </c>
      <c r="CX492">
        <f>ROUND(Y492*Source!I307,7)</f>
        <v>0.68799999999999994</v>
      </c>
      <c r="CY492">
        <f>AD492</f>
        <v>0</v>
      </c>
      <c r="CZ492">
        <f>AH492</f>
        <v>0</v>
      </c>
      <c r="DA492">
        <f>AL492</f>
        <v>1</v>
      </c>
      <c r="DB492">
        <f t="shared" si="366"/>
        <v>0</v>
      </c>
      <c r="DC492">
        <f t="shared" si="367"/>
        <v>0</v>
      </c>
      <c r="DD492" t="s">
        <v>3</v>
      </c>
      <c r="DE492" t="s">
        <v>3</v>
      </c>
      <c r="DF492">
        <f>ROUND(ROUND(AE492,2)*CX492,2)</f>
        <v>0</v>
      </c>
      <c r="DG492">
        <f t="shared" si="373"/>
        <v>0</v>
      </c>
      <c r="DH492">
        <f>ROUND(ROUND(AG492*AK492,2)*CX492,2)</f>
        <v>0</v>
      </c>
      <c r="DI492">
        <f t="shared" ref="DI492:DI497" si="374">ROUND(ROUND(AH492,2)*CX492,2)</f>
        <v>0</v>
      </c>
      <c r="DJ492">
        <f>DI492</f>
        <v>0</v>
      </c>
      <c r="DK492">
        <v>0</v>
      </c>
      <c r="DL492" t="s">
        <v>3</v>
      </c>
      <c r="DM492">
        <v>0</v>
      </c>
      <c r="DN492" t="s">
        <v>3</v>
      </c>
      <c r="DO492">
        <v>0</v>
      </c>
    </row>
    <row r="493" spans="1:119" x14ac:dyDescent="0.2">
      <c r="A493">
        <f>ROW(Source!A307)</f>
        <v>307</v>
      </c>
      <c r="B493">
        <v>51661419</v>
      </c>
      <c r="C493">
        <v>51662976</v>
      </c>
      <c r="D493">
        <v>49673503</v>
      </c>
      <c r="E493">
        <v>1</v>
      </c>
      <c r="F493">
        <v>1</v>
      </c>
      <c r="G493">
        <v>1</v>
      </c>
      <c r="H493">
        <v>2</v>
      </c>
      <c r="I493" t="s">
        <v>465</v>
      </c>
      <c r="J493" t="s">
        <v>466</v>
      </c>
      <c r="K493" t="s">
        <v>467</v>
      </c>
      <c r="L493">
        <v>1367</v>
      </c>
      <c r="N493">
        <v>1011</v>
      </c>
      <c r="O493" t="s">
        <v>461</v>
      </c>
      <c r="P493" t="s">
        <v>461</v>
      </c>
      <c r="Q493">
        <v>1</v>
      </c>
      <c r="W493">
        <v>0</v>
      </c>
      <c r="X493">
        <v>509054691</v>
      </c>
      <c r="Y493">
        <f t="shared" si="362"/>
        <v>0.43</v>
      </c>
      <c r="AA493">
        <v>0</v>
      </c>
      <c r="AB493">
        <v>871.31</v>
      </c>
      <c r="AC493">
        <v>387.32</v>
      </c>
      <c r="AD493">
        <v>0</v>
      </c>
      <c r="AE493">
        <v>0</v>
      </c>
      <c r="AF493">
        <v>65.709999999999994</v>
      </c>
      <c r="AG493">
        <v>11.6</v>
      </c>
      <c r="AH493">
        <v>0</v>
      </c>
      <c r="AI493">
        <v>1</v>
      </c>
      <c r="AJ493">
        <v>13.26</v>
      </c>
      <c r="AK493">
        <v>33.39</v>
      </c>
      <c r="AL493">
        <v>1</v>
      </c>
      <c r="AM493">
        <v>4</v>
      </c>
      <c r="AN493">
        <v>0</v>
      </c>
      <c r="AO493">
        <v>1</v>
      </c>
      <c r="AP493">
        <v>1</v>
      </c>
      <c r="AQ493">
        <v>0</v>
      </c>
      <c r="AR493">
        <v>0</v>
      </c>
      <c r="AS493" t="s">
        <v>3</v>
      </c>
      <c r="AT493">
        <v>0.43</v>
      </c>
      <c r="AU493" t="s">
        <v>3</v>
      </c>
      <c r="AV493">
        <v>0</v>
      </c>
      <c r="AW493">
        <v>2</v>
      </c>
      <c r="AX493">
        <v>51662986</v>
      </c>
      <c r="AY493">
        <v>1</v>
      </c>
      <c r="AZ493">
        <v>0</v>
      </c>
      <c r="BA493">
        <v>553</v>
      </c>
      <c r="BB493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0</v>
      </c>
      <c r="BM493">
        <v>0</v>
      </c>
      <c r="BN493">
        <v>0</v>
      </c>
      <c r="BO493">
        <v>0</v>
      </c>
      <c r="BP493">
        <v>0</v>
      </c>
      <c r="BQ493">
        <v>0</v>
      </c>
      <c r="BR493">
        <v>0</v>
      </c>
      <c r="BS493">
        <v>0</v>
      </c>
      <c r="BT493">
        <v>0</v>
      </c>
      <c r="BU493">
        <v>0</v>
      </c>
      <c r="BV493">
        <v>0</v>
      </c>
      <c r="BW493">
        <v>0</v>
      </c>
      <c r="CV493">
        <v>0</v>
      </c>
      <c r="CW493">
        <f>ROUND(Y493*Source!I307,7)</f>
        <v>0.68799999999999994</v>
      </c>
      <c r="CX493">
        <f>ROUND(Y493*Source!I307,7)</f>
        <v>0.68799999999999994</v>
      </c>
      <c r="CY493">
        <f>AB493</f>
        <v>871.31</v>
      </c>
      <c r="CZ493">
        <f>AF493</f>
        <v>65.709999999999994</v>
      </c>
      <c r="DA493">
        <f>AJ493</f>
        <v>13.26</v>
      </c>
      <c r="DB493">
        <f t="shared" si="366"/>
        <v>28.26</v>
      </c>
      <c r="DC493">
        <f t="shared" si="367"/>
        <v>4.99</v>
      </c>
      <c r="DD493" t="s">
        <v>3</v>
      </c>
      <c r="DE493" t="s">
        <v>3</v>
      </c>
      <c r="DF493">
        <f>ROUND(ROUND(AE493,2)*CX493,2)</f>
        <v>0</v>
      </c>
      <c r="DG493">
        <f>ROUND(ROUND(AF493*AJ493,2)*CX493,2)</f>
        <v>599.46</v>
      </c>
      <c r="DH493">
        <f>ROUND(ROUND(AG493*AK493,2)*CX493,2)</f>
        <v>266.48</v>
      </c>
      <c r="DI493">
        <f t="shared" si="374"/>
        <v>0</v>
      </c>
      <c r="DJ493">
        <f>DG493</f>
        <v>599.46</v>
      </c>
      <c r="DK493">
        <v>0</v>
      </c>
      <c r="DL493" t="s">
        <v>3</v>
      </c>
      <c r="DM493">
        <v>0</v>
      </c>
      <c r="DN493" t="s">
        <v>3</v>
      </c>
      <c r="DO493">
        <v>0</v>
      </c>
    </row>
    <row r="494" spans="1:119" x14ac:dyDescent="0.2">
      <c r="A494">
        <f>ROW(Source!A307)</f>
        <v>307</v>
      </c>
      <c r="B494">
        <v>51661419</v>
      </c>
      <c r="C494">
        <v>51662976</v>
      </c>
      <c r="D494">
        <v>49521440</v>
      </c>
      <c r="E494">
        <v>1</v>
      </c>
      <c r="F494">
        <v>1</v>
      </c>
      <c r="G494">
        <v>1</v>
      </c>
      <c r="H494">
        <v>3</v>
      </c>
      <c r="I494" t="s">
        <v>212</v>
      </c>
      <c r="J494" t="s">
        <v>214</v>
      </c>
      <c r="K494" t="s">
        <v>226</v>
      </c>
      <c r="L494">
        <v>1327</v>
      </c>
      <c r="N494">
        <v>1005</v>
      </c>
      <c r="O494" t="s">
        <v>63</v>
      </c>
      <c r="P494" t="s">
        <v>63</v>
      </c>
      <c r="Q494">
        <v>1</v>
      </c>
      <c r="W494">
        <v>0</v>
      </c>
      <c r="X494">
        <v>2022782512</v>
      </c>
      <c r="Y494">
        <f t="shared" si="362"/>
        <v>11</v>
      </c>
      <c r="AA494">
        <v>204.98</v>
      </c>
      <c r="AB494">
        <v>0</v>
      </c>
      <c r="AC494">
        <v>0</v>
      </c>
      <c r="AD494">
        <v>0</v>
      </c>
      <c r="AE494">
        <v>22.5</v>
      </c>
      <c r="AF494">
        <v>0</v>
      </c>
      <c r="AG494">
        <v>0</v>
      </c>
      <c r="AH494">
        <v>0</v>
      </c>
      <c r="AI494">
        <v>9.11</v>
      </c>
      <c r="AJ494">
        <v>1</v>
      </c>
      <c r="AK494">
        <v>1</v>
      </c>
      <c r="AL494">
        <v>1</v>
      </c>
      <c r="AM494">
        <v>0</v>
      </c>
      <c r="AN494">
        <v>0</v>
      </c>
      <c r="AO494">
        <v>0</v>
      </c>
      <c r="AP494">
        <v>1</v>
      </c>
      <c r="AQ494">
        <v>0</v>
      </c>
      <c r="AR494">
        <v>0</v>
      </c>
      <c r="AS494" t="s">
        <v>3</v>
      </c>
      <c r="AT494">
        <v>11</v>
      </c>
      <c r="AU494" t="s">
        <v>3</v>
      </c>
      <c r="AV494">
        <v>0</v>
      </c>
      <c r="AW494">
        <v>1</v>
      </c>
      <c r="AX494">
        <v>-1</v>
      </c>
      <c r="AY494">
        <v>0</v>
      </c>
      <c r="AZ494">
        <v>0</v>
      </c>
      <c r="BA494" t="s">
        <v>3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0</v>
      </c>
      <c r="BM494">
        <v>0</v>
      </c>
      <c r="BN494">
        <v>0</v>
      </c>
      <c r="BO494">
        <v>0</v>
      </c>
      <c r="BP494">
        <v>0</v>
      </c>
      <c r="BQ494">
        <v>0</v>
      </c>
      <c r="BR494">
        <v>0</v>
      </c>
      <c r="BS494">
        <v>0</v>
      </c>
      <c r="BT494">
        <v>0</v>
      </c>
      <c r="BU494">
        <v>0</v>
      </c>
      <c r="BV494">
        <v>0</v>
      </c>
      <c r="BW494">
        <v>0</v>
      </c>
      <c r="CV494">
        <v>0</v>
      </c>
      <c r="CW494">
        <v>0</v>
      </c>
      <c r="CX494">
        <f>ROUND(Y494*Source!I307,7)</f>
        <v>17.600000000000001</v>
      </c>
      <c r="CY494">
        <f>AA494</f>
        <v>204.98</v>
      </c>
      <c r="CZ494">
        <f>AE494</f>
        <v>22.5</v>
      </c>
      <c r="DA494">
        <f>AI494</f>
        <v>9.11</v>
      </c>
      <c r="DB494">
        <f t="shared" si="366"/>
        <v>247.5</v>
      </c>
      <c r="DC494">
        <f t="shared" si="367"/>
        <v>0</v>
      </c>
      <c r="DD494" t="s">
        <v>3</v>
      </c>
      <c r="DE494" t="s">
        <v>3</v>
      </c>
      <c r="DF494">
        <f>ROUND(ROUND(AE494*AI494,2)*CX494,2)</f>
        <v>3607.65</v>
      </c>
      <c r="DG494">
        <f>ROUND(ROUND(AF494,2)*CX494,2)</f>
        <v>0</v>
      </c>
      <c r="DH494">
        <f>ROUND(ROUND(AG494,2)*CX494,2)</f>
        <v>0</v>
      </c>
      <c r="DI494">
        <f t="shared" si="374"/>
        <v>0</v>
      </c>
      <c r="DJ494">
        <f>DF494</f>
        <v>3607.65</v>
      </c>
      <c r="DK494">
        <v>0</v>
      </c>
      <c r="DL494" t="s">
        <v>3</v>
      </c>
      <c r="DM494">
        <v>0</v>
      </c>
      <c r="DN494" t="s">
        <v>3</v>
      </c>
      <c r="DO494">
        <v>0</v>
      </c>
    </row>
    <row r="495" spans="1:119" x14ac:dyDescent="0.2">
      <c r="A495">
        <f>ROW(Source!A307)</f>
        <v>307</v>
      </c>
      <c r="B495">
        <v>51661419</v>
      </c>
      <c r="C495">
        <v>51662976</v>
      </c>
      <c r="D495">
        <v>49523581</v>
      </c>
      <c r="E495">
        <v>1</v>
      </c>
      <c r="F495">
        <v>1</v>
      </c>
      <c r="G495">
        <v>1</v>
      </c>
      <c r="H495">
        <v>3</v>
      </c>
      <c r="I495" t="s">
        <v>504</v>
      </c>
      <c r="J495" t="s">
        <v>505</v>
      </c>
      <c r="K495" t="s">
        <v>506</v>
      </c>
      <c r="L495">
        <v>1301</v>
      </c>
      <c r="N495">
        <v>1003</v>
      </c>
      <c r="O495" t="s">
        <v>507</v>
      </c>
      <c r="P495" t="s">
        <v>507</v>
      </c>
      <c r="Q495">
        <v>1</v>
      </c>
      <c r="W495">
        <v>0</v>
      </c>
      <c r="X495">
        <v>-2092502019</v>
      </c>
      <c r="Y495">
        <f t="shared" si="362"/>
        <v>20</v>
      </c>
      <c r="AA495">
        <v>27.33</v>
      </c>
      <c r="AB495">
        <v>0</v>
      </c>
      <c r="AC495">
        <v>0</v>
      </c>
      <c r="AD495">
        <v>0</v>
      </c>
      <c r="AE495">
        <v>3</v>
      </c>
      <c r="AF495">
        <v>0</v>
      </c>
      <c r="AG495">
        <v>0</v>
      </c>
      <c r="AH495">
        <v>0</v>
      </c>
      <c r="AI495">
        <v>9.11</v>
      </c>
      <c r="AJ495">
        <v>1</v>
      </c>
      <c r="AK495">
        <v>1</v>
      </c>
      <c r="AL495">
        <v>1</v>
      </c>
      <c r="AM495">
        <v>4</v>
      </c>
      <c r="AN495">
        <v>0</v>
      </c>
      <c r="AO495">
        <v>1</v>
      </c>
      <c r="AP495">
        <v>1</v>
      </c>
      <c r="AQ495">
        <v>0</v>
      </c>
      <c r="AR495">
        <v>0</v>
      </c>
      <c r="AS495" t="s">
        <v>3</v>
      </c>
      <c r="AT495">
        <v>20</v>
      </c>
      <c r="AU495" t="s">
        <v>3</v>
      </c>
      <c r="AV495">
        <v>0</v>
      </c>
      <c r="AW495">
        <v>2</v>
      </c>
      <c r="AX495">
        <v>51662987</v>
      </c>
      <c r="AY495">
        <v>1</v>
      </c>
      <c r="AZ495">
        <v>0</v>
      </c>
      <c r="BA495">
        <v>554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0</v>
      </c>
      <c r="BM495">
        <v>0</v>
      </c>
      <c r="BN495">
        <v>0</v>
      </c>
      <c r="BO495">
        <v>0</v>
      </c>
      <c r="BP495">
        <v>0</v>
      </c>
      <c r="BQ495">
        <v>0</v>
      </c>
      <c r="BR495">
        <v>0</v>
      </c>
      <c r="BS495">
        <v>0</v>
      </c>
      <c r="BT495">
        <v>0</v>
      </c>
      <c r="BU495">
        <v>0</v>
      </c>
      <c r="BV495">
        <v>0</v>
      </c>
      <c r="BW495">
        <v>0</v>
      </c>
      <c r="CV495">
        <v>0</v>
      </c>
      <c r="CW495">
        <v>0</v>
      </c>
      <c r="CX495">
        <f>ROUND(Y495*Source!I307,7)</f>
        <v>32</v>
      </c>
      <c r="CY495">
        <f>AA495</f>
        <v>27.33</v>
      </c>
      <c r="CZ495">
        <f>AE495</f>
        <v>3</v>
      </c>
      <c r="DA495">
        <f>AI495</f>
        <v>9.11</v>
      </c>
      <c r="DB495">
        <f t="shared" si="366"/>
        <v>60</v>
      </c>
      <c r="DC495">
        <f t="shared" si="367"/>
        <v>0</v>
      </c>
      <c r="DD495" t="s">
        <v>3</v>
      </c>
      <c r="DE495" t="s">
        <v>3</v>
      </c>
      <c r="DF495">
        <f>ROUND(ROUND(AE495*AI495,2)*CX495,2)</f>
        <v>874.56</v>
      </c>
      <c r="DG495">
        <f>ROUND(ROUND(AF495,2)*CX495,2)</f>
        <v>0</v>
      </c>
      <c r="DH495">
        <f>ROUND(ROUND(AG495,2)*CX495,2)</f>
        <v>0</v>
      </c>
      <c r="DI495">
        <f t="shared" si="374"/>
        <v>0</v>
      </c>
      <c r="DJ495">
        <f>DF495</f>
        <v>874.56</v>
      </c>
      <c r="DK495">
        <v>0</v>
      </c>
      <c r="DL495" t="s">
        <v>3</v>
      </c>
      <c r="DM495">
        <v>0</v>
      </c>
      <c r="DN495" t="s">
        <v>3</v>
      </c>
      <c r="DO495">
        <v>0</v>
      </c>
    </row>
    <row r="496" spans="1:119" x14ac:dyDescent="0.2">
      <c r="A496">
        <f>ROW(Source!A307)</f>
        <v>307</v>
      </c>
      <c r="B496">
        <v>51661419</v>
      </c>
      <c r="C496">
        <v>51662976</v>
      </c>
      <c r="D496">
        <v>49553409</v>
      </c>
      <c r="E496">
        <v>1</v>
      </c>
      <c r="F496">
        <v>1</v>
      </c>
      <c r="G496">
        <v>1</v>
      </c>
      <c r="H496">
        <v>3</v>
      </c>
      <c r="I496" t="s">
        <v>216</v>
      </c>
      <c r="J496" t="s">
        <v>219</v>
      </c>
      <c r="K496" t="s">
        <v>217</v>
      </c>
      <c r="L496">
        <v>1296</v>
      </c>
      <c r="N496">
        <v>1002</v>
      </c>
      <c r="O496" t="s">
        <v>218</v>
      </c>
      <c r="P496" t="s">
        <v>218</v>
      </c>
      <c r="Q496">
        <v>1</v>
      </c>
      <c r="W496">
        <v>1</v>
      </c>
      <c r="X496">
        <v>-1609399419</v>
      </c>
      <c r="Y496">
        <f t="shared" si="362"/>
        <v>-1.5</v>
      </c>
      <c r="AA496">
        <v>597.42999999999995</v>
      </c>
      <c r="AB496">
        <v>0</v>
      </c>
      <c r="AC496">
        <v>0</v>
      </c>
      <c r="AD496">
        <v>0</v>
      </c>
      <c r="AE496">
        <v>65.58</v>
      </c>
      <c r="AF496">
        <v>0</v>
      </c>
      <c r="AG496">
        <v>0</v>
      </c>
      <c r="AH496">
        <v>0</v>
      </c>
      <c r="AI496">
        <v>9.11</v>
      </c>
      <c r="AJ496">
        <v>1</v>
      </c>
      <c r="AK496">
        <v>1</v>
      </c>
      <c r="AL496">
        <v>1</v>
      </c>
      <c r="AM496">
        <v>4</v>
      </c>
      <c r="AN496">
        <v>0</v>
      </c>
      <c r="AO496">
        <v>1</v>
      </c>
      <c r="AP496">
        <v>1</v>
      </c>
      <c r="AQ496">
        <v>0</v>
      </c>
      <c r="AR496">
        <v>0</v>
      </c>
      <c r="AS496" t="s">
        <v>3</v>
      </c>
      <c r="AT496">
        <v>-1.5</v>
      </c>
      <c r="AU496" t="s">
        <v>3</v>
      </c>
      <c r="AV496">
        <v>0</v>
      </c>
      <c r="AW496">
        <v>2</v>
      </c>
      <c r="AX496">
        <v>51662989</v>
      </c>
      <c r="AY496">
        <v>1</v>
      </c>
      <c r="AZ496">
        <v>6144</v>
      </c>
      <c r="BA496">
        <v>556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0</v>
      </c>
      <c r="BM496">
        <v>0</v>
      </c>
      <c r="BN496">
        <v>0</v>
      </c>
      <c r="BO496">
        <v>0</v>
      </c>
      <c r="BP496">
        <v>0</v>
      </c>
      <c r="BQ496">
        <v>0</v>
      </c>
      <c r="BR496">
        <v>0</v>
      </c>
      <c r="BS496">
        <v>0</v>
      </c>
      <c r="BT496">
        <v>0</v>
      </c>
      <c r="BU496">
        <v>0</v>
      </c>
      <c r="BV496">
        <v>0</v>
      </c>
      <c r="BW496">
        <v>0</v>
      </c>
      <c r="CV496">
        <v>0</v>
      </c>
      <c r="CW496">
        <v>0</v>
      </c>
      <c r="CX496">
        <f>ROUND(Y496*Source!I307,7)</f>
        <v>-2.4</v>
      </c>
      <c r="CY496">
        <f>AA496</f>
        <v>597.42999999999995</v>
      </c>
      <c r="CZ496">
        <f>AE496</f>
        <v>65.58</v>
      </c>
      <c r="DA496">
        <f>AI496</f>
        <v>9.11</v>
      </c>
      <c r="DB496">
        <f t="shared" si="366"/>
        <v>-98.37</v>
      </c>
      <c r="DC496">
        <f t="shared" si="367"/>
        <v>0</v>
      </c>
      <c r="DD496" t="s">
        <v>3</v>
      </c>
      <c r="DE496" t="s">
        <v>3</v>
      </c>
      <c r="DF496">
        <f>ROUND(ROUND(AE496*AI496,2)*CX496,2)</f>
        <v>-1433.83</v>
      </c>
      <c r="DG496">
        <f>ROUND(ROUND(AF496,2)*CX496,2)</f>
        <v>0</v>
      </c>
      <c r="DH496">
        <f>ROUND(ROUND(AG496,2)*CX496,2)</f>
        <v>0</v>
      </c>
      <c r="DI496">
        <f t="shared" si="374"/>
        <v>0</v>
      </c>
      <c r="DJ496">
        <f>DF496</f>
        <v>-1433.83</v>
      </c>
      <c r="DK496">
        <v>0</v>
      </c>
      <c r="DL496" t="s">
        <v>3</v>
      </c>
      <c r="DM496">
        <v>0</v>
      </c>
      <c r="DN496" t="s">
        <v>3</v>
      </c>
      <c r="DO496">
        <v>0</v>
      </c>
    </row>
    <row r="497" spans="1:119" x14ac:dyDescent="0.2">
      <c r="A497">
        <f>ROW(Source!A307)</f>
        <v>307</v>
      </c>
      <c r="B497">
        <v>51661419</v>
      </c>
      <c r="C497">
        <v>51662976</v>
      </c>
      <c r="D497">
        <v>49555331</v>
      </c>
      <c r="E497">
        <v>1</v>
      </c>
      <c r="F497">
        <v>1</v>
      </c>
      <c r="G497">
        <v>1</v>
      </c>
      <c r="H497">
        <v>3</v>
      </c>
      <c r="I497" t="s">
        <v>221</v>
      </c>
      <c r="J497" t="s">
        <v>223</v>
      </c>
      <c r="K497" t="s">
        <v>222</v>
      </c>
      <c r="L497">
        <v>1296</v>
      </c>
      <c r="N497">
        <v>1002</v>
      </c>
      <c r="O497" t="s">
        <v>218</v>
      </c>
      <c r="P497" t="s">
        <v>218</v>
      </c>
      <c r="Q497">
        <v>1</v>
      </c>
      <c r="W497">
        <v>1</v>
      </c>
      <c r="X497">
        <v>1828367933</v>
      </c>
      <c r="Y497">
        <f t="shared" si="362"/>
        <v>-5.7000000000000002E-2</v>
      </c>
      <c r="AA497">
        <v>1827.28</v>
      </c>
      <c r="AB497">
        <v>0</v>
      </c>
      <c r="AC497">
        <v>0</v>
      </c>
      <c r="AD497">
        <v>0</v>
      </c>
      <c r="AE497">
        <v>200.58</v>
      </c>
      <c r="AF497">
        <v>0</v>
      </c>
      <c r="AG497">
        <v>0</v>
      </c>
      <c r="AH497">
        <v>0</v>
      </c>
      <c r="AI497">
        <v>9.11</v>
      </c>
      <c r="AJ497">
        <v>1</v>
      </c>
      <c r="AK497">
        <v>1</v>
      </c>
      <c r="AL497">
        <v>1</v>
      </c>
      <c r="AM497">
        <v>4</v>
      </c>
      <c r="AN497">
        <v>0</v>
      </c>
      <c r="AO497">
        <v>1</v>
      </c>
      <c r="AP497">
        <v>1</v>
      </c>
      <c r="AQ497">
        <v>0</v>
      </c>
      <c r="AR497">
        <v>0</v>
      </c>
      <c r="AS497" t="s">
        <v>3</v>
      </c>
      <c r="AT497">
        <v>-5.7000000000000002E-2</v>
      </c>
      <c r="AU497" t="s">
        <v>3</v>
      </c>
      <c r="AV497">
        <v>0</v>
      </c>
      <c r="AW497">
        <v>2</v>
      </c>
      <c r="AX497">
        <v>51662991</v>
      </c>
      <c r="AY497">
        <v>1</v>
      </c>
      <c r="AZ497">
        <v>6144</v>
      </c>
      <c r="BA497">
        <v>558</v>
      </c>
      <c r="BB49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0</v>
      </c>
      <c r="BM497">
        <v>0</v>
      </c>
      <c r="BN497">
        <v>0</v>
      </c>
      <c r="BO497">
        <v>0</v>
      </c>
      <c r="BP497">
        <v>0</v>
      </c>
      <c r="BQ497">
        <v>0</v>
      </c>
      <c r="BR497">
        <v>0</v>
      </c>
      <c r="BS497">
        <v>0</v>
      </c>
      <c r="BT497">
        <v>0</v>
      </c>
      <c r="BU497">
        <v>0</v>
      </c>
      <c r="BV497">
        <v>0</v>
      </c>
      <c r="BW497">
        <v>0</v>
      </c>
      <c r="CV497">
        <v>0</v>
      </c>
      <c r="CW497">
        <v>0</v>
      </c>
      <c r="CX497">
        <f>ROUND(Y497*Source!I307,7)</f>
        <v>-9.1200000000000003E-2</v>
      </c>
      <c r="CY497">
        <f>AA497</f>
        <v>1827.28</v>
      </c>
      <c r="CZ497">
        <f>AE497</f>
        <v>200.58</v>
      </c>
      <c r="DA497">
        <f>AI497</f>
        <v>9.11</v>
      </c>
      <c r="DB497">
        <f t="shared" si="366"/>
        <v>-11.43</v>
      </c>
      <c r="DC497">
        <f t="shared" si="367"/>
        <v>0</v>
      </c>
      <c r="DD497" t="s">
        <v>3</v>
      </c>
      <c r="DE497" t="s">
        <v>3</v>
      </c>
      <c r="DF497">
        <f>ROUND(ROUND(AE497*AI497,2)*CX497,2)</f>
        <v>-166.65</v>
      </c>
      <c r="DG497">
        <f>ROUND(ROUND(AF497,2)*CX497,2)</f>
        <v>0</v>
      </c>
      <c r="DH497">
        <f>ROUND(ROUND(AG497,2)*CX497,2)</f>
        <v>0</v>
      </c>
      <c r="DI497">
        <f t="shared" si="374"/>
        <v>0</v>
      </c>
      <c r="DJ497">
        <f>DF497</f>
        <v>-166.65</v>
      </c>
      <c r="DK497">
        <v>0</v>
      </c>
      <c r="DL497" t="s">
        <v>3</v>
      </c>
      <c r="DM497">
        <v>0</v>
      </c>
      <c r="DN497" t="s">
        <v>3</v>
      </c>
      <c r="DO497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58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ROW(Source!A28)</f>
        <v>28</v>
      </c>
      <c r="B1">
        <v>51661785</v>
      </c>
      <c r="C1">
        <v>51661773</v>
      </c>
      <c r="D1">
        <v>49510757</v>
      </c>
      <c r="E1">
        <v>70</v>
      </c>
      <c r="F1">
        <v>1</v>
      </c>
      <c r="G1">
        <v>1</v>
      </c>
      <c r="H1">
        <v>1</v>
      </c>
      <c r="I1" t="s">
        <v>453</v>
      </c>
      <c r="J1" t="s">
        <v>3</v>
      </c>
      <c r="K1" t="s">
        <v>454</v>
      </c>
      <c r="L1">
        <v>1191</v>
      </c>
      <c r="N1">
        <v>1013</v>
      </c>
      <c r="O1" t="s">
        <v>455</v>
      </c>
      <c r="P1" t="s">
        <v>455</v>
      </c>
      <c r="Q1">
        <v>1</v>
      </c>
      <c r="X1">
        <v>3.65</v>
      </c>
      <c r="Y1">
        <v>0</v>
      </c>
      <c r="Z1">
        <v>0</v>
      </c>
      <c r="AA1">
        <v>0</v>
      </c>
      <c r="AB1">
        <v>9.6199999999999992</v>
      </c>
      <c r="AC1">
        <v>0</v>
      </c>
      <c r="AD1">
        <v>1</v>
      </c>
      <c r="AE1">
        <v>1</v>
      </c>
      <c r="AF1" t="s">
        <v>20</v>
      </c>
      <c r="AG1">
        <v>3.8325</v>
      </c>
      <c r="AH1">
        <v>2</v>
      </c>
      <c r="AI1">
        <v>51661774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ROW(Source!A28)</f>
        <v>28</v>
      </c>
      <c r="B2">
        <v>51661786</v>
      </c>
      <c r="C2">
        <v>51661773</v>
      </c>
      <c r="D2">
        <v>49510905</v>
      </c>
      <c r="E2">
        <v>70</v>
      </c>
      <c r="F2">
        <v>1</v>
      </c>
      <c r="G2">
        <v>1</v>
      </c>
      <c r="H2">
        <v>1</v>
      </c>
      <c r="I2" t="s">
        <v>456</v>
      </c>
      <c r="J2" t="s">
        <v>3</v>
      </c>
      <c r="K2" t="s">
        <v>457</v>
      </c>
      <c r="L2">
        <v>1191</v>
      </c>
      <c r="N2">
        <v>1013</v>
      </c>
      <c r="O2" t="s">
        <v>455</v>
      </c>
      <c r="P2" t="s">
        <v>455</v>
      </c>
      <c r="Q2">
        <v>1</v>
      </c>
      <c r="X2">
        <v>0.05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20</v>
      </c>
      <c r="AG2">
        <v>5.2500000000000005E-2</v>
      </c>
      <c r="AH2">
        <v>2</v>
      </c>
      <c r="AI2">
        <v>51661775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ROW(Source!A28)</f>
        <v>28</v>
      </c>
      <c r="B3">
        <v>51661787</v>
      </c>
      <c r="C3">
        <v>51661773</v>
      </c>
      <c r="D3">
        <v>49672573</v>
      </c>
      <c r="E3">
        <v>1</v>
      </c>
      <c r="F3">
        <v>1</v>
      </c>
      <c r="G3">
        <v>1</v>
      </c>
      <c r="H3">
        <v>2</v>
      </c>
      <c r="I3" t="s">
        <v>458</v>
      </c>
      <c r="J3" t="s">
        <v>459</v>
      </c>
      <c r="K3" t="s">
        <v>460</v>
      </c>
      <c r="L3">
        <v>1367</v>
      </c>
      <c r="N3">
        <v>1011</v>
      </c>
      <c r="O3" t="s">
        <v>461</v>
      </c>
      <c r="P3" t="s">
        <v>461</v>
      </c>
      <c r="Q3">
        <v>1</v>
      </c>
      <c r="X3">
        <v>0.01</v>
      </c>
      <c r="Y3">
        <v>0</v>
      </c>
      <c r="Z3">
        <v>115.4</v>
      </c>
      <c r="AA3">
        <v>13.5</v>
      </c>
      <c r="AB3">
        <v>0</v>
      </c>
      <c r="AC3">
        <v>0</v>
      </c>
      <c r="AD3">
        <v>1</v>
      </c>
      <c r="AE3">
        <v>0</v>
      </c>
      <c r="AF3" t="s">
        <v>20</v>
      </c>
      <c r="AG3">
        <v>1.0500000000000001E-2</v>
      </c>
      <c r="AH3">
        <v>2</v>
      </c>
      <c r="AI3">
        <v>51661776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ROW(Source!A28)</f>
        <v>28</v>
      </c>
      <c r="B4">
        <v>51661788</v>
      </c>
      <c r="C4">
        <v>51661773</v>
      </c>
      <c r="D4">
        <v>49672695</v>
      </c>
      <c r="E4">
        <v>1</v>
      </c>
      <c r="F4">
        <v>1</v>
      </c>
      <c r="G4">
        <v>1</v>
      </c>
      <c r="H4">
        <v>2</v>
      </c>
      <c r="I4" t="s">
        <v>462</v>
      </c>
      <c r="J4" t="s">
        <v>463</v>
      </c>
      <c r="K4" t="s">
        <v>464</v>
      </c>
      <c r="L4">
        <v>1367</v>
      </c>
      <c r="N4">
        <v>1011</v>
      </c>
      <c r="O4" t="s">
        <v>461</v>
      </c>
      <c r="P4" t="s">
        <v>461</v>
      </c>
      <c r="Q4">
        <v>1</v>
      </c>
      <c r="X4">
        <v>0.91</v>
      </c>
      <c r="Y4">
        <v>0</v>
      </c>
      <c r="Z4">
        <v>3.12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20</v>
      </c>
      <c r="AG4">
        <v>0.95550000000000013</v>
      </c>
      <c r="AH4">
        <v>2</v>
      </c>
      <c r="AI4">
        <v>51661777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ROW(Source!A28)</f>
        <v>28</v>
      </c>
      <c r="B5">
        <v>51661789</v>
      </c>
      <c r="C5">
        <v>51661773</v>
      </c>
      <c r="D5">
        <v>49673503</v>
      </c>
      <c r="E5">
        <v>1</v>
      </c>
      <c r="F5">
        <v>1</v>
      </c>
      <c r="G5">
        <v>1</v>
      </c>
      <c r="H5">
        <v>2</v>
      </c>
      <c r="I5" t="s">
        <v>465</v>
      </c>
      <c r="J5" t="s">
        <v>466</v>
      </c>
      <c r="K5" t="s">
        <v>467</v>
      </c>
      <c r="L5">
        <v>1367</v>
      </c>
      <c r="N5">
        <v>1011</v>
      </c>
      <c r="O5" t="s">
        <v>461</v>
      </c>
      <c r="P5" t="s">
        <v>461</v>
      </c>
      <c r="Q5">
        <v>1</v>
      </c>
      <c r="X5">
        <v>0.04</v>
      </c>
      <c r="Y5">
        <v>0</v>
      </c>
      <c r="Z5">
        <v>65.709999999999994</v>
      </c>
      <c r="AA5">
        <v>11.6</v>
      </c>
      <c r="AB5">
        <v>0</v>
      </c>
      <c r="AC5">
        <v>0</v>
      </c>
      <c r="AD5">
        <v>1</v>
      </c>
      <c r="AE5">
        <v>0</v>
      </c>
      <c r="AF5" t="s">
        <v>20</v>
      </c>
      <c r="AG5">
        <v>4.2000000000000003E-2</v>
      </c>
      <c r="AH5">
        <v>2</v>
      </c>
      <c r="AI5">
        <v>51661778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ROW(Source!A28)</f>
        <v>28</v>
      </c>
      <c r="B6">
        <v>51661790</v>
      </c>
      <c r="C6">
        <v>51661773</v>
      </c>
      <c r="D6">
        <v>49525488</v>
      </c>
      <c r="E6">
        <v>1</v>
      </c>
      <c r="F6">
        <v>1</v>
      </c>
      <c r="G6">
        <v>1</v>
      </c>
      <c r="H6">
        <v>3</v>
      </c>
      <c r="I6" t="s">
        <v>468</v>
      </c>
      <c r="J6" t="s">
        <v>469</v>
      </c>
      <c r="K6" t="s">
        <v>470</v>
      </c>
      <c r="L6">
        <v>1346</v>
      </c>
      <c r="N6">
        <v>1009</v>
      </c>
      <c r="O6" t="s">
        <v>471</v>
      </c>
      <c r="P6" t="s">
        <v>471</v>
      </c>
      <c r="Q6">
        <v>1</v>
      </c>
      <c r="X6">
        <v>0.02</v>
      </c>
      <c r="Y6">
        <v>9.0399999999999991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0.02</v>
      </c>
      <c r="AH6">
        <v>2</v>
      </c>
      <c r="AI6">
        <v>51661779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ROW(Source!A28)</f>
        <v>28</v>
      </c>
      <c r="B7">
        <v>51661791</v>
      </c>
      <c r="C7">
        <v>51661773</v>
      </c>
      <c r="D7">
        <v>49526492</v>
      </c>
      <c r="E7">
        <v>1</v>
      </c>
      <c r="F7">
        <v>1</v>
      </c>
      <c r="G7">
        <v>1</v>
      </c>
      <c r="H7">
        <v>3</v>
      </c>
      <c r="I7" t="s">
        <v>472</v>
      </c>
      <c r="J7" t="s">
        <v>473</v>
      </c>
      <c r="K7" t="s">
        <v>474</v>
      </c>
      <c r="L7">
        <v>1346</v>
      </c>
      <c r="N7">
        <v>1009</v>
      </c>
      <c r="O7" t="s">
        <v>471</v>
      </c>
      <c r="P7" t="s">
        <v>471</v>
      </c>
      <c r="Q7">
        <v>1</v>
      </c>
      <c r="X7">
        <v>0.08</v>
      </c>
      <c r="Y7">
        <v>23.09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0.08</v>
      </c>
      <c r="AH7">
        <v>2</v>
      </c>
      <c r="AI7">
        <v>51661780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ROW(Source!A31)</f>
        <v>31</v>
      </c>
      <c r="B8">
        <v>51661803</v>
      </c>
      <c r="C8">
        <v>51661794</v>
      </c>
      <c r="D8">
        <v>49510721</v>
      </c>
      <c r="E8">
        <v>70</v>
      </c>
      <c r="F8">
        <v>1</v>
      </c>
      <c r="G8">
        <v>1</v>
      </c>
      <c r="H8">
        <v>1</v>
      </c>
      <c r="I8" t="s">
        <v>475</v>
      </c>
      <c r="J8" t="s">
        <v>3</v>
      </c>
      <c r="K8" t="s">
        <v>476</v>
      </c>
      <c r="L8">
        <v>1191</v>
      </c>
      <c r="N8">
        <v>1013</v>
      </c>
      <c r="O8" t="s">
        <v>455</v>
      </c>
      <c r="P8" t="s">
        <v>455</v>
      </c>
      <c r="Q8">
        <v>1</v>
      </c>
      <c r="X8">
        <v>1.03</v>
      </c>
      <c r="Y8">
        <v>0</v>
      </c>
      <c r="Z8">
        <v>0</v>
      </c>
      <c r="AA8">
        <v>0</v>
      </c>
      <c r="AB8">
        <v>8.86</v>
      </c>
      <c r="AC8">
        <v>0</v>
      </c>
      <c r="AD8">
        <v>1</v>
      </c>
      <c r="AE8">
        <v>1</v>
      </c>
      <c r="AF8" t="s">
        <v>20</v>
      </c>
      <c r="AG8">
        <v>1.0815000000000001</v>
      </c>
      <c r="AH8">
        <v>2</v>
      </c>
      <c r="AI8">
        <v>51661795</v>
      </c>
      <c r="AJ8">
        <v>10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ROW(Source!A31)</f>
        <v>31</v>
      </c>
      <c r="B9">
        <v>51661804</v>
      </c>
      <c r="C9">
        <v>51661794</v>
      </c>
      <c r="D9">
        <v>49510905</v>
      </c>
      <c r="E9">
        <v>70</v>
      </c>
      <c r="F9">
        <v>1</v>
      </c>
      <c r="G9">
        <v>1</v>
      </c>
      <c r="H9">
        <v>1</v>
      </c>
      <c r="I9" t="s">
        <v>456</v>
      </c>
      <c r="J9" t="s">
        <v>3</v>
      </c>
      <c r="K9" t="s">
        <v>457</v>
      </c>
      <c r="L9">
        <v>1191</v>
      </c>
      <c r="N9">
        <v>1013</v>
      </c>
      <c r="O9" t="s">
        <v>455</v>
      </c>
      <c r="P9" t="s">
        <v>455</v>
      </c>
      <c r="Q9">
        <v>1</v>
      </c>
      <c r="X9">
        <v>0.01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2</v>
      </c>
      <c r="AF9" t="s">
        <v>20</v>
      </c>
      <c r="AG9">
        <v>1.0500000000000001E-2</v>
      </c>
      <c r="AH9">
        <v>2</v>
      </c>
      <c r="AI9">
        <v>51661796</v>
      </c>
      <c r="AJ9">
        <v>11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ROW(Source!A31)</f>
        <v>31</v>
      </c>
      <c r="B10">
        <v>51661805</v>
      </c>
      <c r="C10">
        <v>51661794</v>
      </c>
      <c r="D10">
        <v>49672695</v>
      </c>
      <c r="E10">
        <v>1</v>
      </c>
      <c r="F10">
        <v>1</v>
      </c>
      <c r="G10">
        <v>1</v>
      </c>
      <c r="H10">
        <v>2</v>
      </c>
      <c r="I10" t="s">
        <v>462</v>
      </c>
      <c r="J10" t="s">
        <v>463</v>
      </c>
      <c r="K10" t="s">
        <v>464</v>
      </c>
      <c r="L10">
        <v>1367</v>
      </c>
      <c r="N10">
        <v>1011</v>
      </c>
      <c r="O10" t="s">
        <v>461</v>
      </c>
      <c r="P10" t="s">
        <v>461</v>
      </c>
      <c r="Q10">
        <v>1</v>
      </c>
      <c r="X10">
        <v>0.26</v>
      </c>
      <c r="Y10">
        <v>0</v>
      </c>
      <c r="Z10">
        <v>3.12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20</v>
      </c>
      <c r="AG10">
        <v>0.27300000000000002</v>
      </c>
      <c r="AH10">
        <v>2</v>
      </c>
      <c r="AI10">
        <v>51661797</v>
      </c>
      <c r="AJ10">
        <v>12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ROW(Source!A31)</f>
        <v>31</v>
      </c>
      <c r="B11">
        <v>51661806</v>
      </c>
      <c r="C11">
        <v>51661794</v>
      </c>
      <c r="D11">
        <v>49673503</v>
      </c>
      <c r="E11">
        <v>1</v>
      </c>
      <c r="F11">
        <v>1</v>
      </c>
      <c r="G11">
        <v>1</v>
      </c>
      <c r="H11">
        <v>2</v>
      </c>
      <c r="I11" t="s">
        <v>465</v>
      </c>
      <c r="J11" t="s">
        <v>466</v>
      </c>
      <c r="K11" t="s">
        <v>467</v>
      </c>
      <c r="L11">
        <v>1367</v>
      </c>
      <c r="N11">
        <v>1011</v>
      </c>
      <c r="O11" t="s">
        <v>461</v>
      </c>
      <c r="P11" t="s">
        <v>461</v>
      </c>
      <c r="Q11">
        <v>1</v>
      </c>
      <c r="X11">
        <v>0.01</v>
      </c>
      <c r="Y11">
        <v>0</v>
      </c>
      <c r="Z11">
        <v>65.709999999999994</v>
      </c>
      <c r="AA11">
        <v>11.6</v>
      </c>
      <c r="AB11">
        <v>0</v>
      </c>
      <c r="AC11">
        <v>0</v>
      </c>
      <c r="AD11">
        <v>1</v>
      </c>
      <c r="AE11">
        <v>0</v>
      </c>
      <c r="AF11" t="s">
        <v>20</v>
      </c>
      <c r="AG11">
        <v>1.0500000000000001E-2</v>
      </c>
      <c r="AH11">
        <v>2</v>
      </c>
      <c r="AI11">
        <v>51661798</v>
      </c>
      <c r="AJ11">
        <v>13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ROW(Source!A31)</f>
        <v>31</v>
      </c>
      <c r="B12">
        <v>51661807</v>
      </c>
      <c r="C12">
        <v>51661794</v>
      </c>
      <c r="D12">
        <v>49525488</v>
      </c>
      <c r="E12">
        <v>1</v>
      </c>
      <c r="F12">
        <v>1</v>
      </c>
      <c r="G12">
        <v>1</v>
      </c>
      <c r="H12">
        <v>3</v>
      </c>
      <c r="I12" t="s">
        <v>468</v>
      </c>
      <c r="J12" t="s">
        <v>469</v>
      </c>
      <c r="K12" t="s">
        <v>470</v>
      </c>
      <c r="L12">
        <v>1346</v>
      </c>
      <c r="N12">
        <v>1009</v>
      </c>
      <c r="O12" t="s">
        <v>471</v>
      </c>
      <c r="P12" t="s">
        <v>471</v>
      </c>
      <c r="Q12">
        <v>1</v>
      </c>
      <c r="X12">
        <v>0.2</v>
      </c>
      <c r="Y12">
        <v>9.0399999999999991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0.2</v>
      </c>
      <c r="AH12">
        <v>2</v>
      </c>
      <c r="AI12">
        <v>51661799</v>
      </c>
      <c r="AJ12">
        <v>14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ROW(Source!A31)</f>
        <v>31</v>
      </c>
      <c r="B13">
        <v>51661808</v>
      </c>
      <c r="C13">
        <v>51661794</v>
      </c>
      <c r="D13">
        <v>49526492</v>
      </c>
      <c r="E13">
        <v>1</v>
      </c>
      <c r="F13">
        <v>1</v>
      </c>
      <c r="G13">
        <v>1</v>
      </c>
      <c r="H13">
        <v>3</v>
      </c>
      <c r="I13" t="s">
        <v>472</v>
      </c>
      <c r="J13" t="s">
        <v>473</v>
      </c>
      <c r="K13" t="s">
        <v>474</v>
      </c>
      <c r="L13">
        <v>1346</v>
      </c>
      <c r="N13">
        <v>1009</v>
      </c>
      <c r="O13" t="s">
        <v>471</v>
      </c>
      <c r="P13" t="s">
        <v>471</v>
      </c>
      <c r="Q13">
        <v>1</v>
      </c>
      <c r="X13">
        <v>0.246</v>
      </c>
      <c r="Y13">
        <v>23.09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0.246</v>
      </c>
      <c r="AH13">
        <v>2</v>
      </c>
      <c r="AI13">
        <v>51661800</v>
      </c>
      <c r="AJ13">
        <v>15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ROW(Source!A31)</f>
        <v>31</v>
      </c>
      <c r="B14">
        <v>51661809</v>
      </c>
      <c r="C14">
        <v>51661794</v>
      </c>
      <c r="D14">
        <v>49514693</v>
      </c>
      <c r="E14">
        <v>70</v>
      </c>
      <c r="F14">
        <v>1</v>
      </c>
      <c r="G14">
        <v>1</v>
      </c>
      <c r="H14">
        <v>3</v>
      </c>
      <c r="I14" t="s">
        <v>543</v>
      </c>
      <c r="J14" t="s">
        <v>3</v>
      </c>
      <c r="K14" t="s">
        <v>544</v>
      </c>
      <c r="L14">
        <v>1371</v>
      </c>
      <c r="N14">
        <v>1013</v>
      </c>
      <c r="O14" t="s">
        <v>17</v>
      </c>
      <c r="P14" t="s">
        <v>17</v>
      </c>
      <c r="Q14">
        <v>1</v>
      </c>
      <c r="X14">
        <v>1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 t="s">
        <v>3</v>
      </c>
      <c r="AG14">
        <v>1</v>
      </c>
      <c r="AH14">
        <v>3</v>
      </c>
      <c r="AI14">
        <v>-1</v>
      </c>
      <c r="AJ14" t="s">
        <v>3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ROW(Source!A33)</f>
        <v>33</v>
      </c>
      <c r="B15">
        <v>51661825</v>
      </c>
      <c r="C15">
        <v>51661811</v>
      </c>
      <c r="D15">
        <v>49510723</v>
      </c>
      <c r="E15">
        <v>70</v>
      </c>
      <c r="F15">
        <v>1</v>
      </c>
      <c r="G15">
        <v>1</v>
      </c>
      <c r="H15">
        <v>1</v>
      </c>
      <c r="I15" t="s">
        <v>477</v>
      </c>
      <c r="J15" t="s">
        <v>3</v>
      </c>
      <c r="K15" t="s">
        <v>478</v>
      </c>
      <c r="L15">
        <v>1191</v>
      </c>
      <c r="N15">
        <v>1013</v>
      </c>
      <c r="O15" t="s">
        <v>455</v>
      </c>
      <c r="P15" t="s">
        <v>455</v>
      </c>
      <c r="Q15">
        <v>1</v>
      </c>
      <c r="X15">
        <v>1.07</v>
      </c>
      <c r="Y15">
        <v>0</v>
      </c>
      <c r="Z15">
        <v>0</v>
      </c>
      <c r="AA15">
        <v>0</v>
      </c>
      <c r="AB15">
        <v>8.9700000000000006</v>
      </c>
      <c r="AC15">
        <v>0</v>
      </c>
      <c r="AD15">
        <v>1</v>
      </c>
      <c r="AE15">
        <v>1</v>
      </c>
      <c r="AF15" t="s">
        <v>20</v>
      </c>
      <c r="AG15">
        <v>1.1235000000000002</v>
      </c>
      <c r="AH15">
        <v>2</v>
      </c>
      <c r="AI15">
        <v>51661812</v>
      </c>
      <c r="AJ15">
        <v>17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ROW(Source!A33)</f>
        <v>33</v>
      </c>
      <c r="B16">
        <v>51661826</v>
      </c>
      <c r="C16">
        <v>51661811</v>
      </c>
      <c r="D16">
        <v>49510905</v>
      </c>
      <c r="E16">
        <v>70</v>
      </c>
      <c r="F16">
        <v>1</v>
      </c>
      <c r="G16">
        <v>1</v>
      </c>
      <c r="H16">
        <v>1</v>
      </c>
      <c r="I16" t="s">
        <v>456</v>
      </c>
      <c r="J16" t="s">
        <v>3</v>
      </c>
      <c r="K16" t="s">
        <v>457</v>
      </c>
      <c r="L16">
        <v>1191</v>
      </c>
      <c r="N16">
        <v>1013</v>
      </c>
      <c r="O16" t="s">
        <v>455</v>
      </c>
      <c r="P16" t="s">
        <v>455</v>
      </c>
      <c r="Q16">
        <v>1</v>
      </c>
      <c r="X16">
        <v>0.01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2</v>
      </c>
      <c r="AF16" t="s">
        <v>20</v>
      </c>
      <c r="AG16">
        <v>1.0500000000000001E-2</v>
      </c>
      <c r="AH16">
        <v>2</v>
      </c>
      <c r="AI16">
        <v>51661813</v>
      </c>
      <c r="AJ16">
        <v>18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ROW(Source!A33)</f>
        <v>33</v>
      </c>
      <c r="B17">
        <v>51661827</v>
      </c>
      <c r="C17">
        <v>51661811</v>
      </c>
      <c r="D17">
        <v>49673503</v>
      </c>
      <c r="E17">
        <v>1</v>
      </c>
      <c r="F17">
        <v>1</v>
      </c>
      <c r="G17">
        <v>1</v>
      </c>
      <c r="H17">
        <v>2</v>
      </c>
      <c r="I17" t="s">
        <v>465</v>
      </c>
      <c r="J17" t="s">
        <v>466</v>
      </c>
      <c r="K17" t="s">
        <v>467</v>
      </c>
      <c r="L17">
        <v>1367</v>
      </c>
      <c r="N17">
        <v>1011</v>
      </c>
      <c r="O17" t="s">
        <v>461</v>
      </c>
      <c r="P17" t="s">
        <v>461</v>
      </c>
      <c r="Q17">
        <v>1</v>
      </c>
      <c r="X17">
        <v>0.01</v>
      </c>
      <c r="Y17">
        <v>0</v>
      </c>
      <c r="Z17">
        <v>65.709999999999994</v>
      </c>
      <c r="AA17">
        <v>11.6</v>
      </c>
      <c r="AB17">
        <v>0</v>
      </c>
      <c r="AC17">
        <v>0</v>
      </c>
      <c r="AD17">
        <v>1</v>
      </c>
      <c r="AE17">
        <v>0</v>
      </c>
      <c r="AF17" t="s">
        <v>20</v>
      </c>
      <c r="AG17">
        <v>1.0500000000000001E-2</v>
      </c>
      <c r="AH17">
        <v>2</v>
      </c>
      <c r="AI17">
        <v>51661814</v>
      </c>
      <c r="AJ17">
        <v>19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ROW(Source!A33)</f>
        <v>33</v>
      </c>
      <c r="B18">
        <v>51661828</v>
      </c>
      <c r="C18">
        <v>51661811</v>
      </c>
      <c r="D18">
        <v>49673715</v>
      </c>
      <c r="E18">
        <v>1</v>
      </c>
      <c r="F18">
        <v>1</v>
      </c>
      <c r="G18">
        <v>1</v>
      </c>
      <c r="H18">
        <v>2</v>
      </c>
      <c r="I18" t="s">
        <v>479</v>
      </c>
      <c r="J18" t="s">
        <v>480</v>
      </c>
      <c r="K18" t="s">
        <v>481</v>
      </c>
      <c r="L18">
        <v>1367</v>
      </c>
      <c r="N18">
        <v>1011</v>
      </c>
      <c r="O18" t="s">
        <v>461</v>
      </c>
      <c r="P18" t="s">
        <v>461</v>
      </c>
      <c r="Q18">
        <v>1</v>
      </c>
      <c r="X18">
        <v>0.1</v>
      </c>
      <c r="Y18">
        <v>0</v>
      </c>
      <c r="Z18">
        <v>8.1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20</v>
      </c>
      <c r="AG18">
        <v>0.10500000000000001</v>
      </c>
      <c r="AH18">
        <v>2</v>
      </c>
      <c r="AI18">
        <v>51661815</v>
      </c>
      <c r="AJ18">
        <v>20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ROW(Source!A33)</f>
        <v>33</v>
      </c>
      <c r="B19">
        <v>51661829</v>
      </c>
      <c r="C19">
        <v>51661811</v>
      </c>
      <c r="D19">
        <v>49523218</v>
      </c>
      <c r="E19">
        <v>1</v>
      </c>
      <c r="F19">
        <v>1</v>
      </c>
      <c r="G19">
        <v>1</v>
      </c>
      <c r="H19">
        <v>3</v>
      </c>
      <c r="I19" t="s">
        <v>53</v>
      </c>
      <c r="J19" t="s">
        <v>56</v>
      </c>
      <c r="K19" t="s">
        <v>54</v>
      </c>
      <c r="L19">
        <v>1374</v>
      </c>
      <c r="N19">
        <v>1013</v>
      </c>
      <c r="O19" t="s">
        <v>55</v>
      </c>
      <c r="P19" t="s">
        <v>55</v>
      </c>
      <c r="Q19">
        <v>1</v>
      </c>
      <c r="X19">
        <v>0.1</v>
      </c>
      <c r="Y19">
        <v>1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 t="s">
        <v>3</v>
      </c>
      <c r="AG19">
        <v>0.1</v>
      </c>
      <c r="AH19">
        <v>2</v>
      </c>
      <c r="AI19">
        <v>51661816</v>
      </c>
      <c r="AJ19">
        <v>21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ROW(Source!A33)</f>
        <v>33</v>
      </c>
      <c r="B20">
        <v>51661830</v>
      </c>
      <c r="C20">
        <v>51661811</v>
      </c>
      <c r="D20">
        <v>49524301</v>
      </c>
      <c r="E20">
        <v>1</v>
      </c>
      <c r="F20">
        <v>1</v>
      </c>
      <c r="G20">
        <v>1</v>
      </c>
      <c r="H20">
        <v>3</v>
      </c>
      <c r="I20" t="s">
        <v>482</v>
      </c>
      <c r="J20" t="s">
        <v>483</v>
      </c>
      <c r="K20" t="s">
        <v>484</v>
      </c>
      <c r="L20">
        <v>1348</v>
      </c>
      <c r="N20">
        <v>1009</v>
      </c>
      <c r="O20" t="s">
        <v>196</v>
      </c>
      <c r="P20" t="s">
        <v>196</v>
      </c>
      <c r="Q20">
        <v>1000</v>
      </c>
      <c r="X20">
        <v>1.0000000000000001E-5</v>
      </c>
      <c r="Y20">
        <v>10362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1.0000000000000001E-5</v>
      </c>
      <c r="AH20">
        <v>2</v>
      </c>
      <c r="AI20">
        <v>51661817</v>
      </c>
      <c r="AJ20">
        <v>22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ROW(Source!A33)</f>
        <v>33</v>
      </c>
      <c r="B21">
        <v>51661831</v>
      </c>
      <c r="C21">
        <v>51661811</v>
      </c>
      <c r="D21">
        <v>49525498</v>
      </c>
      <c r="E21">
        <v>1</v>
      </c>
      <c r="F21">
        <v>1</v>
      </c>
      <c r="G21">
        <v>1</v>
      </c>
      <c r="H21">
        <v>3</v>
      </c>
      <c r="I21" t="s">
        <v>485</v>
      </c>
      <c r="J21" t="s">
        <v>486</v>
      </c>
      <c r="K21" t="s">
        <v>487</v>
      </c>
      <c r="L21">
        <v>1348</v>
      </c>
      <c r="N21">
        <v>1009</v>
      </c>
      <c r="O21" t="s">
        <v>196</v>
      </c>
      <c r="P21" t="s">
        <v>196</v>
      </c>
      <c r="Q21">
        <v>1000</v>
      </c>
      <c r="X21">
        <v>8.0000000000000007E-5</v>
      </c>
      <c r="Y21">
        <v>12430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8.0000000000000007E-5</v>
      </c>
      <c r="AH21">
        <v>2</v>
      </c>
      <c r="AI21">
        <v>51661818</v>
      </c>
      <c r="AJ21">
        <v>23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ROW(Source!A33)</f>
        <v>33</v>
      </c>
      <c r="B22">
        <v>51661832</v>
      </c>
      <c r="C22">
        <v>51661811</v>
      </c>
      <c r="D22">
        <v>49543539</v>
      </c>
      <c r="E22">
        <v>1</v>
      </c>
      <c r="F22">
        <v>1</v>
      </c>
      <c r="G22">
        <v>1</v>
      </c>
      <c r="H22">
        <v>3</v>
      </c>
      <c r="I22" t="s">
        <v>488</v>
      </c>
      <c r="J22" t="s">
        <v>489</v>
      </c>
      <c r="K22" t="s">
        <v>490</v>
      </c>
      <c r="L22">
        <v>1348</v>
      </c>
      <c r="N22">
        <v>1009</v>
      </c>
      <c r="O22" t="s">
        <v>196</v>
      </c>
      <c r="P22" t="s">
        <v>196</v>
      </c>
      <c r="Q22">
        <v>1000</v>
      </c>
      <c r="X22">
        <v>4.2999999999999999E-4</v>
      </c>
      <c r="Y22">
        <v>6508.75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4.2999999999999999E-4</v>
      </c>
      <c r="AH22">
        <v>2</v>
      </c>
      <c r="AI22">
        <v>51661819</v>
      </c>
      <c r="AJ22">
        <v>24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ROW(Source!A33)</f>
        <v>33</v>
      </c>
      <c r="B23">
        <v>51661833</v>
      </c>
      <c r="C23">
        <v>51661811</v>
      </c>
      <c r="D23">
        <v>49565711</v>
      </c>
      <c r="E23">
        <v>1</v>
      </c>
      <c r="F23">
        <v>1</v>
      </c>
      <c r="G23">
        <v>1</v>
      </c>
      <c r="H23">
        <v>3</v>
      </c>
      <c r="I23" t="s">
        <v>61</v>
      </c>
      <c r="J23" t="s">
        <v>64</v>
      </c>
      <c r="K23" t="s">
        <v>62</v>
      </c>
      <c r="L23">
        <v>1327</v>
      </c>
      <c r="N23">
        <v>1005</v>
      </c>
      <c r="O23" t="s">
        <v>63</v>
      </c>
      <c r="P23" t="s">
        <v>63</v>
      </c>
      <c r="Q23">
        <v>1</v>
      </c>
      <c r="X23">
        <v>0.04</v>
      </c>
      <c r="Y23">
        <v>926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0.04</v>
      </c>
      <c r="AH23">
        <v>2</v>
      </c>
      <c r="AI23">
        <v>51661824</v>
      </c>
      <c r="AJ23">
        <v>25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ROW(Source!A38)</f>
        <v>38</v>
      </c>
      <c r="B24">
        <v>51661851</v>
      </c>
      <c r="C24">
        <v>51661838</v>
      </c>
      <c r="D24">
        <v>49510719</v>
      </c>
      <c r="E24">
        <v>70</v>
      </c>
      <c r="F24">
        <v>1</v>
      </c>
      <c r="G24">
        <v>1</v>
      </c>
      <c r="H24">
        <v>1</v>
      </c>
      <c r="I24" t="s">
        <v>491</v>
      </c>
      <c r="J24" t="s">
        <v>3</v>
      </c>
      <c r="K24" t="s">
        <v>492</v>
      </c>
      <c r="L24">
        <v>1191</v>
      </c>
      <c r="N24">
        <v>1013</v>
      </c>
      <c r="O24" t="s">
        <v>455</v>
      </c>
      <c r="P24" t="s">
        <v>455</v>
      </c>
      <c r="Q24">
        <v>1</v>
      </c>
      <c r="X24">
        <v>154</v>
      </c>
      <c r="Y24">
        <v>0</v>
      </c>
      <c r="Z24">
        <v>0</v>
      </c>
      <c r="AA24">
        <v>0</v>
      </c>
      <c r="AB24">
        <v>8.74</v>
      </c>
      <c r="AC24">
        <v>0</v>
      </c>
      <c r="AD24">
        <v>1</v>
      </c>
      <c r="AE24">
        <v>1</v>
      </c>
      <c r="AF24" t="s">
        <v>20</v>
      </c>
      <c r="AG24">
        <v>161.70000000000002</v>
      </c>
      <c r="AH24">
        <v>2</v>
      </c>
      <c r="AI24">
        <v>51661839</v>
      </c>
      <c r="AJ24">
        <v>28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ROW(Source!A38)</f>
        <v>38</v>
      </c>
      <c r="B25">
        <v>51661852</v>
      </c>
      <c r="C25">
        <v>51661838</v>
      </c>
      <c r="D25">
        <v>49510905</v>
      </c>
      <c r="E25">
        <v>70</v>
      </c>
      <c r="F25">
        <v>1</v>
      </c>
      <c r="G25">
        <v>1</v>
      </c>
      <c r="H25">
        <v>1</v>
      </c>
      <c r="I25" t="s">
        <v>456</v>
      </c>
      <c r="J25" t="s">
        <v>3</v>
      </c>
      <c r="K25" t="s">
        <v>457</v>
      </c>
      <c r="L25">
        <v>1191</v>
      </c>
      <c r="N25">
        <v>1013</v>
      </c>
      <c r="O25" t="s">
        <v>455</v>
      </c>
      <c r="P25" t="s">
        <v>455</v>
      </c>
      <c r="Q25">
        <v>1</v>
      </c>
      <c r="X25">
        <v>1.2</v>
      </c>
      <c r="Y25">
        <v>0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2</v>
      </c>
      <c r="AF25" t="s">
        <v>20</v>
      </c>
      <c r="AG25">
        <v>1.26</v>
      </c>
      <c r="AH25">
        <v>2</v>
      </c>
      <c r="AI25">
        <v>51661840</v>
      </c>
      <c r="AJ25">
        <v>29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ROW(Source!A38)</f>
        <v>38</v>
      </c>
      <c r="B26">
        <v>51661853</v>
      </c>
      <c r="C26">
        <v>51661838</v>
      </c>
      <c r="D26">
        <v>49672573</v>
      </c>
      <c r="E26">
        <v>1</v>
      </c>
      <c r="F26">
        <v>1</v>
      </c>
      <c r="G26">
        <v>1</v>
      </c>
      <c r="H26">
        <v>2</v>
      </c>
      <c r="I26" t="s">
        <v>458</v>
      </c>
      <c r="J26" t="s">
        <v>459</v>
      </c>
      <c r="K26" t="s">
        <v>460</v>
      </c>
      <c r="L26">
        <v>1367</v>
      </c>
      <c r="N26">
        <v>1011</v>
      </c>
      <c r="O26" t="s">
        <v>461</v>
      </c>
      <c r="P26" t="s">
        <v>461</v>
      </c>
      <c r="Q26">
        <v>1</v>
      </c>
      <c r="X26">
        <v>0.48</v>
      </c>
      <c r="Y26">
        <v>0</v>
      </c>
      <c r="Z26">
        <v>115.4</v>
      </c>
      <c r="AA26">
        <v>13.5</v>
      </c>
      <c r="AB26">
        <v>0</v>
      </c>
      <c r="AC26">
        <v>0</v>
      </c>
      <c r="AD26">
        <v>1</v>
      </c>
      <c r="AE26">
        <v>0</v>
      </c>
      <c r="AF26" t="s">
        <v>20</v>
      </c>
      <c r="AG26">
        <v>0.504</v>
      </c>
      <c r="AH26">
        <v>2</v>
      </c>
      <c r="AI26">
        <v>51661841</v>
      </c>
      <c r="AJ26">
        <v>30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ROW(Source!A38)</f>
        <v>38</v>
      </c>
      <c r="B27">
        <v>51661854</v>
      </c>
      <c r="C27">
        <v>51661838</v>
      </c>
      <c r="D27">
        <v>49672703</v>
      </c>
      <c r="E27">
        <v>1</v>
      </c>
      <c r="F27">
        <v>1</v>
      </c>
      <c r="G27">
        <v>1</v>
      </c>
      <c r="H27">
        <v>2</v>
      </c>
      <c r="I27" t="s">
        <v>493</v>
      </c>
      <c r="J27" t="s">
        <v>494</v>
      </c>
      <c r="K27" t="s">
        <v>495</v>
      </c>
      <c r="L27">
        <v>1367</v>
      </c>
      <c r="N27">
        <v>1011</v>
      </c>
      <c r="O27" t="s">
        <v>461</v>
      </c>
      <c r="P27" t="s">
        <v>461</v>
      </c>
      <c r="Q27">
        <v>1</v>
      </c>
      <c r="X27">
        <v>0.34</v>
      </c>
      <c r="Y27">
        <v>0</v>
      </c>
      <c r="Z27">
        <v>6.66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20</v>
      </c>
      <c r="AG27">
        <v>0.35700000000000004</v>
      </c>
      <c r="AH27">
        <v>2</v>
      </c>
      <c r="AI27">
        <v>51661842</v>
      </c>
      <c r="AJ27">
        <v>31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ROW(Source!A38)</f>
        <v>38</v>
      </c>
      <c r="B28">
        <v>51661855</v>
      </c>
      <c r="C28">
        <v>51661838</v>
      </c>
      <c r="D28">
        <v>49673503</v>
      </c>
      <c r="E28">
        <v>1</v>
      </c>
      <c r="F28">
        <v>1</v>
      </c>
      <c r="G28">
        <v>1</v>
      </c>
      <c r="H28">
        <v>2</v>
      </c>
      <c r="I28" t="s">
        <v>465</v>
      </c>
      <c r="J28" t="s">
        <v>466</v>
      </c>
      <c r="K28" t="s">
        <v>467</v>
      </c>
      <c r="L28">
        <v>1367</v>
      </c>
      <c r="N28">
        <v>1011</v>
      </c>
      <c r="O28" t="s">
        <v>461</v>
      </c>
      <c r="P28" t="s">
        <v>461</v>
      </c>
      <c r="Q28">
        <v>1</v>
      </c>
      <c r="X28">
        <v>0.72</v>
      </c>
      <c r="Y28">
        <v>0</v>
      </c>
      <c r="Z28">
        <v>65.709999999999994</v>
      </c>
      <c r="AA28">
        <v>11.6</v>
      </c>
      <c r="AB28">
        <v>0</v>
      </c>
      <c r="AC28">
        <v>0</v>
      </c>
      <c r="AD28">
        <v>1</v>
      </c>
      <c r="AE28">
        <v>0</v>
      </c>
      <c r="AF28" t="s">
        <v>20</v>
      </c>
      <c r="AG28">
        <v>0.75600000000000001</v>
      </c>
      <c r="AH28">
        <v>2</v>
      </c>
      <c r="AI28">
        <v>51661843</v>
      </c>
      <c r="AJ28">
        <v>32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ROW(Source!A38)</f>
        <v>38</v>
      </c>
      <c r="B29">
        <v>51661856</v>
      </c>
      <c r="C29">
        <v>51661838</v>
      </c>
      <c r="D29">
        <v>49673715</v>
      </c>
      <c r="E29">
        <v>1</v>
      </c>
      <c r="F29">
        <v>1</v>
      </c>
      <c r="G29">
        <v>1</v>
      </c>
      <c r="H29">
        <v>2</v>
      </c>
      <c r="I29" t="s">
        <v>479</v>
      </c>
      <c r="J29" t="s">
        <v>480</v>
      </c>
      <c r="K29" t="s">
        <v>481</v>
      </c>
      <c r="L29">
        <v>1367</v>
      </c>
      <c r="N29">
        <v>1011</v>
      </c>
      <c r="O29" t="s">
        <v>461</v>
      </c>
      <c r="P29" t="s">
        <v>461</v>
      </c>
      <c r="Q29">
        <v>1</v>
      </c>
      <c r="X29">
        <v>1.54</v>
      </c>
      <c r="Y29">
        <v>0</v>
      </c>
      <c r="Z29">
        <v>8.1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20</v>
      </c>
      <c r="AG29">
        <v>1.6170000000000002</v>
      </c>
      <c r="AH29">
        <v>2</v>
      </c>
      <c r="AI29">
        <v>51661844</v>
      </c>
      <c r="AJ29">
        <v>33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ROW(Source!A38)</f>
        <v>38</v>
      </c>
      <c r="B30">
        <v>51661857</v>
      </c>
      <c r="C30">
        <v>51661838</v>
      </c>
      <c r="D30">
        <v>49521144</v>
      </c>
      <c r="E30">
        <v>1</v>
      </c>
      <c r="F30">
        <v>1</v>
      </c>
      <c r="G30">
        <v>1</v>
      </c>
      <c r="H30">
        <v>3</v>
      </c>
      <c r="I30" t="s">
        <v>496</v>
      </c>
      <c r="J30" t="s">
        <v>497</v>
      </c>
      <c r="K30" t="s">
        <v>498</v>
      </c>
      <c r="L30">
        <v>1348</v>
      </c>
      <c r="N30">
        <v>1009</v>
      </c>
      <c r="O30" t="s">
        <v>196</v>
      </c>
      <c r="P30" t="s">
        <v>196</v>
      </c>
      <c r="Q30">
        <v>1000</v>
      </c>
      <c r="X30">
        <v>8.8999999999999995E-4</v>
      </c>
      <c r="Y30">
        <v>26499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8.8999999999999995E-4</v>
      </c>
      <c r="AH30">
        <v>2</v>
      </c>
      <c r="AI30">
        <v>51661845</v>
      </c>
      <c r="AJ30">
        <v>34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ROW(Source!A38)</f>
        <v>38</v>
      </c>
      <c r="B31">
        <v>51661858</v>
      </c>
      <c r="C31">
        <v>51661838</v>
      </c>
      <c r="D31">
        <v>49524301</v>
      </c>
      <c r="E31">
        <v>1</v>
      </c>
      <c r="F31">
        <v>1</v>
      </c>
      <c r="G31">
        <v>1</v>
      </c>
      <c r="H31">
        <v>3</v>
      </c>
      <c r="I31" t="s">
        <v>482</v>
      </c>
      <c r="J31" t="s">
        <v>483</v>
      </c>
      <c r="K31" t="s">
        <v>484</v>
      </c>
      <c r="L31">
        <v>1348</v>
      </c>
      <c r="N31">
        <v>1009</v>
      </c>
      <c r="O31" t="s">
        <v>196</v>
      </c>
      <c r="P31" t="s">
        <v>196</v>
      </c>
      <c r="Q31">
        <v>1000</v>
      </c>
      <c r="X31">
        <v>4.4999999999999999E-4</v>
      </c>
      <c r="Y31">
        <v>10362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4.4999999999999999E-4</v>
      </c>
      <c r="AH31">
        <v>2</v>
      </c>
      <c r="AI31">
        <v>51661846</v>
      </c>
      <c r="AJ31">
        <v>35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ROW(Source!A38)</f>
        <v>38</v>
      </c>
      <c r="B32">
        <v>51661859</v>
      </c>
      <c r="C32">
        <v>51661838</v>
      </c>
      <c r="D32">
        <v>49525488</v>
      </c>
      <c r="E32">
        <v>1</v>
      </c>
      <c r="F32">
        <v>1</v>
      </c>
      <c r="G32">
        <v>1</v>
      </c>
      <c r="H32">
        <v>3</v>
      </c>
      <c r="I32" t="s">
        <v>468</v>
      </c>
      <c r="J32" t="s">
        <v>469</v>
      </c>
      <c r="K32" t="s">
        <v>470</v>
      </c>
      <c r="L32">
        <v>1346</v>
      </c>
      <c r="N32">
        <v>1009</v>
      </c>
      <c r="O32" t="s">
        <v>471</v>
      </c>
      <c r="P32" t="s">
        <v>471</v>
      </c>
      <c r="Q32">
        <v>1</v>
      </c>
      <c r="X32">
        <v>15</v>
      </c>
      <c r="Y32">
        <v>9.0399999999999991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15</v>
      </c>
      <c r="AH32">
        <v>2</v>
      </c>
      <c r="AI32">
        <v>51661847</v>
      </c>
      <c r="AJ32">
        <v>36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ROW(Source!A38)</f>
        <v>38</v>
      </c>
      <c r="B33">
        <v>51661860</v>
      </c>
      <c r="C33">
        <v>51661838</v>
      </c>
      <c r="D33">
        <v>49526492</v>
      </c>
      <c r="E33">
        <v>1</v>
      </c>
      <c r="F33">
        <v>1</v>
      </c>
      <c r="G33">
        <v>1</v>
      </c>
      <c r="H33">
        <v>3</v>
      </c>
      <c r="I33" t="s">
        <v>472</v>
      </c>
      <c r="J33" t="s">
        <v>473</v>
      </c>
      <c r="K33" t="s">
        <v>474</v>
      </c>
      <c r="L33">
        <v>1346</v>
      </c>
      <c r="N33">
        <v>1009</v>
      </c>
      <c r="O33" t="s">
        <v>471</v>
      </c>
      <c r="P33" t="s">
        <v>471</v>
      </c>
      <c r="Q33">
        <v>1</v>
      </c>
      <c r="X33">
        <v>8</v>
      </c>
      <c r="Y33">
        <v>23.09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8</v>
      </c>
      <c r="AH33">
        <v>2</v>
      </c>
      <c r="AI33">
        <v>51661848</v>
      </c>
      <c r="AJ33">
        <v>37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ROW(Source!A38)</f>
        <v>38</v>
      </c>
      <c r="B34">
        <v>51661861</v>
      </c>
      <c r="C34">
        <v>51661838</v>
      </c>
      <c r="D34">
        <v>49512814</v>
      </c>
      <c r="E34">
        <v>70</v>
      </c>
      <c r="F34">
        <v>1</v>
      </c>
      <c r="G34">
        <v>1</v>
      </c>
      <c r="H34">
        <v>3</v>
      </c>
      <c r="I34" t="s">
        <v>545</v>
      </c>
      <c r="J34" t="s">
        <v>3</v>
      </c>
      <c r="K34" t="s">
        <v>546</v>
      </c>
      <c r="L34">
        <v>1327</v>
      </c>
      <c r="N34">
        <v>1005</v>
      </c>
      <c r="O34" t="s">
        <v>63</v>
      </c>
      <c r="P34" t="s">
        <v>63</v>
      </c>
      <c r="Q34">
        <v>1</v>
      </c>
      <c r="X34">
        <v>0</v>
      </c>
      <c r="Y34">
        <v>0</v>
      </c>
      <c r="Z34">
        <v>0</v>
      </c>
      <c r="AA34">
        <v>0</v>
      </c>
      <c r="AB34">
        <v>0</v>
      </c>
      <c r="AC34">
        <v>1</v>
      </c>
      <c r="AD34">
        <v>0</v>
      </c>
      <c r="AE34">
        <v>0</v>
      </c>
      <c r="AF34" t="s">
        <v>3</v>
      </c>
      <c r="AG34">
        <v>0</v>
      </c>
      <c r="AH34">
        <v>3</v>
      </c>
      <c r="AI34">
        <v>-1</v>
      </c>
      <c r="AJ34" t="s">
        <v>3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ROW(Source!A38)</f>
        <v>38</v>
      </c>
      <c r="B35">
        <v>51661862</v>
      </c>
      <c r="C35">
        <v>51661838</v>
      </c>
      <c r="D35">
        <v>49555131</v>
      </c>
      <c r="E35">
        <v>1</v>
      </c>
      <c r="F35">
        <v>1</v>
      </c>
      <c r="G35">
        <v>1</v>
      </c>
      <c r="H35">
        <v>3</v>
      </c>
      <c r="I35" t="s">
        <v>499</v>
      </c>
      <c r="J35" t="s">
        <v>500</v>
      </c>
      <c r="K35" t="s">
        <v>501</v>
      </c>
      <c r="L35">
        <v>1348</v>
      </c>
      <c r="N35">
        <v>1009</v>
      </c>
      <c r="O35" t="s">
        <v>196</v>
      </c>
      <c r="P35" t="s">
        <v>196</v>
      </c>
      <c r="Q35">
        <v>1000</v>
      </c>
      <c r="X35">
        <v>5.0099999999999997E-3</v>
      </c>
      <c r="Y35">
        <v>17183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5.0099999999999997E-3</v>
      </c>
      <c r="AH35">
        <v>2</v>
      </c>
      <c r="AI35">
        <v>51661849</v>
      </c>
      <c r="AJ35">
        <v>38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ROW(Source!A38)</f>
        <v>38</v>
      </c>
      <c r="B36">
        <v>51661863</v>
      </c>
      <c r="C36">
        <v>51661838</v>
      </c>
      <c r="D36">
        <v>49514607</v>
      </c>
      <c r="E36">
        <v>70</v>
      </c>
      <c r="F36">
        <v>1</v>
      </c>
      <c r="G36">
        <v>1</v>
      </c>
      <c r="H36">
        <v>3</v>
      </c>
      <c r="I36" t="s">
        <v>547</v>
      </c>
      <c r="J36" t="s">
        <v>3</v>
      </c>
      <c r="K36" t="s">
        <v>548</v>
      </c>
      <c r="L36">
        <v>1327</v>
      </c>
      <c r="N36">
        <v>1005</v>
      </c>
      <c r="O36" t="s">
        <v>63</v>
      </c>
      <c r="P36" t="s">
        <v>63</v>
      </c>
      <c r="Q36">
        <v>1</v>
      </c>
      <c r="X36">
        <v>100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 t="s">
        <v>3</v>
      </c>
      <c r="AG36">
        <v>100</v>
      </c>
      <c r="AH36">
        <v>3</v>
      </c>
      <c r="AI36">
        <v>-1</v>
      </c>
      <c r="AJ36" t="s">
        <v>3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ROW(Source!A38)</f>
        <v>38</v>
      </c>
      <c r="B37">
        <v>51661864</v>
      </c>
      <c r="C37">
        <v>51661838</v>
      </c>
      <c r="D37">
        <v>49514616</v>
      </c>
      <c r="E37">
        <v>70</v>
      </c>
      <c r="F37">
        <v>1</v>
      </c>
      <c r="G37">
        <v>1</v>
      </c>
      <c r="H37">
        <v>3</v>
      </c>
      <c r="I37" t="s">
        <v>549</v>
      </c>
      <c r="J37" t="s">
        <v>3</v>
      </c>
      <c r="K37" t="s">
        <v>550</v>
      </c>
      <c r="L37">
        <v>1346</v>
      </c>
      <c r="N37">
        <v>1009</v>
      </c>
      <c r="O37" t="s">
        <v>471</v>
      </c>
      <c r="P37" t="s">
        <v>471</v>
      </c>
      <c r="Q37">
        <v>1</v>
      </c>
      <c r="X37">
        <v>0</v>
      </c>
      <c r="Y37">
        <v>0</v>
      </c>
      <c r="Z37">
        <v>0</v>
      </c>
      <c r="AA37">
        <v>0</v>
      </c>
      <c r="AB37">
        <v>0</v>
      </c>
      <c r="AC37">
        <v>1</v>
      </c>
      <c r="AD37">
        <v>0</v>
      </c>
      <c r="AE37">
        <v>0</v>
      </c>
      <c r="AF37" t="s">
        <v>3</v>
      </c>
      <c r="AG37">
        <v>0</v>
      </c>
      <c r="AH37">
        <v>3</v>
      </c>
      <c r="AI37">
        <v>-1</v>
      </c>
      <c r="AJ37" t="s">
        <v>3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ROW(Source!A38)</f>
        <v>38</v>
      </c>
      <c r="B38">
        <v>51661865</v>
      </c>
      <c r="C38">
        <v>51661838</v>
      </c>
      <c r="D38">
        <v>49514616</v>
      </c>
      <c r="E38">
        <v>70</v>
      </c>
      <c r="F38">
        <v>1</v>
      </c>
      <c r="G38">
        <v>1</v>
      </c>
      <c r="H38">
        <v>3</v>
      </c>
      <c r="I38" t="s">
        <v>549</v>
      </c>
      <c r="J38" t="s">
        <v>3</v>
      </c>
      <c r="K38" t="s">
        <v>551</v>
      </c>
      <c r="L38">
        <v>1371</v>
      </c>
      <c r="N38">
        <v>1013</v>
      </c>
      <c r="O38" t="s">
        <v>17</v>
      </c>
      <c r="P38" t="s">
        <v>17</v>
      </c>
      <c r="Q38">
        <v>1</v>
      </c>
      <c r="X38">
        <v>0</v>
      </c>
      <c r="Y38">
        <v>0</v>
      </c>
      <c r="Z38">
        <v>0</v>
      </c>
      <c r="AA38">
        <v>0</v>
      </c>
      <c r="AB38">
        <v>0</v>
      </c>
      <c r="AC38">
        <v>1</v>
      </c>
      <c r="AD38">
        <v>0</v>
      </c>
      <c r="AE38">
        <v>0</v>
      </c>
      <c r="AF38" t="s">
        <v>3</v>
      </c>
      <c r="AG38">
        <v>0</v>
      </c>
      <c r="AH38">
        <v>3</v>
      </c>
      <c r="AI38">
        <v>-1</v>
      </c>
      <c r="AJ38" t="s">
        <v>3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ROW(Source!A38)</f>
        <v>38</v>
      </c>
      <c r="B39">
        <v>51661866</v>
      </c>
      <c r="C39">
        <v>51661838</v>
      </c>
      <c r="D39">
        <v>49514677</v>
      </c>
      <c r="E39">
        <v>70</v>
      </c>
      <c r="F39">
        <v>1</v>
      </c>
      <c r="G39">
        <v>1</v>
      </c>
      <c r="H39">
        <v>3</v>
      </c>
      <c r="I39" t="s">
        <v>552</v>
      </c>
      <c r="J39" t="s">
        <v>3</v>
      </c>
      <c r="K39" t="s">
        <v>553</v>
      </c>
      <c r="L39">
        <v>1371</v>
      </c>
      <c r="N39">
        <v>1013</v>
      </c>
      <c r="O39" t="s">
        <v>17</v>
      </c>
      <c r="P39" t="s">
        <v>17</v>
      </c>
      <c r="Q39">
        <v>1</v>
      </c>
      <c r="X39">
        <v>0</v>
      </c>
      <c r="Y39">
        <v>0</v>
      </c>
      <c r="Z39">
        <v>0</v>
      </c>
      <c r="AA39">
        <v>0</v>
      </c>
      <c r="AB39">
        <v>0</v>
      </c>
      <c r="AC39">
        <v>1</v>
      </c>
      <c r="AD39">
        <v>0</v>
      </c>
      <c r="AE39">
        <v>0</v>
      </c>
      <c r="AF39" t="s">
        <v>3</v>
      </c>
      <c r="AG39">
        <v>0</v>
      </c>
      <c r="AH39">
        <v>3</v>
      </c>
      <c r="AI39">
        <v>-1</v>
      </c>
      <c r="AJ39" t="s">
        <v>3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ROW(Source!A38)</f>
        <v>38</v>
      </c>
      <c r="B40">
        <v>51661867</v>
      </c>
      <c r="C40">
        <v>51661838</v>
      </c>
      <c r="D40">
        <v>49514711</v>
      </c>
      <c r="E40">
        <v>70</v>
      </c>
      <c r="F40">
        <v>1</v>
      </c>
      <c r="G40">
        <v>1</v>
      </c>
      <c r="H40">
        <v>3</v>
      </c>
      <c r="I40" t="s">
        <v>554</v>
      </c>
      <c r="J40" t="s">
        <v>3</v>
      </c>
      <c r="K40" t="s">
        <v>555</v>
      </c>
      <c r="L40">
        <v>1371</v>
      </c>
      <c r="N40">
        <v>1013</v>
      </c>
      <c r="O40" t="s">
        <v>17</v>
      </c>
      <c r="P40" t="s">
        <v>17</v>
      </c>
      <c r="Q40">
        <v>1</v>
      </c>
      <c r="X40">
        <v>0</v>
      </c>
      <c r="Y40">
        <v>0</v>
      </c>
      <c r="Z40">
        <v>0</v>
      </c>
      <c r="AA40">
        <v>0</v>
      </c>
      <c r="AB40">
        <v>0</v>
      </c>
      <c r="AC40">
        <v>1</v>
      </c>
      <c r="AD40">
        <v>0</v>
      </c>
      <c r="AE40">
        <v>0</v>
      </c>
      <c r="AF40" t="s">
        <v>3</v>
      </c>
      <c r="AG40">
        <v>0</v>
      </c>
      <c r="AH40">
        <v>3</v>
      </c>
      <c r="AI40">
        <v>-1</v>
      </c>
      <c r="AJ40" t="s">
        <v>3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ROW(Source!A40)</f>
        <v>40</v>
      </c>
      <c r="B41">
        <v>51661882</v>
      </c>
      <c r="C41">
        <v>51661869</v>
      </c>
      <c r="D41">
        <v>49510719</v>
      </c>
      <c r="E41">
        <v>70</v>
      </c>
      <c r="F41">
        <v>1</v>
      </c>
      <c r="G41">
        <v>1</v>
      </c>
      <c r="H41">
        <v>1</v>
      </c>
      <c r="I41" t="s">
        <v>491</v>
      </c>
      <c r="J41" t="s">
        <v>3</v>
      </c>
      <c r="K41" t="s">
        <v>492</v>
      </c>
      <c r="L41">
        <v>1191</v>
      </c>
      <c r="N41">
        <v>1013</v>
      </c>
      <c r="O41" t="s">
        <v>455</v>
      </c>
      <c r="P41" t="s">
        <v>455</v>
      </c>
      <c r="Q41">
        <v>1</v>
      </c>
      <c r="X41">
        <v>141</v>
      </c>
      <c r="Y41">
        <v>0</v>
      </c>
      <c r="Z41">
        <v>0</v>
      </c>
      <c r="AA41">
        <v>0</v>
      </c>
      <c r="AB41">
        <v>8.74</v>
      </c>
      <c r="AC41">
        <v>0</v>
      </c>
      <c r="AD41">
        <v>1</v>
      </c>
      <c r="AE41">
        <v>1</v>
      </c>
      <c r="AF41" t="s">
        <v>20</v>
      </c>
      <c r="AG41">
        <v>148.05000000000001</v>
      </c>
      <c r="AH41">
        <v>2</v>
      </c>
      <c r="AI41">
        <v>51661870</v>
      </c>
      <c r="AJ41">
        <v>40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ROW(Source!A40)</f>
        <v>40</v>
      </c>
      <c r="B42">
        <v>51661883</v>
      </c>
      <c r="C42">
        <v>51661869</v>
      </c>
      <c r="D42">
        <v>49510905</v>
      </c>
      <c r="E42">
        <v>70</v>
      </c>
      <c r="F42">
        <v>1</v>
      </c>
      <c r="G42">
        <v>1</v>
      </c>
      <c r="H42">
        <v>1</v>
      </c>
      <c r="I42" t="s">
        <v>456</v>
      </c>
      <c r="J42" t="s">
        <v>3</v>
      </c>
      <c r="K42" t="s">
        <v>457</v>
      </c>
      <c r="L42">
        <v>1191</v>
      </c>
      <c r="N42">
        <v>1013</v>
      </c>
      <c r="O42" t="s">
        <v>455</v>
      </c>
      <c r="P42" t="s">
        <v>455</v>
      </c>
      <c r="Q42">
        <v>1</v>
      </c>
      <c r="X42">
        <v>0.94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2</v>
      </c>
      <c r="AF42" t="s">
        <v>20</v>
      </c>
      <c r="AG42">
        <v>0.98699999999999999</v>
      </c>
      <c r="AH42">
        <v>2</v>
      </c>
      <c r="AI42">
        <v>51661871</v>
      </c>
      <c r="AJ42">
        <v>41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ROW(Source!A40)</f>
        <v>40</v>
      </c>
      <c r="B43">
        <v>51661884</v>
      </c>
      <c r="C43">
        <v>51661869</v>
      </c>
      <c r="D43">
        <v>49672573</v>
      </c>
      <c r="E43">
        <v>1</v>
      </c>
      <c r="F43">
        <v>1</v>
      </c>
      <c r="G43">
        <v>1</v>
      </c>
      <c r="H43">
        <v>2</v>
      </c>
      <c r="I43" t="s">
        <v>458</v>
      </c>
      <c r="J43" t="s">
        <v>459</v>
      </c>
      <c r="K43" t="s">
        <v>460</v>
      </c>
      <c r="L43">
        <v>1367</v>
      </c>
      <c r="N43">
        <v>1011</v>
      </c>
      <c r="O43" t="s">
        <v>461</v>
      </c>
      <c r="P43" t="s">
        <v>461</v>
      </c>
      <c r="Q43">
        <v>1</v>
      </c>
      <c r="X43">
        <v>0.38</v>
      </c>
      <c r="Y43">
        <v>0</v>
      </c>
      <c r="Z43">
        <v>115.4</v>
      </c>
      <c r="AA43">
        <v>13.5</v>
      </c>
      <c r="AB43">
        <v>0</v>
      </c>
      <c r="AC43">
        <v>0</v>
      </c>
      <c r="AD43">
        <v>1</v>
      </c>
      <c r="AE43">
        <v>0</v>
      </c>
      <c r="AF43" t="s">
        <v>20</v>
      </c>
      <c r="AG43">
        <v>0.39900000000000002</v>
      </c>
      <c r="AH43">
        <v>2</v>
      </c>
      <c r="AI43">
        <v>51661872</v>
      </c>
      <c r="AJ43">
        <v>42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ROW(Source!A40)</f>
        <v>40</v>
      </c>
      <c r="B44">
        <v>51661885</v>
      </c>
      <c r="C44">
        <v>51661869</v>
      </c>
      <c r="D44">
        <v>49672703</v>
      </c>
      <c r="E44">
        <v>1</v>
      </c>
      <c r="F44">
        <v>1</v>
      </c>
      <c r="G44">
        <v>1</v>
      </c>
      <c r="H44">
        <v>2</v>
      </c>
      <c r="I44" t="s">
        <v>493</v>
      </c>
      <c r="J44" t="s">
        <v>494</v>
      </c>
      <c r="K44" t="s">
        <v>495</v>
      </c>
      <c r="L44">
        <v>1367</v>
      </c>
      <c r="N44">
        <v>1011</v>
      </c>
      <c r="O44" t="s">
        <v>461</v>
      </c>
      <c r="P44" t="s">
        <v>461</v>
      </c>
      <c r="Q44">
        <v>1</v>
      </c>
      <c r="X44">
        <v>0.34</v>
      </c>
      <c r="Y44">
        <v>0</v>
      </c>
      <c r="Z44">
        <v>6.66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20</v>
      </c>
      <c r="AG44">
        <v>0.35700000000000004</v>
      </c>
      <c r="AH44">
        <v>2</v>
      </c>
      <c r="AI44">
        <v>51661873</v>
      </c>
      <c r="AJ44">
        <v>43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ROW(Source!A40)</f>
        <v>40</v>
      </c>
      <c r="B45">
        <v>51661886</v>
      </c>
      <c r="C45">
        <v>51661869</v>
      </c>
      <c r="D45">
        <v>49673503</v>
      </c>
      <c r="E45">
        <v>1</v>
      </c>
      <c r="F45">
        <v>1</v>
      </c>
      <c r="G45">
        <v>1</v>
      </c>
      <c r="H45">
        <v>2</v>
      </c>
      <c r="I45" t="s">
        <v>465</v>
      </c>
      <c r="J45" t="s">
        <v>466</v>
      </c>
      <c r="K45" t="s">
        <v>467</v>
      </c>
      <c r="L45">
        <v>1367</v>
      </c>
      <c r="N45">
        <v>1011</v>
      </c>
      <c r="O45" t="s">
        <v>461</v>
      </c>
      <c r="P45" t="s">
        <v>461</v>
      </c>
      <c r="Q45">
        <v>1</v>
      </c>
      <c r="X45">
        <v>0.56000000000000005</v>
      </c>
      <c r="Y45">
        <v>0</v>
      </c>
      <c r="Z45">
        <v>65.709999999999994</v>
      </c>
      <c r="AA45">
        <v>11.6</v>
      </c>
      <c r="AB45">
        <v>0</v>
      </c>
      <c r="AC45">
        <v>0</v>
      </c>
      <c r="AD45">
        <v>1</v>
      </c>
      <c r="AE45">
        <v>0</v>
      </c>
      <c r="AF45" t="s">
        <v>20</v>
      </c>
      <c r="AG45">
        <v>0.58800000000000008</v>
      </c>
      <c r="AH45">
        <v>2</v>
      </c>
      <c r="AI45">
        <v>51661874</v>
      </c>
      <c r="AJ45">
        <v>44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ROW(Source!A40)</f>
        <v>40</v>
      </c>
      <c r="B46">
        <v>51661887</v>
      </c>
      <c r="C46">
        <v>51661869</v>
      </c>
      <c r="D46">
        <v>49673715</v>
      </c>
      <c r="E46">
        <v>1</v>
      </c>
      <c r="F46">
        <v>1</v>
      </c>
      <c r="G46">
        <v>1</v>
      </c>
      <c r="H46">
        <v>2</v>
      </c>
      <c r="I46" t="s">
        <v>479</v>
      </c>
      <c r="J46" t="s">
        <v>480</v>
      </c>
      <c r="K46" t="s">
        <v>481</v>
      </c>
      <c r="L46">
        <v>1367</v>
      </c>
      <c r="N46">
        <v>1011</v>
      </c>
      <c r="O46" t="s">
        <v>461</v>
      </c>
      <c r="P46" t="s">
        <v>461</v>
      </c>
      <c r="Q46">
        <v>1</v>
      </c>
      <c r="X46">
        <v>1.4</v>
      </c>
      <c r="Y46">
        <v>0</v>
      </c>
      <c r="Z46">
        <v>8.1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20</v>
      </c>
      <c r="AG46">
        <v>1.47</v>
      </c>
      <c r="AH46">
        <v>2</v>
      </c>
      <c r="AI46">
        <v>51661875</v>
      </c>
      <c r="AJ46">
        <v>45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ROW(Source!A40)</f>
        <v>40</v>
      </c>
      <c r="B47">
        <v>51661888</v>
      </c>
      <c r="C47">
        <v>51661869</v>
      </c>
      <c r="D47">
        <v>49521144</v>
      </c>
      <c r="E47">
        <v>1</v>
      </c>
      <c r="F47">
        <v>1</v>
      </c>
      <c r="G47">
        <v>1</v>
      </c>
      <c r="H47">
        <v>3</v>
      </c>
      <c r="I47" t="s">
        <v>496</v>
      </c>
      <c r="J47" t="s">
        <v>497</v>
      </c>
      <c r="K47" t="s">
        <v>498</v>
      </c>
      <c r="L47">
        <v>1348</v>
      </c>
      <c r="N47">
        <v>1009</v>
      </c>
      <c r="O47" t="s">
        <v>196</v>
      </c>
      <c r="P47" t="s">
        <v>196</v>
      </c>
      <c r="Q47">
        <v>1000</v>
      </c>
      <c r="X47">
        <v>8.8999999999999995E-4</v>
      </c>
      <c r="Y47">
        <v>26499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8.8999999999999995E-4</v>
      </c>
      <c r="AH47">
        <v>2</v>
      </c>
      <c r="AI47">
        <v>51661876</v>
      </c>
      <c r="AJ47">
        <v>46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ROW(Source!A40)</f>
        <v>40</v>
      </c>
      <c r="B48">
        <v>51661889</v>
      </c>
      <c r="C48">
        <v>51661869</v>
      </c>
      <c r="D48">
        <v>49524301</v>
      </c>
      <c r="E48">
        <v>1</v>
      </c>
      <c r="F48">
        <v>1</v>
      </c>
      <c r="G48">
        <v>1</v>
      </c>
      <c r="H48">
        <v>3</v>
      </c>
      <c r="I48" t="s">
        <v>482</v>
      </c>
      <c r="J48" t="s">
        <v>483</v>
      </c>
      <c r="K48" t="s">
        <v>484</v>
      </c>
      <c r="L48">
        <v>1348</v>
      </c>
      <c r="N48">
        <v>1009</v>
      </c>
      <c r="O48" t="s">
        <v>196</v>
      </c>
      <c r="P48" t="s">
        <v>196</v>
      </c>
      <c r="Q48">
        <v>1000</v>
      </c>
      <c r="X48">
        <v>4.0999999999999999E-4</v>
      </c>
      <c r="Y48">
        <v>10362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4.0999999999999999E-4</v>
      </c>
      <c r="AH48">
        <v>2</v>
      </c>
      <c r="AI48">
        <v>51661877</v>
      </c>
      <c r="AJ48">
        <v>47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ROW(Source!A40)</f>
        <v>40</v>
      </c>
      <c r="B49">
        <v>51661890</v>
      </c>
      <c r="C49">
        <v>51661869</v>
      </c>
      <c r="D49">
        <v>49525488</v>
      </c>
      <c r="E49">
        <v>1</v>
      </c>
      <c r="F49">
        <v>1</v>
      </c>
      <c r="G49">
        <v>1</v>
      </c>
      <c r="H49">
        <v>3</v>
      </c>
      <c r="I49" t="s">
        <v>468</v>
      </c>
      <c r="J49" t="s">
        <v>469</v>
      </c>
      <c r="K49" t="s">
        <v>470</v>
      </c>
      <c r="L49">
        <v>1346</v>
      </c>
      <c r="N49">
        <v>1009</v>
      </c>
      <c r="O49" t="s">
        <v>471</v>
      </c>
      <c r="P49" t="s">
        <v>471</v>
      </c>
      <c r="Q49">
        <v>1</v>
      </c>
      <c r="X49">
        <v>15</v>
      </c>
      <c r="Y49">
        <v>9.0399999999999991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15</v>
      </c>
      <c r="AH49">
        <v>2</v>
      </c>
      <c r="AI49">
        <v>51661878</v>
      </c>
      <c r="AJ49">
        <v>48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ROW(Source!A40)</f>
        <v>40</v>
      </c>
      <c r="B50">
        <v>51661891</v>
      </c>
      <c r="C50">
        <v>51661869</v>
      </c>
      <c r="D50">
        <v>49526492</v>
      </c>
      <c r="E50">
        <v>1</v>
      </c>
      <c r="F50">
        <v>1</v>
      </c>
      <c r="G50">
        <v>1</v>
      </c>
      <c r="H50">
        <v>3</v>
      </c>
      <c r="I50" t="s">
        <v>472</v>
      </c>
      <c r="J50" t="s">
        <v>473</v>
      </c>
      <c r="K50" t="s">
        <v>474</v>
      </c>
      <c r="L50">
        <v>1346</v>
      </c>
      <c r="N50">
        <v>1009</v>
      </c>
      <c r="O50" t="s">
        <v>471</v>
      </c>
      <c r="P50" t="s">
        <v>471</v>
      </c>
      <c r="Q50">
        <v>1</v>
      </c>
      <c r="X50">
        <v>8</v>
      </c>
      <c r="Y50">
        <v>23.09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8</v>
      </c>
      <c r="AH50">
        <v>2</v>
      </c>
      <c r="AI50">
        <v>51661879</v>
      </c>
      <c r="AJ50">
        <v>49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ROW(Source!A40)</f>
        <v>40</v>
      </c>
      <c r="B51">
        <v>51661892</v>
      </c>
      <c r="C51">
        <v>51661869</v>
      </c>
      <c r="D51">
        <v>49512814</v>
      </c>
      <c r="E51">
        <v>70</v>
      </c>
      <c r="F51">
        <v>1</v>
      </c>
      <c r="G51">
        <v>1</v>
      </c>
      <c r="H51">
        <v>3</v>
      </c>
      <c r="I51" t="s">
        <v>545</v>
      </c>
      <c r="J51" t="s">
        <v>3</v>
      </c>
      <c r="K51" t="s">
        <v>546</v>
      </c>
      <c r="L51">
        <v>1327</v>
      </c>
      <c r="N51">
        <v>1005</v>
      </c>
      <c r="O51" t="s">
        <v>63</v>
      </c>
      <c r="P51" t="s">
        <v>63</v>
      </c>
      <c r="Q51">
        <v>1</v>
      </c>
      <c r="X51">
        <v>0</v>
      </c>
      <c r="Y51">
        <v>0</v>
      </c>
      <c r="Z51">
        <v>0</v>
      </c>
      <c r="AA51">
        <v>0</v>
      </c>
      <c r="AB51">
        <v>0</v>
      </c>
      <c r="AC51">
        <v>1</v>
      </c>
      <c r="AD51">
        <v>0</v>
      </c>
      <c r="AE51">
        <v>0</v>
      </c>
      <c r="AF51" t="s">
        <v>3</v>
      </c>
      <c r="AG51">
        <v>0</v>
      </c>
      <c r="AH51">
        <v>3</v>
      </c>
      <c r="AI51">
        <v>-1</v>
      </c>
      <c r="AJ51" t="s">
        <v>3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ROW(Source!A40)</f>
        <v>40</v>
      </c>
      <c r="B52">
        <v>51661893</v>
      </c>
      <c r="C52">
        <v>51661869</v>
      </c>
      <c r="D52">
        <v>49555131</v>
      </c>
      <c r="E52">
        <v>1</v>
      </c>
      <c r="F52">
        <v>1</v>
      </c>
      <c r="G52">
        <v>1</v>
      </c>
      <c r="H52">
        <v>3</v>
      </c>
      <c r="I52" t="s">
        <v>499</v>
      </c>
      <c r="J52" t="s">
        <v>500</v>
      </c>
      <c r="K52" t="s">
        <v>501</v>
      </c>
      <c r="L52">
        <v>1348</v>
      </c>
      <c r="N52">
        <v>1009</v>
      </c>
      <c r="O52" t="s">
        <v>196</v>
      </c>
      <c r="P52" t="s">
        <v>196</v>
      </c>
      <c r="Q52">
        <v>1000</v>
      </c>
      <c r="X52">
        <v>5.0099999999999997E-3</v>
      </c>
      <c r="Y52">
        <v>17183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5.0099999999999997E-3</v>
      </c>
      <c r="AH52">
        <v>2</v>
      </c>
      <c r="AI52">
        <v>51661880</v>
      </c>
      <c r="AJ52">
        <v>50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ROW(Source!A40)</f>
        <v>40</v>
      </c>
      <c r="B53">
        <v>51661894</v>
      </c>
      <c r="C53">
        <v>51661869</v>
      </c>
      <c r="D53">
        <v>49514607</v>
      </c>
      <c r="E53">
        <v>70</v>
      </c>
      <c r="F53">
        <v>1</v>
      </c>
      <c r="G53">
        <v>1</v>
      </c>
      <c r="H53">
        <v>3</v>
      </c>
      <c r="I53" t="s">
        <v>547</v>
      </c>
      <c r="J53" t="s">
        <v>3</v>
      </c>
      <c r="K53" t="s">
        <v>548</v>
      </c>
      <c r="L53">
        <v>1327</v>
      </c>
      <c r="N53">
        <v>1005</v>
      </c>
      <c r="O53" t="s">
        <v>63</v>
      </c>
      <c r="P53" t="s">
        <v>63</v>
      </c>
      <c r="Q53">
        <v>1</v>
      </c>
      <c r="X53">
        <v>100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 t="s">
        <v>3</v>
      </c>
      <c r="AG53">
        <v>100</v>
      </c>
      <c r="AH53">
        <v>3</v>
      </c>
      <c r="AI53">
        <v>-1</v>
      </c>
      <c r="AJ53" t="s">
        <v>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ROW(Source!A40)</f>
        <v>40</v>
      </c>
      <c r="B54">
        <v>51661895</v>
      </c>
      <c r="C54">
        <v>51661869</v>
      </c>
      <c r="D54">
        <v>49514616</v>
      </c>
      <c r="E54">
        <v>70</v>
      </c>
      <c r="F54">
        <v>1</v>
      </c>
      <c r="G54">
        <v>1</v>
      </c>
      <c r="H54">
        <v>3</v>
      </c>
      <c r="I54" t="s">
        <v>549</v>
      </c>
      <c r="J54" t="s">
        <v>3</v>
      </c>
      <c r="K54" t="s">
        <v>550</v>
      </c>
      <c r="L54">
        <v>1346</v>
      </c>
      <c r="N54">
        <v>1009</v>
      </c>
      <c r="O54" t="s">
        <v>471</v>
      </c>
      <c r="P54" t="s">
        <v>471</v>
      </c>
      <c r="Q54">
        <v>1</v>
      </c>
      <c r="X54">
        <v>0</v>
      </c>
      <c r="Y54">
        <v>0</v>
      </c>
      <c r="Z54">
        <v>0</v>
      </c>
      <c r="AA54">
        <v>0</v>
      </c>
      <c r="AB54">
        <v>0</v>
      </c>
      <c r="AC54">
        <v>1</v>
      </c>
      <c r="AD54">
        <v>0</v>
      </c>
      <c r="AE54">
        <v>0</v>
      </c>
      <c r="AF54" t="s">
        <v>3</v>
      </c>
      <c r="AG54">
        <v>0</v>
      </c>
      <c r="AH54">
        <v>3</v>
      </c>
      <c r="AI54">
        <v>-1</v>
      </c>
      <c r="AJ54" t="s">
        <v>3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ROW(Source!A40)</f>
        <v>40</v>
      </c>
      <c r="B55">
        <v>51661896</v>
      </c>
      <c r="C55">
        <v>51661869</v>
      </c>
      <c r="D55">
        <v>49514616</v>
      </c>
      <c r="E55">
        <v>70</v>
      </c>
      <c r="F55">
        <v>1</v>
      </c>
      <c r="G55">
        <v>1</v>
      </c>
      <c r="H55">
        <v>3</v>
      </c>
      <c r="I55" t="s">
        <v>549</v>
      </c>
      <c r="J55" t="s">
        <v>3</v>
      </c>
      <c r="K55" t="s">
        <v>551</v>
      </c>
      <c r="L55">
        <v>1371</v>
      </c>
      <c r="N55">
        <v>1013</v>
      </c>
      <c r="O55" t="s">
        <v>17</v>
      </c>
      <c r="P55" t="s">
        <v>17</v>
      </c>
      <c r="Q55">
        <v>1</v>
      </c>
      <c r="X55">
        <v>0</v>
      </c>
      <c r="Y55">
        <v>0</v>
      </c>
      <c r="Z55">
        <v>0</v>
      </c>
      <c r="AA55">
        <v>0</v>
      </c>
      <c r="AB55">
        <v>0</v>
      </c>
      <c r="AC55">
        <v>1</v>
      </c>
      <c r="AD55">
        <v>0</v>
      </c>
      <c r="AE55">
        <v>0</v>
      </c>
      <c r="AF55" t="s">
        <v>3</v>
      </c>
      <c r="AG55">
        <v>0</v>
      </c>
      <c r="AH55">
        <v>3</v>
      </c>
      <c r="AI55">
        <v>-1</v>
      </c>
      <c r="AJ55" t="s">
        <v>3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ROW(Source!A40)</f>
        <v>40</v>
      </c>
      <c r="B56">
        <v>51661897</v>
      </c>
      <c r="C56">
        <v>51661869</v>
      </c>
      <c r="D56">
        <v>49514677</v>
      </c>
      <c r="E56">
        <v>70</v>
      </c>
      <c r="F56">
        <v>1</v>
      </c>
      <c r="G56">
        <v>1</v>
      </c>
      <c r="H56">
        <v>3</v>
      </c>
      <c r="I56" t="s">
        <v>552</v>
      </c>
      <c r="J56" t="s">
        <v>3</v>
      </c>
      <c r="K56" t="s">
        <v>553</v>
      </c>
      <c r="L56">
        <v>1371</v>
      </c>
      <c r="N56">
        <v>1013</v>
      </c>
      <c r="O56" t="s">
        <v>17</v>
      </c>
      <c r="P56" t="s">
        <v>17</v>
      </c>
      <c r="Q56">
        <v>1</v>
      </c>
      <c r="X56">
        <v>0</v>
      </c>
      <c r="Y56">
        <v>0</v>
      </c>
      <c r="Z56">
        <v>0</v>
      </c>
      <c r="AA56">
        <v>0</v>
      </c>
      <c r="AB56">
        <v>0</v>
      </c>
      <c r="AC56">
        <v>1</v>
      </c>
      <c r="AD56">
        <v>0</v>
      </c>
      <c r="AE56">
        <v>0</v>
      </c>
      <c r="AF56" t="s">
        <v>3</v>
      </c>
      <c r="AG56">
        <v>0</v>
      </c>
      <c r="AH56">
        <v>3</v>
      </c>
      <c r="AI56">
        <v>-1</v>
      </c>
      <c r="AJ56" t="s">
        <v>3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ROW(Source!A77)</f>
        <v>77</v>
      </c>
      <c r="B57">
        <v>51661911</v>
      </c>
      <c r="C57">
        <v>51661899</v>
      </c>
      <c r="D57">
        <v>49510757</v>
      </c>
      <c r="E57">
        <v>70</v>
      </c>
      <c r="F57">
        <v>1</v>
      </c>
      <c r="G57">
        <v>1</v>
      </c>
      <c r="H57">
        <v>1</v>
      </c>
      <c r="I57" t="s">
        <v>453</v>
      </c>
      <c r="J57" t="s">
        <v>3</v>
      </c>
      <c r="K57" t="s">
        <v>454</v>
      </c>
      <c r="L57">
        <v>1191</v>
      </c>
      <c r="N57">
        <v>1013</v>
      </c>
      <c r="O57" t="s">
        <v>455</v>
      </c>
      <c r="P57" t="s">
        <v>455</v>
      </c>
      <c r="Q57">
        <v>1</v>
      </c>
      <c r="X57">
        <v>3.65</v>
      </c>
      <c r="Y57">
        <v>0</v>
      </c>
      <c r="Z57">
        <v>0</v>
      </c>
      <c r="AA57">
        <v>0</v>
      </c>
      <c r="AB57">
        <v>9.6199999999999992</v>
      </c>
      <c r="AC57">
        <v>0</v>
      </c>
      <c r="AD57">
        <v>1</v>
      </c>
      <c r="AE57">
        <v>1</v>
      </c>
      <c r="AF57" t="s">
        <v>20</v>
      </c>
      <c r="AG57">
        <v>3.8325</v>
      </c>
      <c r="AH57">
        <v>2</v>
      </c>
      <c r="AI57">
        <v>51661900</v>
      </c>
      <c r="AJ57">
        <v>52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ROW(Source!A77)</f>
        <v>77</v>
      </c>
      <c r="B58">
        <v>51661912</v>
      </c>
      <c r="C58">
        <v>51661899</v>
      </c>
      <c r="D58">
        <v>49510905</v>
      </c>
      <c r="E58">
        <v>70</v>
      </c>
      <c r="F58">
        <v>1</v>
      </c>
      <c r="G58">
        <v>1</v>
      </c>
      <c r="H58">
        <v>1</v>
      </c>
      <c r="I58" t="s">
        <v>456</v>
      </c>
      <c r="J58" t="s">
        <v>3</v>
      </c>
      <c r="K58" t="s">
        <v>457</v>
      </c>
      <c r="L58">
        <v>1191</v>
      </c>
      <c r="N58">
        <v>1013</v>
      </c>
      <c r="O58" t="s">
        <v>455</v>
      </c>
      <c r="P58" t="s">
        <v>455</v>
      </c>
      <c r="Q58">
        <v>1</v>
      </c>
      <c r="X58">
        <v>0.05</v>
      </c>
      <c r="Y58">
        <v>0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2</v>
      </c>
      <c r="AF58" t="s">
        <v>20</v>
      </c>
      <c r="AG58">
        <v>5.2500000000000005E-2</v>
      </c>
      <c r="AH58">
        <v>2</v>
      </c>
      <c r="AI58">
        <v>51661901</v>
      </c>
      <c r="AJ58">
        <v>53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ROW(Source!A77)</f>
        <v>77</v>
      </c>
      <c r="B59">
        <v>51661913</v>
      </c>
      <c r="C59">
        <v>51661899</v>
      </c>
      <c r="D59">
        <v>49672573</v>
      </c>
      <c r="E59">
        <v>1</v>
      </c>
      <c r="F59">
        <v>1</v>
      </c>
      <c r="G59">
        <v>1</v>
      </c>
      <c r="H59">
        <v>2</v>
      </c>
      <c r="I59" t="s">
        <v>458</v>
      </c>
      <c r="J59" t="s">
        <v>459</v>
      </c>
      <c r="K59" t="s">
        <v>460</v>
      </c>
      <c r="L59">
        <v>1367</v>
      </c>
      <c r="N59">
        <v>1011</v>
      </c>
      <c r="O59" t="s">
        <v>461</v>
      </c>
      <c r="P59" t="s">
        <v>461</v>
      </c>
      <c r="Q59">
        <v>1</v>
      </c>
      <c r="X59">
        <v>0.01</v>
      </c>
      <c r="Y59">
        <v>0</v>
      </c>
      <c r="Z59">
        <v>115.4</v>
      </c>
      <c r="AA59">
        <v>13.5</v>
      </c>
      <c r="AB59">
        <v>0</v>
      </c>
      <c r="AC59">
        <v>0</v>
      </c>
      <c r="AD59">
        <v>1</v>
      </c>
      <c r="AE59">
        <v>0</v>
      </c>
      <c r="AF59" t="s">
        <v>20</v>
      </c>
      <c r="AG59">
        <v>1.0500000000000001E-2</v>
      </c>
      <c r="AH59">
        <v>2</v>
      </c>
      <c r="AI59">
        <v>51661902</v>
      </c>
      <c r="AJ59">
        <v>54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ROW(Source!A77)</f>
        <v>77</v>
      </c>
      <c r="B60">
        <v>51661914</v>
      </c>
      <c r="C60">
        <v>51661899</v>
      </c>
      <c r="D60">
        <v>49672695</v>
      </c>
      <c r="E60">
        <v>1</v>
      </c>
      <c r="F60">
        <v>1</v>
      </c>
      <c r="G60">
        <v>1</v>
      </c>
      <c r="H60">
        <v>2</v>
      </c>
      <c r="I60" t="s">
        <v>462</v>
      </c>
      <c r="J60" t="s">
        <v>463</v>
      </c>
      <c r="K60" t="s">
        <v>464</v>
      </c>
      <c r="L60">
        <v>1367</v>
      </c>
      <c r="N60">
        <v>1011</v>
      </c>
      <c r="O60" t="s">
        <v>461</v>
      </c>
      <c r="P60" t="s">
        <v>461</v>
      </c>
      <c r="Q60">
        <v>1</v>
      </c>
      <c r="X60">
        <v>0.91</v>
      </c>
      <c r="Y60">
        <v>0</v>
      </c>
      <c r="Z60">
        <v>3.12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20</v>
      </c>
      <c r="AG60">
        <v>0.95550000000000013</v>
      </c>
      <c r="AH60">
        <v>2</v>
      </c>
      <c r="AI60">
        <v>51661903</v>
      </c>
      <c r="AJ60">
        <v>55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ROW(Source!A77)</f>
        <v>77</v>
      </c>
      <c r="B61">
        <v>51661915</v>
      </c>
      <c r="C61">
        <v>51661899</v>
      </c>
      <c r="D61">
        <v>49673503</v>
      </c>
      <c r="E61">
        <v>1</v>
      </c>
      <c r="F61">
        <v>1</v>
      </c>
      <c r="G61">
        <v>1</v>
      </c>
      <c r="H61">
        <v>2</v>
      </c>
      <c r="I61" t="s">
        <v>465</v>
      </c>
      <c r="J61" t="s">
        <v>466</v>
      </c>
      <c r="K61" t="s">
        <v>467</v>
      </c>
      <c r="L61">
        <v>1367</v>
      </c>
      <c r="N61">
        <v>1011</v>
      </c>
      <c r="O61" t="s">
        <v>461</v>
      </c>
      <c r="P61" t="s">
        <v>461</v>
      </c>
      <c r="Q61">
        <v>1</v>
      </c>
      <c r="X61">
        <v>0.04</v>
      </c>
      <c r="Y61">
        <v>0</v>
      </c>
      <c r="Z61">
        <v>65.709999999999994</v>
      </c>
      <c r="AA61">
        <v>11.6</v>
      </c>
      <c r="AB61">
        <v>0</v>
      </c>
      <c r="AC61">
        <v>0</v>
      </c>
      <c r="AD61">
        <v>1</v>
      </c>
      <c r="AE61">
        <v>0</v>
      </c>
      <c r="AF61" t="s">
        <v>20</v>
      </c>
      <c r="AG61">
        <v>4.2000000000000003E-2</v>
      </c>
      <c r="AH61">
        <v>2</v>
      </c>
      <c r="AI61">
        <v>51661904</v>
      </c>
      <c r="AJ61">
        <v>56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ROW(Source!A77)</f>
        <v>77</v>
      </c>
      <c r="B62">
        <v>51661916</v>
      </c>
      <c r="C62">
        <v>51661899</v>
      </c>
      <c r="D62">
        <v>49525488</v>
      </c>
      <c r="E62">
        <v>1</v>
      </c>
      <c r="F62">
        <v>1</v>
      </c>
      <c r="G62">
        <v>1</v>
      </c>
      <c r="H62">
        <v>3</v>
      </c>
      <c r="I62" t="s">
        <v>468</v>
      </c>
      <c r="J62" t="s">
        <v>469</v>
      </c>
      <c r="K62" t="s">
        <v>470</v>
      </c>
      <c r="L62">
        <v>1346</v>
      </c>
      <c r="N62">
        <v>1009</v>
      </c>
      <c r="O62" t="s">
        <v>471</v>
      </c>
      <c r="P62" t="s">
        <v>471</v>
      </c>
      <c r="Q62">
        <v>1</v>
      </c>
      <c r="X62">
        <v>0.02</v>
      </c>
      <c r="Y62">
        <v>9.0399999999999991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0.02</v>
      </c>
      <c r="AH62">
        <v>2</v>
      </c>
      <c r="AI62">
        <v>51661905</v>
      </c>
      <c r="AJ62">
        <v>57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ROW(Source!A77)</f>
        <v>77</v>
      </c>
      <c r="B63">
        <v>51661917</v>
      </c>
      <c r="C63">
        <v>51661899</v>
      </c>
      <c r="D63">
        <v>49526492</v>
      </c>
      <c r="E63">
        <v>1</v>
      </c>
      <c r="F63">
        <v>1</v>
      </c>
      <c r="G63">
        <v>1</v>
      </c>
      <c r="H63">
        <v>3</v>
      </c>
      <c r="I63" t="s">
        <v>472</v>
      </c>
      <c r="J63" t="s">
        <v>473</v>
      </c>
      <c r="K63" t="s">
        <v>474</v>
      </c>
      <c r="L63">
        <v>1346</v>
      </c>
      <c r="N63">
        <v>1009</v>
      </c>
      <c r="O63" t="s">
        <v>471</v>
      </c>
      <c r="P63" t="s">
        <v>471</v>
      </c>
      <c r="Q63">
        <v>1</v>
      </c>
      <c r="X63">
        <v>0.08</v>
      </c>
      <c r="Y63">
        <v>23.09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3</v>
      </c>
      <c r="AG63">
        <v>0.08</v>
      </c>
      <c r="AH63">
        <v>2</v>
      </c>
      <c r="AI63">
        <v>51661906</v>
      </c>
      <c r="AJ63">
        <v>58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ROW(Source!A80)</f>
        <v>80</v>
      </c>
      <c r="B64">
        <v>51661929</v>
      </c>
      <c r="C64">
        <v>51661920</v>
      </c>
      <c r="D64">
        <v>49510721</v>
      </c>
      <c r="E64">
        <v>70</v>
      </c>
      <c r="F64">
        <v>1</v>
      </c>
      <c r="G64">
        <v>1</v>
      </c>
      <c r="H64">
        <v>1</v>
      </c>
      <c r="I64" t="s">
        <v>475</v>
      </c>
      <c r="J64" t="s">
        <v>3</v>
      </c>
      <c r="K64" t="s">
        <v>476</v>
      </c>
      <c r="L64">
        <v>1191</v>
      </c>
      <c r="N64">
        <v>1013</v>
      </c>
      <c r="O64" t="s">
        <v>455</v>
      </c>
      <c r="P64" t="s">
        <v>455</v>
      </c>
      <c r="Q64">
        <v>1</v>
      </c>
      <c r="X64">
        <v>1.03</v>
      </c>
      <c r="Y64">
        <v>0</v>
      </c>
      <c r="Z64">
        <v>0</v>
      </c>
      <c r="AA64">
        <v>0</v>
      </c>
      <c r="AB64">
        <v>8.86</v>
      </c>
      <c r="AC64">
        <v>0</v>
      </c>
      <c r="AD64">
        <v>1</v>
      </c>
      <c r="AE64">
        <v>1</v>
      </c>
      <c r="AF64" t="s">
        <v>20</v>
      </c>
      <c r="AG64">
        <v>1.0815000000000001</v>
      </c>
      <c r="AH64">
        <v>2</v>
      </c>
      <c r="AI64">
        <v>51661921</v>
      </c>
      <c r="AJ64">
        <v>61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ROW(Source!A80)</f>
        <v>80</v>
      </c>
      <c r="B65">
        <v>51661930</v>
      </c>
      <c r="C65">
        <v>51661920</v>
      </c>
      <c r="D65">
        <v>49510905</v>
      </c>
      <c r="E65">
        <v>70</v>
      </c>
      <c r="F65">
        <v>1</v>
      </c>
      <c r="G65">
        <v>1</v>
      </c>
      <c r="H65">
        <v>1</v>
      </c>
      <c r="I65" t="s">
        <v>456</v>
      </c>
      <c r="J65" t="s">
        <v>3</v>
      </c>
      <c r="K65" t="s">
        <v>457</v>
      </c>
      <c r="L65">
        <v>1191</v>
      </c>
      <c r="N65">
        <v>1013</v>
      </c>
      <c r="O65" t="s">
        <v>455</v>
      </c>
      <c r="P65" t="s">
        <v>455</v>
      </c>
      <c r="Q65">
        <v>1</v>
      </c>
      <c r="X65">
        <v>0.01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2</v>
      </c>
      <c r="AF65" t="s">
        <v>20</v>
      </c>
      <c r="AG65">
        <v>1.0500000000000001E-2</v>
      </c>
      <c r="AH65">
        <v>2</v>
      </c>
      <c r="AI65">
        <v>51661922</v>
      </c>
      <c r="AJ65">
        <v>62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ROW(Source!A80)</f>
        <v>80</v>
      </c>
      <c r="B66">
        <v>51661931</v>
      </c>
      <c r="C66">
        <v>51661920</v>
      </c>
      <c r="D66">
        <v>49672695</v>
      </c>
      <c r="E66">
        <v>1</v>
      </c>
      <c r="F66">
        <v>1</v>
      </c>
      <c r="G66">
        <v>1</v>
      </c>
      <c r="H66">
        <v>2</v>
      </c>
      <c r="I66" t="s">
        <v>462</v>
      </c>
      <c r="J66" t="s">
        <v>463</v>
      </c>
      <c r="K66" t="s">
        <v>464</v>
      </c>
      <c r="L66">
        <v>1367</v>
      </c>
      <c r="N66">
        <v>1011</v>
      </c>
      <c r="O66" t="s">
        <v>461</v>
      </c>
      <c r="P66" t="s">
        <v>461</v>
      </c>
      <c r="Q66">
        <v>1</v>
      </c>
      <c r="X66">
        <v>0.26</v>
      </c>
      <c r="Y66">
        <v>0</v>
      </c>
      <c r="Z66">
        <v>3.12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20</v>
      </c>
      <c r="AG66">
        <v>0.27300000000000002</v>
      </c>
      <c r="AH66">
        <v>2</v>
      </c>
      <c r="AI66">
        <v>51661923</v>
      </c>
      <c r="AJ66">
        <v>63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ROW(Source!A80)</f>
        <v>80</v>
      </c>
      <c r="B67">
        <v>51661932</v>
      </c>
      <c r="C67">
        <v>51661920</v>
      </c>
      <c r="D67">
        <v>49673503</v>
      </c>
      <c r="E67">
        <v>1</v>
      </c>
      <c r="F67">
        <v>1</v>
      </c>
      <c r="G67">
        <v>1</v>
      </c>
      <c r="H67">
        <v>2</v>
      </c>
      <c r="I67" t="s">
        <v>465</v>
      </c>
      <c r="J67" t="s">
        <v>466</v>
      </c>
      <c r="K67" t="s">
        <v>467</v>
      </c>
      <c r="L67">
        <v>1367</v>
      </c>
      <c r="N67">
        <v>1011</v>
      </c>
      <c r="O67" t="s">
        <v>461</v>
      </c>
      <c r="P67" t="s">
        <v>461</v>
      </c>
      <c r="Q67">
        <v>1</v>
      </c>
      <c r="X67">
        <v>0.01</v>
      </c>
      <c r="Y67">
        <v>0</v>
      </c>
      <c r="Z67">
        <v>65.709999999999994</v>
      </c>
      <c r="AA67">
        <v>11.6</v>
      </c>
      <c r="AB67">
        <v>0</v>
      </c>
      <c r="AC67">
        <v>0</v>
      </c>
      <c r="AD67">
        <v>1</v>
      </c>
      <c r="AE67">
        <v>0</v>
      </c>
      <c r="AF67" t="s">
        <v>20</v>
      </c>
      <c r="AG67">
        <v>1.0500000000000001E-2</v>
      </c>
      <c r="AH67">
        <v>2</v>
      </c>
      <c r="AI67">
        <v>51661924</v>
      </c>
      <c r="AJ67">
        <v>64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ROW(Source!A80)</f>
        <v>80</v>
      </c>
      <c r="B68">
        <v>51661933</v>
      </c>
      <c r="C68">
        <v>51661920</v>
      </c>
      <c r="D68">
        <v>49525488</v>
      </c>
      <c r="E68">
        <v>1</v>
      </c>
      <c r="F68">
        <v>1</v>
      </c>
      <c r="G68">
        <v>1</v>
      </c>
      <c r="H68">
        <v>3</v>
      </c>
      <c r="I68" t="s">
        <v>468</v>
      </c>
      <c r="J68" t="s">
        <v>469</v>
      </c>
      <c r="K68" t="s">
        <v>470</v>
      </c>
      <c r="L68">
        <v>1346</v>
      </c>
      <c r="N68">
        <v>1009</v>
      </c>
      <c r="O68" t="s">
        <v>471</v>
      </c>
      <c r="P68" t="s">
        <v>471</v>
      </c>
      <c r="Q68">
        <v>1</v>
      </c>
      <c r="X68">
        <v>0.2</v>
      </c>
      <c r="Y68">
        <v>9.0399999999999991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0.2</v>
      </c>
      <c r="AH68">
        <v>2</v>
      </c>
      <c r="AI68">
        <v>51661925</v>
      </c>
      <c r="AJ68">
        <v>65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ROW(Source!A80)</f>
        <v>80</v>
      </c>
      <c r="B69">
        <v>51661934</v>
      </c>
      <c r="C69">
        <v>51661920</v>
      </c>
      <c r="D69">
        <v>49526492</v>
      </c>
      <c r="E69">
        <v>1</v>
      </c>
      <c r="F69">
        <v>1</v>
      </c>
      <c r="G69">
        <v>1</v>
      </c>
      <c r="H69">
        <v>3</v>
      </c>
      <c r="I69" t="s">
        <v>472</v>
      </c>
      <c r="J69" t="s">
        <v>473</v>
      </c>
      <c r="K69" t="s">
        <v>474</v>
      </c>
      <c r="L69">
        <v>1346</v>
      </c>
      <c r="N69">
        <v>1009</v>
      </c>
      <c r="O69" t="s">
        <v>471</v>
      </c>
      <c r="P69" t="s">
        <v>471</v>
      </c>
      <c r="Q69">
        <v>1</v>
      </c>
      <c r="X69">
        <v>0.246</v>
      </c>
      <c r="Y69">
        <v>23.09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0.246</v>
      </c>
      <c r="AH69">
        <v>2</v>
      </c>
      <c r="AI69">
        <v>51661926</v>
      </c>
      <c r="AJ69">
        <v>66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ROW(Source!A80)</f>
        <v>80</v>
      </c>
      <c r="B70">
        <v>51661935</v>
      </c>
      <c r="C70">
        <v>51661920</v>
      </c>
      <c r="D70">
        <v>49514693</v>
      </c>
      <c r="E70">
        <v>70</v>
      </c>
      <c r="F70">
        <v>1</v>
      </c>
      <c r="G70">
        <v>1</v>
      </c>
      <c r="H70">
        <v>3</v>
      </c>
      <c r="I70" t="s">
        <v>543</v>
      </c>
      <c r="J70" t="s">
        <v>3</v>
      </c>
      <c r="K70" t="s">
        <v>544</v>
      </c>
      <c r="L70">
        <v>1371</v>
      </c>
      <c r="N70">
        <v>1013</v>
      </c>
      <c r="O70" t="s">
        <v>17</v>
      </c>
      <c r="P70" t="s">
        <v>17</v>
      </c>
      <c r="Q70">
        <v>1</v>
      </c>
      <c r="X70">
        <v>1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 t="s">
        <v>3</v>
      </c>
      <c r="AG70">
        <v>1</v>
      </c>
      <c r="AH70">
        <v>3</v>
      </c>
      <c r="AI70">
        <v>-1</v>
      </c>
      <c r="AJ70" t="s">
        <v>3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ROW(Source!A82)</f>
        <v>82</v>
      </c>
      <c r="B71">
        <v>51661950</v>
      </c>
      <c r="C71">
        <v>51661937</v>
      </c>
      <c r="D71">
        <v>49510723</v>
      </c>
      <c r="E71">
        <v>70</v>
      </c>
      <c r="F71">
        <v>1</v>
      </c>
      <c r="G71">
        <v>1</v>
      </c>
      <c r="H71">
        <v>1</v>
      </c>
      <c r="I71" t="s">
        <v>477</v>
      </c>
      <c r="J71" t="s">
        <v>3</v>
      </c>
      <c r="K71" t="s">
        <v>478</v>
      </c>
      <c r="L71">
        <v>1191</v>
      </c>
      <c r="N71">
        <v>1013</v>
      </c>
      <c r="O71" t="s">
        <v>455</v>
      </c>
      <c r="P71" t="s">
        <v>455</v>
      </c>
      <c r="Q71">
        <v>1</v>
      </c>
      <c r="X71">
        <v>1.07</v>
      </c>
      <c r="Y71">
        <v>0</v>
      </c>
      <c r="Z71">
        <v>0</v>
      </c>
      <c r="AA71">
        <v>0</v>
      </c>
      <c r="AB71">
        <v>8.9700000000000006</v>
      </c>
      <c r="AC71">
        <v>0</v>
      </c>
      <c r="AD71">
        <v>1</v>
      </c>
      <c r="AE71">
        <v>1</v>
      </c>
      <c r="AF71" t="s">
        <v>20</v>
      </c>
      <c r="AG71">
        <v>1.1235000000000002</v>
      </c>
      <c r="AH71">
        <v>2</v>
      </c>
      <c r="AI71">
        <v>51661938</v>
      </c>
      <c r="AJ71">
        <v>68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ROW(Source!A82)</f>
        <v>82</v>
      </c>
      <c r="B72">
        <v>51661951</v>
      </c>
      <c r="C72">
        <v>51661937</v>
      </c>
      <c r="D72">
        <v>49510905</v>
      </c>
      <c r="E72">
        <v>70</v>
      </c>
      <c r="F72">
        <v>1</v>
      </c>
      <c r="G72">
        <v>1</v>
      </c>
      <c r="H72">
        <v>1</v>
      </c>
      <c r="I72" t="s">
        <v>456</v>
      </c>
      <c r="J72" t="s">
        <v>3</v>
      </c>
      <c r="K72" t="s">
        <v>457</v>
      </c>
      <c r="L72">
        <v>1191</v>
      </c>
      <c r="N72">
        <v>1013</v>
      </c>
      <c r="O72" t="s">
        <v>455</v>
      </c>
      <c r="P72" t="s">
        <v>455</v>
      </c>
      <c r="Q72">
        <v>1</v>
      </c>
      <c r="X72">
        <v>0.01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2</v>
      </c>
      <c r="AF72" t="s">
        <v>20</v>
      </c>
      <c r="AG72">
        <v>1.0500000000000001E-2</v>
      </c>
      <c r="AH72">
        <v>2</v>
      </c>
      <c r="AI72">
        <v>51661939</v>
      </c>
      <c r="AJ72">
        <v>69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ROW(Source!A82)</f>
        <v>82</v>
      </c>
      <c r="B73">
        <v>51661952</v>
      </c>
      <c r="C73">
        <v>51661937</v>
      </c>
      <c r="D73">
        <v>49673503</v>
      </c>
      <c r="E73">
        <v>1</v>
      </c>
      <c r="F73">
        <v>1</v>
      </c>
      <c r="G73">
        <v>1</v>
      </c>
      <c r="H73">
        <v>2</v>
      </c>
      <c r="I73" t="s">
        <v>465</v>
      </c>
      <c r="J73" t="s">
        <v>466</v>
      </c>
      <c r="K73" t="s">
        <v>467</v>
      </c>
      <c r="L73">
        <v>1367</v>
      </c>
      <c r="N73">
        <v>1011</v>
      </c>
      <c r="O73" t="s">
        <v>461</v>
      </c>
      <c r="P73" t="s">
        <v>461</v>
      </c>
      <c r="Q73">
        <v>1</v>
      </c>
      <c r="X73">
        <v>0.01</v>
      </c>
      <c r="Y73">
        <v>0</v>
      </c>
      <c r="Z73">
        <v>65.709999999999994</v>
      </c>
      <c r="AA73">
        <v>11.6</v>
      </c>
      <c r="AB73">
        <v>0</v>
      </c>
      <c r="AC73">
        <v>0</v>
      </c>
      <c r="AD73">
        <v>1</v>
      </c>
      <c r="AE73">
        <v>0</v>
      </c>
      <c r="AF73" t="s">
        <v>20</v>
      </c>
      <c r="AG73">
        <v>1.0500000000000001E-2</v>
      </c>
      <c r="AH73">
        <v>2</v>
      </c>
      <c r="AI73">
        <v>51661940</v>
      </c>
      <c r="AJ73">
        <v>70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ROW(Source!A82)</f>
        <v>82</v>
      </c>
      <c r="B74">
        <v>51661953</v>
      </c>
      <c r="C74">
        <v>51661937</v>
      </c>
      <c r="D74">
        <v>49673715</v>
      </c>
      <c r="E74">
        <v>1</v>
      </c>
      <c r="F74">
        <v>1</v>
      </c>
      <c r="G74">
        <v>1</v>
      </c>
      <c r="H74">
        <v>2</v>
      </c>
      <c r="I74" t="s">
        <v>479</v>
      </c>
      <c r="J74" t="s">
        <v>480</v>
      </c>
      <c r="K74" t="s">
        <v>481</v>
      </c>
      <c r="L74">
        <v>1367</v>
      </c>
      <c r="N74">
        <v>1011</v>
      </c>
      <c r="O74" t="s">
        <v>461</v>
      </c>
      <c r="P74" t="s">
        <v>461</v>
      </c>
      <c r="Q74">
        <v>1</v>
      </c>
      <c r="X74">
        <v>0.1</v>
      </c>
      <c r="Y74">
        <v>0</v>
      </c>
      <c r="Z74">
        <v>8.1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20</v>
      </c>
      <c r="AG74">
        <v>0.10500000000000001</v>
      </c>
      <c r="AH74">
        <v>2</v>
      </c>
      <c r="AI74">
        <v>51661941</v>
      </c>
      <c r="AJ74">
        <v>71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ROW(Source!A82)</f>
        <v>82</v>
      </c>
      <c r="B75">
        <v>51661954</v>
      </c>
      <c r="C75">
        <v>51661937</v>
      </c>
      <c r="D75">
        <v>49523218</v>
      </c>
      <c r="E75">
        <v>1</v>
      </c>
      <c r="F75">
        <v>1</v>
      </c>
      <c r="G75">
        <v>1</v>
      </c>
      <c r="H75">
        <v>3</v>
      </c>
      <c r="I75" t="s">
        <v>53</v>
      </c>
      <c r="J75" t="s">
        <v>56</v>
      </c>
      <c r="K75" t="s">
        <v>54</v>
      </c>
      <c r="L75">
        <v>1374</v>
      </c>
      <c r="N75">
        <v>1013</v>
      </c>
      <c r="O75" t="s">
        <v>55</v>
      </c>
      <c r="P75" t="s">
        <v>55</v>
      </c>
      <c r="Q75">
        <v>1</v>
      </c>
      <c r="X75">
        <v>0.1</v>
      </c>
      <c r="Y75">
        <v>1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 t="s">
        <v>3</v>
      </c>
      <c r="AG75">
        <v>0.1</v>
      </c>
      <c r="AH75">
        <v>2</v>
      </c>
      <c r="AI75">
        <v>51661942</v>
      </c>
      <c r="AJ75">
        <v>72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ROW(Source!A82)</f>
        <v>82</v>
      </c>
      <c r="B76">
        <v>51661955</v>
      </c>
      <c r="C76">
        <v>51661937</v>
      </c>
      <c r="D76">
        <v>49524301</v>
      </c>
      <c r="E76">
        <v>1</v>
      </c>
      <c r="F76">
        <v>1</v>
      </c>
      <c r="G76">
        <v>1</v>
      </c>
      <c r="H76">
        <v>3</v>
      </c>
      <c r="I76" t="s">
        <v>482</v>
      </c>
      <c r="J76" t="s">
        <v>483</v>
      </c>
      <c r="K76" t="s">
        <v>484</v>
      </c>
      <c r="L76">
        <v>1348</v>
      </c>
      <c r="N76">
        <v>1009</v>
      </c>
      <c r="O76" t="s">
        <v>196</v>
      </c>
      <c r="P76" t="s">
        <v>196</v>
      </c>
      <c r="Q76">
        <v>1000</v>
      </c>
      <c r="X76">
        <v>1.0000000000000001E-5</v>
      </c>
      <c r="Y76">
        <v>10362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1.0000000000000001E-5</v>
      </c>
      <c r="AH76">
        <v>2</v>
      </c>
      <c r="AI76">
        <v>51661943</v>
      </c>
      <c r="AJ76">
        <v>73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ROW(Source!A82)</f>
        <v>82</v>
      </c>
      <c r="B77">
        <v>51661956</v>
      </c>
      <c r="C77">
        <v>51661937</v>
      </c>
      <c r="D77">
        <v>49525498</v>
      </c>
      <c r="E77">
        <v>1</v>
      </c>
      <c r="F77">
        <v>1</v>
      </c>
      <c r="G77">
        <v>1</v>
      </c>
      <c r="H77">
        <v>3</v>
      </c>
      <c r="I77" t="s">
        <v>485</v>
      </c>
      <c r="J77" t="s">
        <v>486</v>
      </c>
      <c r="K77" t="s">
        <v>487</v>
      </c>
      <c r="L77">
        <v>1348</v>
      </c>
      <c r="N77">
        <v>1009</v>
      </c>
      <c r="O77" t="s">
        <v>196</v>
      </c>
      <c r="P77" t="s">
        <v>196</v>
      </c>
      <c r="Q77">
        <v>1000</v>
      </c>
      <c r="X77">
        <v>8.0000000000000007E-5</v>
      </c>
      <c r="Y77">
        <v>12430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3</v>
      </c>
      <c r="AG77">
        <v>8.0000000000000007E-5</v>
      </c>
      <c r="AH77">
        <v>2</v>
      </c>
      <c r="AI77">
        <v>51661944</v>
      </c>
      <c r="AJ77">
        <v>74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ROW(Source!A82)</f>
        <v>82</v>
      </c>
      <c r="B78">
        <v>51661957</v>
      </c>
      <c r="C78">
        <v>51661937</v>
      </c>
      <c r="D78">
        <v>49543539</v>
      </c>
      <c r="E78">
        <v>1</v>
      </c>
      <c r="F78">
        <v>1</v>
      </c>
      <c r="G78">
        <v>1</v>
      </c>
      <c r="H78">
        <v>3</v>
      </c>
      <c r="I78" t="s">
        <v>488</v>
      </c>
      <c r="J78" t="s">
        <v>489</v>
      </c>
      <c r="K78" t="s">
        <v>490</v>
      </c>
      <c r="L78">
        <v>1348</v>
      </c>
      <c r="N78">
        <v>1009</v>
      </c>
      <c r="O78" t="s">
        <v>196</v>
      </c>
      <c r="P78" t="s">
        <v>196</v>
      </c>
      <c r="Q78">
        <v>1000</v>
      </c>
      <c r="X78">
        <v>4.2999999999999999E-4</v>
      </c>
      <c r="Y78">
        <v>6508.75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3</v>
      </c>
      <c r="AG78">
        <v>4.2999999999999999E-4</v>
      </c>
      <c r="AH78">
        <v>2</v>
      </c>
      <c r="AI78">
        <v>51661945</v>
      </c>
      <c r="AJ78">
        <v>75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ROW(Source!A82)</f>
        <v>82</v>
      </c>
      <c r="B79">
        <v>51661958</v>
      </c>
      <c r="C79">
        <v>51661937</v>
      </c>
      <c r="D79">
        <v>49565711</v>
      </c>
      <c r="E79">
        <v>1</v>
      </c>
      <c r="F79">
        <v>1</v>
      </c>
      <c r="G79">
        <v>1</v>
      </c>
      <c r="H79">
        <v>3</v>
      </c>
      <c r="I79" t="s">
        <v>61</v>
      </c>
      <c r="J79" t="s">
        <v>64</v>
      </c>
      <c r="K79" t="s">
        <v>62</v>
      </c>
      <c r="L79">
        <v>1327</v>
      </c>
      <c r="N79">
        <v>1005</v>
      </c>
      <c r="O79" t="s">
        <v>63</v>
      </c>
      <c r="P79" t="s">
        <v>63</v>
      </c>
      <c r="Q79">
        <v>1</v>
      </c>
      <c r="X79">
        <v>0.04</v>
      </c>
      <c r="Y79">
        <v>926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3</v>
      </c>
      <c r="AG79">
        <v>0.04</v>
      </c>
      <c r="AH79">
        <v>2</v>
      </c>
      <c r="AI79">
        <v>51661949</v>
      </c>
      <c r="AJ79">
        <v>76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ROW(Source!A87)</f>
        <v>87</v>
      </c>
      <c r="B80">
        <v>51661976</v>
      </c>
      <c r="C80">
        <v>51661963</v>
      </c>
      <c r="D80">
        <v>49510719</v>
      </c>
      <c r="E80">
        <v>70</v>
      </c>
      <c r="F80">
        <v>1</v>
      </c>
      <c r="G80">
        <v>1</v>
      </c>
      <c r="H80">
        <v>1</v>
      </c>
      <c r="I80" t="s">
        <v>491</v>
      </c>
      <c r="J80" t="s">
        <v>3</v>
      </c>
      <c r="K80" t="s">
        <v>492</v>
      </c>
      <c r="L80">
        <v>1191</v>
      </c>
      <c r="N80">
        <v>1013</v>
      </c>
      <c r="O80" t="s">
        <v>455</v>
      </c>
      <c r="P80" t="s">
        <v>455</v>
      </c>
      <c r="Q80">
        <v>1</v>
      </c>
      <c r="X80">
        <v>154</v>
      </c>
      <c r="Y80">
        <v>0</v>
      </c>
      <c r="Z80">
        <v>0</v>
      </c>
      <c r="AA80">
        <v>0</v>
      </c>
      <c r="AB80">
        <v>8.74</v>
      </c>
      <c r="AC80">
        <v>0</v>
      </c>
      <c r="AD80">
        <v>1</v>
      </c>
      <c r="AE80">
        <v>1</v>
      </c>
      <c r="AF80" t="s">
        <v>20</v>
      </c>
      <c r="AG80">
        <v>161.70000000000002</v>
      </c>
      <c r="AH80">
        <v>2</v>
      </c>
      <c r="AI80">
        <v>51661964</v>
      </c>
      <c r="AJ80">
        <v>79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ROW(Source!A87)</f>
        <v>87</v>
      </c>
      <c r="B81">
        <v>51661977</v>
      </c>
      <c r="C81">
        <v>51661963</v>
      </c>
      <c r="D81">
        <v>49510905</v>
      </c>
      <c r="E81">
        <v>70</v>
      </c>
      <c r="F81">
        <v>1</v>
      </c>
      <c r="G81">
        <v>1</v>
      </c>
      <c r="H81">
        <v>1</v>
      </c>
      <c r="I81" t="s">
        <v>456</v>
      </c>
      <c r="J81" t="s">
        <v>3</v>
      </c>
      <c r="K81" t="s">
        <v>457</v>
      </c>
      <c r="L81">
        <v>1191</v>
      </c>
      <c r="N81">
        <v>1013</v>
      </c>
      <c r="O81" t="s">
        <v>455</v>
      </c>
      <c r="P81" t="s">
        <v>455</v>
      </c>
      <c r="Q81">
        <v>1</v>
      </c>
      <c r="X81">
        <v>1.2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2</v>
      </c>
      <c r="AF81" t="s">
        <v>20</v>
      </c>
      <c r="AG81">
        <v>1.26</v>
      </c>
      <c r="AH81">
        <v>2</v>
      </c>
      <c r="AI81">
        <v>51661965</v>
      </c>
      <c r="AJ81">
        <v>80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ROW(Source!A87)</f>
        <v>87</v>
      </c>
      <c r="B82">
        <v>51661978</v>
      </c>
      <c r="C82">
        <v>51661963</v>
      </c>
      <c r="D82">
        <v>49672573</v>
      </c>
      <c r="E82">
        <v>1</v>
      </c>
      <c r="F82">
        <v>1</v>
      </c>
      <c r="G82">
        <v>1</v>
      </c>
      <c r="H82">
        <v>2</v>
      </c>
      <c r="I82" t="s">
        <v>458</v>
      </c>
      <c r="J82" t="s">
        <v>459</v>
      </c>
      <c r="K82" t="s">
        <v>460</v>
      </c>
      <c r="L82">
        <v>1367</v>
      </c>
      <c r="N82">
        <v>1011</v>
      </c>
      <c r="O82" t="s">
        <v>461</v>
      </c>
      <c r="P82" t="s">
        <v>461</v>
      </c>
      <c r="Q82">
        <v>1</v>
      </c>
      <c r="X82">
        <v>0.48</v>
      </c>
      <c r="Y82">
        <v>0</v>
      </c>
      <c r="Z82">
        <v>115.4</v>
      </c>
      <c r="AA82">
        <v>13.5</v>
      </c>
      <c r="AB82">
        <v>0</v>
      </c>
      <c r="AC82">
        <v>0</v>
      </c>
      <c r="AD82">
        <v>1</v>
      </c>
      <c r="AE82">
        <v>0</v>
      </c>
      <c r="AF82" t="s">
        <v>20</v>
      </c>
      <c r="AG82">
        <v>0.504</v>
      </c>
      <c r="AH82">
        <v>2</v>
      </c>
      <c r="AI82">
        <v>51661966</v>
      </c>
      <c r="AJ82">
        <v>81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ROW(Source!A87)</f>
        <v>87</v>
      </c>
      <c r="B83">
        <v>51661979</v>
      </c>
      <c r="C83">
        <v>51661963</v>
      </c>
      <c r="D83">
        <v>49672703</v>
      </c>
      <c r="E83">
        <v>1</v>
      </c>
      <c r="F83">
        <v>1</v>
      </c>
      <c r="G83">
        <v>1</v>
      </c>
      <c r="H83">
        <v>2</v>
      </c>
      <c r="I83" t="s">
        <v>493</v>
      </c>
      <c r="J83" t="s">
        <v>494</v>
      </c>
      <c r="K83" t="s">
        <v>495</v>
      </c>
      <c r="L83">
        <v>1367</v>
      </c>
      <c r="N83">
        <v>1011</v>
      </c>
      <c r="O83" t="s">
        <v>461</v>
      </c>
      <c r="P83" t="s">
        <v>461</v>
      </c>
      <c r="Q83">
        <v>1</v>
      </c>
      <c r="X83">
        <v>0.34</v>
      </c>
      <c r="Y83">
        <v>0</v>
      </c>
      <c r="Z83">
        <v>6.66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20</v>
      </c>
      <c r="AG83">
        <v>0.35700000000000004</v>
      </c>
      <c r="AH83">
        <v>2</v>
      </c>
      <c r="AI83">
        <v>51661967</v>
      </c>
      <c r="AJ83">
        <v>82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ROW(Source!A87)</f>
        <v>87</v>
      </c>
      <c r="B84">
        <v>51661980</v>
      </c>
      <c r="C84">
        <v>51661963</v>
      </c>
      <c r="D84">
        <v>49673503</v>
      </c>
      <c r="E84">
        <v>1</v>
      </c>
      <c r="F84">
        <v>1</v>
      </c>
      <c r="G84">
        <v>1</v>
      </c>
      <c r="H84">
        <v>2</v>
      </c>
      <c r="I84" t="s">
        <v>465</v>
      </c>
      <c r="J84" t="s">
        <v>466</v>
      </c>
      <c r="K84" t="s">
        <v>467</v>
      </c>
      <c r="L84">
        <v>1367</v>
      </c>
      <c r="N84">
        <v>1011</v>
      </c>
      <c r="O84" t="s">
        <v>461</v>
      </c>
      <c r="P84" t="s">
        <v>461</v>
      </c>
      <c r="Q84">
        <v>1</v>
      </c>
      <c r="X84">
        <v>0.72</v>
      </c>
      <c r="Y84">
        <v>0</v>
      </c>
      <c r="Z84">
        <v>65.709999999999994</v>
      </c>
      <c r="AA84">
        <v>11.6</v>
      </c>
      <c r="AB84">
        <v>0</v>
      </c>
      <c r="AC84">
        <v>0</v>
      </c>
      <c r="AD84">
        <v>1</v>
      </c>
      <c r="AE84">
        <v>0</v>
      </c>
      <c r="AF84" t="s">
        <v>20</v>
      </c>
      <c r="AG84">
        <v>0.75600000000000001</v>
      </c>
      <c r="AH84">
        <v>2</v>
      </c>
      <c r="AI84">
        <v>51661968</v>
      </c>
      <c r="AJ84">
        <v>83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ROW(Source!A87)</f>
        <v>87</v>
      </c>
      <c r="B85">
        <v>51661981</v>
      </c>
      <c r="C85">
        <v>51661963</v>
      </c>
      <c r="D85">
        <v>49673715</v>
      </c>
      <c r="E85">
        <v>1</v>
      </c>
      <c r="F85">
        <v>1</v>
      </c>
      <c r="G85">
        <v>1</v>
      </c>
      <c r="H85">
        <v>2</v>
      </c>
      <c r="I85" t="s">
        <v>479</v>
      </c>
      <c r="J85" t="s">
        <v>480</v>
      </c>
      <c r="K85" t="s">
        <v>481</v>
      </c>
      <c r="L85">
        <v>1367</v>
      </c>
      <c r="N85">
        <v>1011</v>
      </c>
      <c r="O85" t="s">
        <v>461</v>
      </c>
      <c r="P85" t="s">
        <v>461</v>
      </c>
      <c r="Q85">
        <v>1</v>
      </c>
      <c r="X85">
        <v>1.54</v>
      </c>
      <c r="Y85">
        <v>0</v>
      </c>
      <c r="Z85">
        <v>8.1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20</v>
      </c>
      <c r="AG85">
        <v>1.6170000000000002</v>
      </c>
      <c r="AH85">
        <v>2</v>
      </c>
      <c r="AI85">
        <v>51661969</v>
      </c>
      <c r="AJ85">
        <v>84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ROW(Source!A87)</f>
        <v>87</v>
      </c>
      <c r="B86">
        <v>51661982</v>
      </c>
      <c r="C86">
        <v>51661963</v>
      </c>
      <c r="D86">
        <v>49521144</v>
      </c>
      <c r="E86">
        <v>1</v>
      </c>
      <c r="F86">
        <v>1</v>
      </c>
      <c r="G86">
        <v>1</v>
      </c>
      <c r="H86">
        <v>3</v>
      </c>
      <c r="I86" t="s">
        <v>496</v>
      </c>
      <c r="J86" t="s">
        <v>497</v>
      </c>
      <c r="K86" t="s">
        <v>498</v>
      </c>
      <c r="L86">
        <v>1348</v>
      </c>
      <c r="N86">
        <v>1009</v>
      </c>
      <c r="O86" t="s">
        <v>196</v>
      </c>
      <c r="P86" t="s">
        <v>196</v>
      </c>
      <c r="Q86">
        <v>1000</v>
      </c>
      <c r="X86">
        <v>8.8999999999999995E-4</v>
      </c>
      <c r="Y86">
        <v>26499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8.8999999999999995E-4</v>
      </c>
      <c r="AH86">
        <v>2</v>
      </c>
      <c r="AI86">
        <v>51661970</v>
      </c>
      <c r="AJ86">
        <v>85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ROW(Source!A87)</f>
        <v>87</v>
      </c>
      <c r="B87">
        <v>51661983</v>
      </c>
      <c r="C87">
        <v>51661963</v>
      </c>
      <c r="D87">
        <v>49524301</v>
      </c>
      <c r="E87">
        <v>1</v>
      </c>
      <c r="F87">
        <v>1</v>
      </c>
      <c r="G87">
        <v>1</v>
      </c>
      <c r="H87">
        <v>3</v>
      </c>
      <c r="I87" t="s">
        <v>482</v>
      </c>
      <c r="J87" t="s">
        <v>483</v>
      </c>
      <c r="K87" t="s">
        <v>484</v>
      </c>
      <c r="L87">
        <v>1348</v>
      </c>
      <c r="N87">
        <v>1009</v>
      </c>
      <c r="O87" t="s">
        <v>196</v>
      </c>
      <c r="P87" t="s">
        <v>196</v>
      </c>
      <c r="Q87">
        <v>1000</v>
      </c>
      <c r="X87">
        <v>4.4999999999999999E-4</v>
      </c>
      <c r="Y87">
        <v>10362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4.4999999999999999E-4</v>
      </c>
      <c r="AH87">
        <v>2</v>
      </c>
      <c r="AI87">
        <v>51661971</v>
      </c>
      <c r="AJ87">
        <v>86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ROW(Source!A87)</f>
        <v>87</v>
      </c>
      <c r="B88">
        <v>51661984</v>
      </c>
      <c r="C88">
        <v>51661963</v>
      </c>
      <c r="D88">
        <v>49525488</v>
      </c>
      <c r="E88">
        <v>1</v>
      </c>
      <c r="F88">
        <v>1</v>
      </c>
      <c r="G88">
        <v>1</v>
      </c>
      <c r="H88">
        <v>3</v>
      </c>
      <c r="I88" t="s">
        <v>468</v>
      </c>
      <c r="J88" t="s">
        <v>469</v>
      </c>
      <c r="K88" t="s">
        <v>470</v>
      </c>
      <c r="L88">
        <v>1346</v>
      </c>
      <c r="N88">
        <v>1009</v>
      </c>
      <c r="O88" t="s">
        <v>471</v>
      </c>
      <c r="P88" t="s">
        <v>471</v>
      </c>
      <c r="Q88">
        <v>1</v>
      </c>
      <c r="X88">
        <v>15</v>
      </c>
      <c r="Y88">
        <v>9.0399999999999991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3</v>
      </c>
      <c r="AG88">
        <v>15</v>
      </c>
      <c r="AH88">
        <v>2</v>
      </c>
      <c r="AI88">
        <v>51661972</v>
      </c>
      <c r="AJ88">
        <v>87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ROW(Source!A87)</f>
        <v>87</v>
      </c>
      <c r="B89">
        <v>51661985</v>
      </c>
      <c r="C89">
        <v>51661963</v>
      </c>
      <c r="D89">
        <v>49526492</v>
      </c>
      <c r="E89">
        <v>1</v>
      </c>
      <c r="F89">
        <v>1</v>
      </c>
      <c r="G89">
        <v>1</v>
      </c>
      <c r="H89">
        <v>3</v>
      </c>
      <c r="I89" t="s">
        <v>472</v>
      </c>
      <c r="J89" t="s">
        <v>473</v>
      </c>
      <c r="K89" t="s">
        <v>474</v>
      </c>
      <c r="L89">
        <v>1346</v>
      </c>
      <c r="N89">
        <v>1009</v>
      </c>
      <c r="O89" t="s">
        <v>471</v>
      </c>
      <c r="P89" t="s">
        <v>471</v>
      </c>
      <c r="Q89">
        <v>1</v>
      </c>
      <c r="X89">
        <v>8</v>
      </c>
      <c r="Y89">
        <v>23.09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3</v>
      </c>
      <c r="AG89">
        <v>8</v>
      </c>
      <c r="AH89">
        <v>2</v>
      </c>
      <c r="AI89">
        <v>51661973</v>
      </c>
      <c r="AJ89">
        <v>88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ROW(Source!A87)</f>
        <v>87</v>
      </c>
      <c r="B90">
        <v>51661986</v>
      </c>
      <c r="C90">
        <v>51661963</v>
      </c>
      <c r="D90">
        <v>49512814</v>
      </c>
      <c r="E90">
        <v>70</v>
      </c>
      <c r="F90">
        <v>1</v>
      </c>
      <c r="G90">
        <v>1</v>
      </c>
      <c r="H90">
        <v>3</v>
      </c>
      <c r="I90" t="s">
        <v>545</v>
      </c>
      <c r="J90" t="s">
        <v>3</v>
      </c>
      <c r="K90" t="s">
        <v>546</v>
      </c>
      <c r="L90">
        <v>1327</v>
      </c>
      <c r="N90">
        <v>1005</v>
      </c>
      <c r="O90" t="s">
        <v>63</v>
      </c>
      <c r="P90" t="s">
        <v>63</v>
      </c>
      <c r="Q90">
        <v>1</v>
      </c>
      <c r="X90">
        <v>0</v>
      </c>
      <c r="Y90">
        <v>0</v>
      </c>
      <c r="Z90">
        <v>0</v>
      </c>
      <c r="AA90">
        <v>0</v>
      </c>
      <c r="AB90">
        <v>0</v>
      </c>
      <c r="AC90">
        <v>1</v>
      </c>
      <c r="AD90">
        <v>0</v>
      </c>
      <c r="AE90">
        <v>0</v>
      </c>
      <c r="AF90" t="s">
        <v>3</v>
      </c>
      <c r="AG90">
        <v>0</v>
      </c>
      <c r="AH90">
        <v>3</v>
      </c>
      <c r="AI90">
        <v>-1</v>
      </c>
      <c r="AJ90" t="s">
        <v>3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ROW(Source!A87)</f>
        <v>87</v>
      </c>
      <c r="B91">
        <v>51661987</v>
      </c>
      <c r="C91">
        <v>51661963</v>
      </c>
      <c r="D91">
        <v>49555131</v>
      </c>
      <c r="E91">
        <v>1</v>
      </c>
      <c r="F91">
        <v>1</v>
      </c>
      <c r="G91">
        <v>1</v>
      </c>
      <c r="H91">
        <v>3</v>
      </c>
      <c r="I91" t="s">
        <v>499</v>
      </c>
      <c r="J91" t="s">
        <v>500</v>
      </c>
      <c r="K91" t="s">
        <v>501</v>
      </c>
      <c r="L91">
        <v>1348</v>
      </c>
      <c r="N91">
        <v>1009</v>
      </c>
      <c r="O91" t="s">
        <v>196</v>
      </c>
      <c r="P91" t="s">
        <v>196</v>
      </c>
      <c r="Q91">
        <v>1000</v>
      </c>
      <c r="X91">
        <v>5.0099999999999997E-3</v>
      </c>
      <c r="Y91">
        <v>17183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3</v>
      </c>
      <c r="AG91">
        <v>5.0099999999999997E-3</v>
      </c>
      <c r="AH91">
        <v>2</v>
      </c>
      <c r="AI91">
        <v>51661974</v>
      </c>
      <c r="AJ91">
        <v>89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ROW(Source!A87)</f>
        <v>87</v>
      </c>
      <c r="B92">
        <v>51661988</v>
      </c>
      <c r="C92">
        <v>51661963</v>
      </c>
      <c r="D92">
        <v>49514607</v>
      </c>
      <c r="E92">
        <v>70</v>
      </c>
      <c r="F92">
        <v>1</v>
      </c>
      <c r="G92">
        <v>1</v>
      </c>
      <c r="H92">
        <v>3</v>
      </c>
      <c r="I92" t="s">
        <v>547</v>
      </c>
      <c r="J92" t="s">
        <v>3</v>
      </c>
      <c r="K92" t="s">
        <v>548</v>
      </c>
      <c r="L92">
        <v>1327</v>
      </c>
      <c r="N92">
        <v>1005</v>
      </c>
      <c r="O92" t="s">
        <v>63</v>
      </c>
      <c r="P92" t="s">
        <v>63</v>
      </c>
      <c r="Q92">
        <v>1</v>
      </c>
      <c r="X92">
        <v>100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 t="s">
        <v>3</v>
      </c>
      <c r="AG92">
        <v>100</v>
      </c>
      <c r="AH92">
        <v>3</v>
      </c>
      <c r="AI92">
        <v>-1</v>
      </c>
      <c r="AJ92" t="s">
        <v>3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ROW(Source!A87)</f>
        <v>87</v>
      </c>
      <c r="B93">
        <v>51661989</v>
      </c>
      <c r="C93">
        <v>51661963</v>
      </c>
      <c r="D93">
        <v>49514616</v>
      </c>
      <c r="E93">
        <v>70</v>
      </c>
      <c r="F93">
        <v>1</v>
      </c>
      <c r="G93">
        <v>1</v>
      </c>
      <c r="H93">
        <v>3</v>
      </c>
      <c r="I93" t="s">
        <v>549</v>
      </c>
      <c r="J93" t="s">
        <v>3</v>
      </c>
      <c r="K93" t="s">
        <v>550</v>
      </c>
      <c r="L93">
        <v>1346</v>
      </c>
      <c r="N93">
        <v>1009</v>
      </c>
      <c r="O93" t="s">
        <v>471</v>
      </c>
      <c r="P93" t="s">
        <v>471</v>
      </c>
      <c r="Q93">
        <v>1</v>
      </c>
      <c r="X93">
        <v>0</v>
      </c>
      <c r="Y93">
        <v>0</v>
      </c>
      <c r="Z93">
        <v>0</v>
      </c>
      <c r="AA93">
        <v>0</v>
      </c>
      <c r="AB93">
        <v>0</v>
      </c>
      <c r="AC93">
        <v>1</v>
      </c>
      <c r="AD93">
        <v>0</v>
      </c>
      <c r="AE93">
        <v>0</v>
      </c>
      <c r="AF93" t="s">
        <v>3</v>
      </c>
      <c r="AG93">
        <v>0</v>
      </c>
      <c r="AH93">
        <v>3</v>
      </c>
      <c r="AI93">
        <v>-1</v>
      </c>
      <c r="AJ93" t="s">
        <v>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ROW(Source!A87)</f>
        <v>87</v>
      </c>
      <c r="B94">
        <v>51661990</v>
      </c>
      <c r="C94">
        <v>51661963</v>
      </c>
      <c r="D94">
        <v>49514616</v>
      </c>
      <c r="E94">
        <v>70</v>
      </c>
      <c r="F94">
        <v>1</v>
      </c>
      <c r="G94">
        <v>1</v>
      </c>
      <c r="H94">
        <v>3</v>
      </c>
      <c r="I94" t="s">
        <v>549</v>
      </c>
      <c r="J94" t="s">
        <v>3</v>
      </c>
      <c r="K94" t="s">
        <v>551</v>
      </c>
      <c r="L94">
        <v>1371</v>
      </c>
      <c r="N94">
        <v>1013</v>
      </c>
      <c r="O94" t="s">
        <v>17</v>
      </c>
      <c r="P94" t="s">
        <v>17</v>
      </c>
      <c r="Q94">
        <v>1</v>
      </c>
      <c r="X94">
        <v>0</v>
      </c>
      <c r="Y94">
        <v>0</v>
      </c>
      <c r="Z94">
        <v>0</v>
      </c>
      <c r="AA94">
        <v>0</v>
      </c>
      <c r="AB94">
        <v>0</v>
      </c>
      <c r="AC94">
        <v>1</v>
      </c>
      <c r="AD94">
        <v>0</v>
      </c>
      <c r="AE94">
        <v>0</v>
      </c>
      <c r="AF94" t="s">
        <v>3</v>
      </c>
      <c r="AG94">
        <v>0</v>
      </c>
      <c r="AH94">
        <v>3</v>
      </c>
      <c r="AI94">
        <v>-1</v>
      </c>
      <c r="AJ94" t="s">
        <v>3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ROW(Source!A87)</f>
        <v>87</v>
      </c>
      <c r="B95">
        <v>51661991</v>
      </c>
      <c r="C95">
        <v>51661963</v>
      </c>
      <c r="D95">
        <v>49514677</v>
      </c>
      <c r="E95">
        <v>70</v>
      </c>
      <c r="F95">
        <v>1</v>
      </c>
      <c r="G95">
        <v>1</v>
      </c>
      <c r="H95">
        <v>3</v>
      </c>
      <c r="I95" t="s">
        <v>552</v>
      </c>
      <c r="J95" t="s">
        <v>3</v>
      </c>
      <c r="K95" t="s">
        <v>553</v>
      </c>
      <c r="L95">
        <v>1371</v>
      </c>
      <c r="N95">
        <v>1013</v>
      </c>
      <c r="O95" t="s">
        <v>17</v>
      </c>
      <c r="P95" t="s">
        <v>17</v>
      </c>
      <c r="Q95">
        <v>1</v>
      </c>
      <c r="X95">
        <v>0</v>
      </c>
      <c r="Y95">
        <v>0</v>
      </c>
      <c r="Z95">
        <v>0</v>
      </c>
      <c r="AA95">
        <v>0</v>
      </c>
      <c r="AB95">
        <v>0</v>
      </c>
      <c r="AC95">
        <v>1</v>
      </c>
      <c r="AD95">
        <v>0</v>
      </c>
      <c r="AE95">
        <v>0</v>
      </c>
      <c r="AF95" t="s">
        <v>3</v>
      </c>
      <c r="AG95">
        <v>0</v>
      </c>
      <c r="AH95">
        <v>3</v>
      </c>
      <c r="AI95">
        <v>-1</v>
      </c>
      <c r="AJ95" t="s">
        <v>3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ROW(Source!A87)</f>
        <v>87</v>
      </c>
      <c r="B96">
        <v>51661992</v>
      </c>
      <c r="C96">
        <v>51661963</v>
      </c>
      <c r="D96">
        <v>49514711</v>
      </c>
      <c r="E96">
        <v>70</v>
      </c>
      <c r="F96">
        <v>1</v>
      </c>
      <c r="G96">
        <v>1</v>
      </c>
      <c r="H96">
        <v>3</v>
      </c>
      <c r="I96" t="s">
        <v>554</v>
      </c>
      <c r="J96" t="s">
        <v>3</v>
      </c>
      <c r="K96" t="s">
        <v>555</v>
      </c>
      <c r="L96">
        <v>1371</v>
      </c>
      <c r="N96">
        <v>1013</v>
      </c>
      <c r="O96" t="s">
        <v>17</v>
      </c>
      <c r="P96" t="s">
        <v>17</v>
      </c>
      <c r="Q96">
        <v>1</v>
      </c>
      <c r="X96">
        <v>0</v>
      </c>
      <c r="Y96">
        <v>0</v>
      </c>
      <c r="Z96">
        <v>0</v>
      </c>
      <c r="AA96">
        <v>0</v>
      </c>
      <c r="AB96">
        <v>0</v>
      </c>
      <c r="AC96">
        <v>1</v>
      </c>
      <c r="AD96">
        <v>0</v>
      </c>
      <c r="AE96">
        <v>0</v>
      </c>
      <c r="AF96" t="s">
        <v>3</v>
      </c>
      <c r="AG96">
        <v>0</v>
      </c>
      <c r="AH96">
        <v>3</v>
      </c>
      <c r="AI96">
        <v>-1</v>
      </c>
      <c r="AJ96" t="s">
        <v>3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ROW(Source!A89)</f>
        <v>89</v>
      </c>
      <c r="B97">
        <v>51662007</v>
      </c>
      <c r="C97">
        <v>51661994</v>
      </c>
      <c r="D97">
        <v>49510719</v>
      </c>
      <c r="E97">
        <v>70</v>
      </c>
      <c r="F97">
        <v>1</v>
      </c>
      <c r="G97">
        <v>1</v>
      </c>
      <c r="H97">
        <v>1</v>
      </c>
      <c r="I97" t="s">
        <v>491</v>
      </c>
      <c r="J97" t="s">
        <v>3</v>
      </c>
      <c r="K97" t="s">
        <v>492</v>
      </c>
      <c r="L97">
        <v>1191</v>
      </c>
      <c r="N97">
        <v>1013</v>
      </c>
      <c r="O97" t="s">
        <v>455</v>
      </c>
      <c r="P97" t="s">
        <v>455</v>
      </c>
      <c r="Q97">
        <v>1</v>
      </c>
      <c r="X97">
        <v>154</v>
      </c>
      <c r="Y97">
        <v>0</v>
      </c>
      <c r="Z97">
        <v>0</v>
      </c>
      <c r="AA97">
        <v>0</v>
      </c>
      <c r="AB97">
        <v>8.74</v>
      </c>
      <c r="AC97">
        <v>0</v>
      </c>
      <c r="AD97">
        <v>1</v>
      </c>
      <c r="AE97">
        <v>1</v>
      </c>
      <c r="AF97" t="s">
        <v>20</v>
      </c>
      <c r="AG97">
        <v>161.70000000000002</v>
      </c>
      <c r="AH97">
        <v>2</v>
      </c>
      <c r="AI97">
        <v>51661995</v>
      </c>
      <c r="AJ97">
        <v>91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ROW(Source!A89)</f>
        <v>89</v>
      </c>
      <c r="B98">
        <v>51662008</v>
      </c>
      <c r="C98">
        <v>51661994</v>
      </c>
      <c r="D98">
        <v>49510905</v>
      </c>
      <c r="E98">
        <v>70</v>
      </c>
      <c r="F98">
        <v>1</v>
      </c>
      <c r="G98">
        <v>1</v>
      </c>
      <c r="H98">
        <v>1</v>
      </c>
      <c r="I98" t="s">
        <v>456</v>
      </c>
      <c r="J98" t="s">
        <v>3</v>
      </c>
      <c r="K98" t="s">
        <v>457</v>
      </c>
      <c r="L98">
        <v>1191</v>
      </c>
      <c r="N98">
        <v>1013</v>
      </c>
      <c r="O98" t="s">
        <v>455</v>
      </c>
      <c r="P98" t="s">
        <v>455</v>
      </c>
      <c r="Q98">
        <v>1</v>
      </c>
      <c r="X98">
        <v>1.2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2</v>
      </c>
      <c r="AF98" t="s">
        <v>20</v>
      </c>
      <c r="AG98">
        <v>1.26</v>
      </c>
      <c r="AH98">
        <v>2</v>
      </c>
      <c r="AI98">
        <v>51661996</v>
      </c>
      <c r="AJ98">
        <v>92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ROW(Source!A89)</f>
        <v>89</v>
      </c>
      <c r="B99">
        <v>51662009</v>
      </c>
      <c r="C99">
        <v>51661994</v>
      </c>
      <c r="D99">
        <v>49672573</v>
      </c>
      <c r="E99">
        <v>1</v>
      </c>
      <c r="F99">
        <v>1</v>
      </c>
      <c r="G99">
        <v>1</v>
      </c>
      <c r="H99">
        <v>2</v>
      </c>
      <c r="I99" t="s">
        <v>458</v>
      </c>
      <c r="J99" t="s">
        <v>459</v>
      </c>
      <c r="K99" t="s">
        <v>460</v>
      </c>
      <c r="L99">
        <v>1367</v>
      </c>
      <c r="N99">
        <v>1011</v>
      </c>
      <c r="O99" t="s">
        <v>461</v>
      </c>
      <c r="P99" t="s">
        <v>461</v>
      </c>
      <c r="Q99">
        <v>1</v>
      </c>
      <c r="X99">
        <v>0.48</v>
      </c>
      <c r="Y99">
        <v>0</v>
      </c>
      <c r="Z99">
        <v>115.4</v>
      </c>
      <c r="AA99">
        <v>13.5</v>
      </c>
      <c r="AB99">
        <v>0</v>
      </c>
      <c r="AC99">
        <v>0</v>
      </c>
      <c r="AD99">
        <v>1</v>
      </c>
      <c r="AE99">
        <v>0</v>
      </c>
      <c r="AF99" t="s">
        <v>20</v>
      </c>
      <c r="AG99">
        <v>0.504</v>
      </c>
      <c r="AH99">
        <v>2</v>
      </c>
      <c r="AI99">
        <v>51661997</v>
      </c>
      <c r="AJ99">
        <v>93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ROW(Source!A89)</f>
        <v>89</v>
      </c>
      <c r="B100">
        <v>51662010</v>
      </c>
      <c r="C100">
        <v>51661994</v>
      </c>
      <c r="D100">
        <v>49672703</v>
      </c>
      <c r="E100">
        <v>1</v>
      </c>
      <c r="F100">
        <v>1</v>
      </c>
      <c r="G100">
        <v>1</v>
      </c>
      <c r="H100">
        <v>2</v>
      </c>
      <c r="I100" t="s">
        <v>493</v>
      </c>
      <c r="J100" t="s">
        <v>494</v>
      </c>
      <c r="K100" t="s">
        <v>495</v>
      </c>
      <c r="L100">
        <v>1367</v>
      </c>
      <c r="N100">
        <v>1011</v>
      </c>
      <c r="O100" t="s">
        <v>461</v>
      </c>
      <c r="P100" t="s">
        <v>461</v>
      </c>
      <c r="Q100">
        <v>1</v>
      </c>
      <c r="X100">
        <v>0.34</v>
      </c>
      <c r="Y100">
        <v>0</v>
      </c>
      <c r="Z100">
        <v>6.66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20</v>
      </c>
      <c r="AG100">
        <v>0.35700000000000004</v>
      </c>
      <c r="AH100">
        <v>2</v>
      </c>
      <c r="AI100">
        <v>51661998</v>
      </c>
      <c r="AJ100">
        <v>94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ROW(Source!A89)</f>
        <v>89</v>
      </c>
      <c r="B101">
        <v>51662011</v>
      </c>
      <c r="C101">
        <v>51661994</v>
      </c>
      <c r="D101">
        <v>49673503</v>
      </c>
      <c r="E101">
        <v>1</v>
      </c>
      <c r="F101">
        <v>1</v>
      </c>
      <c r="G101">
        <v>1</v>
      </c>
      <c r="H101">
        <v>2</v>
      </c>
      <c r="I101" t="s">
        <v>465</v>
      </c>
      <c r="J101" t="s">
        <v>466</v>
      </c>
      <c r="K101" t="s">
        <v>467</v>
      </c>
      <c r="L101">
        <v>1367</v>
      </c>
      <c r="N101">
        <v>1011</v>
      </c>
      <c r="O101" t="s">
        <v>461</v>
      </c>
      <c r="P101" t="s">
        <v>461</v>
      </c>
      <c r="Q101">
        <v>1</v>
      </c>
      <c r="X101">
        <v>0.72</v>
      </c>
      <c r="Y101">
        <v>0</v>
      </c>
      <c r="Z101">
        <v>65.709999999999994</v>
      </c>
      <c r="AA101">
        <v>11.6</v>
      </c>
      <c r="AB101">
        <v>0</v>
      </c>
      <c r="AC101">
        <v>0</v>
      </c>
      <c r="AD101">
        <v>1</v>
      </c>
      <c r="AE101">
        <v>0</v>
      </c>
      <c r="AF101" t="s">
        <v>20</v>
      </c>
      <c r="AG101">
        <v>0.75600000000000001</v>
      </c>
      <c r="AH101">
        <v>2</v>
      </c>
      <c r="AI101">
        <v>51661999</v>
      </c>
      <c r="AJ101">
        <v>95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ROW(Source!A89)</f>
        <v>89</v>
      </c>
      <c r="B102">
        <v>51662012</v>
      </c>
      <c r="C102">
        <v>51661994</v>
      </c>
      <c r="D102">
        <v>49673715</v>
      </c>
      <c r="E102">
        <v>1</v>
      </c>
      <c r="F102">
        <v>1</v>
      </c>
      <c r="G102">
        <v>1</v>
      </c>
      <c r="H102">
        <v>2</v>
      </c>
      <c r="I102" t="s">
        <v>479</v>
      </c>
      <c r="J102" t="s">
        <v>480</v>
      </c>
      <c r="K102" t="s">
        <v>481</v>
      </c>
      <c r="L102">
        <v>1367</v>
      </c>
      <c r="N102">
        <v>1011</v>
      </c>
      <c r="O102" t="s">
        <v>461</v>
      </c>
      <c r="P102" t="s">
        <v>461</v>
      </c>
      <c r="Q102">
        <v>1</v>
      </c>
      <c r="X102">
        <v>1.54</v>
      </c>
      <c r="Y102">
        <v>0</v>
      </c>
      <c r="Z102">
        <v>8.1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20</v>
      </c>
      <c r="AG102">
        <v>1.6170000000000002</v>
      </c>
      <c r="AH102">
        <v>2</v>
      </c>
      <c r="AI102">
        <v>51662000</v>
      </c>
      <c r="AJ102">
        <v>96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ROW(Source!A89)</f>
        <v>89</v>
      </c>
      <c r="B103">
        <v>51662013</v>
      </c>
      <c r="C103">
        <v>51661994</v>
      </c>
      <c r="D103">
        <v>49521144</v>
      </c>
      <c r="E103">
        <v>1</v>
      </c>
      <c r="F103">
        <v>1</v>
      </c>
      <c r="G103">
        <v>1</v>
      </c>
      <c r="H103">
        <v>3</v>
      </c>
      <c r="I103" t="s">
        <v>496</v>
      </c>
      <c r="J103" t="s">
        <v>497</v>
      </c>
      <c r="K103" t="s">
        <v>498</v>
      </c>
      <c r="L103">
        <v>1348</v>
      </c>
      <c r="N103">
        <v>1009</v>
      </c>
      <c r="O103" t="s">
        <v>196</v>
      </c>
      <c r="P103" t="s">
        <v>196</v>
      </c>
      <c r="Q103">
        <v>1000</v>
      </c>
      <c r="X103">
        <v>8.8999999999999995E-4</v>
      </c>
      <c r="Y103">
        <v>26499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0</v>
      </c>
      <c r="AF103" t="s">
        <v>3</v>
      </c>
      <c r="AG103">
        <v>8.8999999999999995E-4</v>
      </c>
      <c r="AH103">
        <v>2</v>
      </c>
      <c r="AI103">
        <v>51662001</v>
      </c>
      <c r="AJ103">
        <v>97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ROW(Source!A89)</f>
        <v>89</v>
      </c>
      <c r="B104">
        <v>51662014</v>
      </c>
      <c r="C104">
        <v>51661994</v>
      </c>
      <c r="D104">
        <v>49524301</v>
      </c>
      <c r="E104">
        <v>1</v>
      </c>
      <c r="F104">
        <v>1</v>
      </c>
      <c r="G104">
        <v>1</v>
      </c>
      <c r="H104">
        <v>3</v>
      </c>
      <c r="I104" t="s">
        <v>482</v>
      </c>
      <c r="J104" t="s">
        <v>483</v>
      </c>
      <c r="K104" t="s">
        <v>484</v>
      </c>
      <c r="L104">
        <v>1348</v>
      </c>
      <c r="N104">
        <v>1009</v>
      </c>
      <c r="O104" t="s">
        <v>196</v>
      </c>
      <c r="P104" t="s">
        <v>196</v>
      </c>
      <c r="Q104">
        <v>1000</v>
      </c>
      <c r="X104">
        <v>4.4999999999999999E-4</v>
      </c>
      <c r="Y104">
        <v>10362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0</v>
      </c>
      <c r="AF104" t="s">
        <v>3</v>
      </c>
      <c r="AG104">
        <v>4.4999999999999999E-4</v>
      </c>
      <c r="AH104">
        <v>2</v>
      </c>
      <c r="AI104">
        <v>51662002</v>
      </c>
      <c r="AJ104">
        <v>98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ROW(Source!A89)</f>
        <v>89</v>
      </c>
      <c r="B105">
        <v>51662015</v>
      </c>
      <c r="C105">
        <v>51661994</v>
      </c>
      <c r="D105">
        <v>49525488</v>
      </c>
      <c r="E105">
        <v>1</v>
      </c>
      <c r="F105">
        <v>1</v>
      </c>
      <c r="G105">
        <v>1</v>
      </c>
      <c r="H105">
        <v>3</v>
      </c>
      <c r="I105" t="s">
        <v>468</v>
      </c>
      <c r="J105" t="s">
        <v>469</v>
      </c>
      <c r="K105" t="s">
        <v>470</v>
      </c>
      <c r="L105">
        <v>1346</v>
      </c>
      <c r="N105">
        <v>1009</v>
      </c>
      <c r="O105" t="s">
        <v>471</v>
      </c>
      <c r="P105" t="s">
        <v>471</v>
      </c>
      <c r="Q105">
        <v>1</v>
      </c>
      <c r="X105">
        <v>15</v>
      </c>
      <c r="Y105">
        <v>9.0399999999999991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3</v>
      </c>
      <c r="AG105">
        <v>15</v>
      </c>
      <c r="AH105">
        <v>2</v>
      </c>
      <c r="AI105">
        <v>51662003</v>
      </c>
      <c r="AJ105">
        <v>99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ROW(Source!A89)</f>
        <v>89</v>
      </c>
      <c r="B106">
        <v>51662016</v>
      </c>
      <c r="C106">
        <v>51661994</v>
      </c>
      <c r="D106">
        <v>49526492</v>
      </c>
      <c r="E106">
        <v>1</v>
      </c>
      <c r="F106">
        <v>1</v>
      </c>
      <c r="G106">
        <v>1</v>
      </c>
      <c r="H106">
        <v>3</v>
      </c>
      <c r="I106" t="s">
        <v>472</v>
      </c>
      <c r="J106" t="s">
        <v>473</v>
      </c>
      <c r="K106" t="s">
        <v>474</v>
      </c>
      <c r="L106">
        <v>1346</v>
      </c>
      <c r="N106">
        <v>1009</v>
      </c>
      <c r="O106" t="s">
        <v>471</v>
      </c>
      <c r="P106" t="s">
        <v>471</v>
      </c>
      <c r="Q106">
        <v>1</v>
      </c>
      <c r="X106">
        <v>8</v>
      </c>
      <c r="Y106">
        <v>23.09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8</v>
      </c>
      <c r="AH106">
        <v>2</v>
      </c>
      <c r="AI106">
        <v>51662004</v>
      </c>
      <c r="AJ106">
        <v>100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ROW(Source!A89)</f>
        <v>89</v>
      </c>
      <c r="B107">
        <v>51662017</v>
      </c>
      <c r="C107">
        <v>51661994</v>
      </c>
      <c r="D107">
        <v>49512814</v>
      </c>
      <c r="E107">
        <v>70</v>
      </c>
      <c r="F107">
        <v>1</v>
      </c>
      <c r="G107">
        <v>1</v>
      </c>
      <c r="H107">
        <v>3</v>
      </c>
      <c r="I107" t="s">
        <v>545</v>
      </c>
      <c r="J107" t="s">
        <v>3</v>
      </c>
      <c r="K107" t="s">
        <v>546</v>
      </c>
      <c r="L107">
        <v>1327</v>
      </c>
      <c r="N107">
        <v>1005</v>
      </c>
      <c r="O107" t="s">
        <v>63</v>
      </c>
      <c r="P107" t="s">
        <v>63</v>
      </c>
      <c r="Q107">
        <v>1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1</v>
      </c>
      <c r="AD107">
        <v>0</v>
      </c>
      <c r="AE107">
        <v>0</v>
      </c>
      <c r="AF107" t="s">
        <v>3</v>
      </c>
      <c r="AG107">
        <v>0</v>
      </c>
      <c r="AH107">
        <v>3</v>
      </c>
      <c r="AI107">
        <v>-1</v>
      </c>
      <c r="AJ107" t="s">
        <v>3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ROW(Source!A89)</f>
        <v>89</v>
      </c>
      <c r="B108">
        <v>51662018</v>
      </c>
      <c r="C108">
        <v>51661994</v>
      </c>
      <c r="D108">
        <v>49555131</v>
      </c>
      <c r="E108">
        <v>1</v>
      </c>
      <c r="F108">
        <v>1</v>
      </c>
      <c r="G108">
        <v>1</v>
      </c>
      <c r="H108">
        <v>3</v>
      </c>
      <c r="I108" t="s">
        <v>499</v>
      </c>
      <c r="J108" t="s">
        <v>500</v>
      </c>
      <c r="K108" t="s">
        <v>501</v>
      </c>
      <c r="L108">
        <v>1348</v>
      </c>
      <c r="N108">
        <v>1009</v>
      </c>
      <c r="O108" t="s">
        <v>196</v>
      </c>
      <c r="P108" t="s">
        <v>196</v>
      </c>
      <c r="Q108">
        <v>1000</v>
      </c>
      <c r="X108">
        <v>5.0099999999999997E-3</v>
      </c>
      <c r="Y108">
        <v>17183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</v>
      </c>
      <c r="AG108">
        <v>5.0099999999999997E-3</v>
      </c>
      <c r="AH108">
        <v>2</v>
      </c>
      <c r="AI108">
        <v>51662005</v>
      </c>
      <c r="AJ108">
        <v>101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ROW(Source!A89)</f>
        <v>89</v>
      </c>
      <c r="B109">
        <v>51662019</v>
      </c>
      <c r="C109">
        <v>51661994</v>
      </c>
      <c r="D109">
        <v>49514607</v>
      </c>
      <c r="E109">
        <v>70</v>
      </c>
      <c r="F109">
        <v>1</v>
      </c>
      <c r="G109">
        <v>1</v>
      </c>
      <c r="H109">
        <v>3</v>
      </c>
      <c r="I109" t="s">
        <v>547</v>
      </c>
      <c r="J109" t="s">
        <v>3</v>
      </c>
      <c r="K109" t="s">
        <v>548</v>
      </c>
      <c r="L109">
        <v>1327</v>
      </c>
      <c r="N109">
        <v>1005</v>
      </c>
      <c r="O109" t="s">
        <v>63</v>
      </c>
      <c r="P109" t="s">
        <v>63</v>
      </c>
      <c r="Q109">
        <v>1</v>
      </c>
      <c r="X109">
        <v>100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 t="s">
        <v>3</v>
      </c>
      <c r="AG109">
        <v>100</v>
      </c>
      <c r="AH109">
        <v>3</v>
      </c>
      <c r="AI109">
        <v>-1</v>
      </c>
      <c r="AJ109" t="s">
        <v>3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ROW(Source!A89)</f>
        <v>89</v>
      </c>
      <c r="B110">
        <v>51662020</v>
      </c>
      <c r="C110">
        <v>51661994</v>
      </c>
      <c r="D110">
        <v>49514616</v>
      </c>
      <c r="E110">
        <v>70</v>
      </c>
      <c r="F110">
        <v>1</v>
      </c>
      <c r="G110">
        <v>1</v>
      </c>
      <c r="H110">
        <v>3</v>
      </c>
      <c r="I110" t="s">
        <v>549</v>
      </c>
      <c r="J110" t="s">
        <v>3</v>
      </c>
      <c r="K110" t="s">
        <v>550</v>
      </c>
      <c r="L110">
        <v>1346</v>
      </c>
      <c r="N110">
        <v>1009</v>
      </c>
      <c r="O110" t="s">
        <v>471</v>
      </c>
      <c r="P110" t="s">
        <v>471</v>
      </c>
      <c r="Q110">
        <v>1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1</v>
      </c>
      <c r="AD110">
        <v>0</v>
      </c>
      <c r="AE110">
        <v>0</v>
      </c>
      <c r="AF110" t="s">
        <v>3</v>
      </c>
      <c r="AG110">
        <v>0</v>
      </c>
      <c r="AH110">
        <v>3</v>
      </c>
      <c r="AI110">
        <v>-1</v>
      </c>
      <c r="AJ110" t="s">
        <v>3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ROW(Source!A89)</f>
        <v>89</v>
      </c>
      <c r="B111">
        <v>51662021</v>
      </c>
      <c r="C111">
        <v>51661994</v>
      </c>
      <c r="D111">
        <v>49514616</v>
      </c>
      <c r="E111">
        <v>70</v>
      </c>
      <c r="F111">
        <v>1</v>
      </c>
      <c r="G111">
        <v>1</v>
      </c>
      <c r="H111">
        <v>3</v>
      </c>
      <c r="I111" t="s">
        <v>549</v>
      </c>
      <c r="J111" t="s">
        <v>3</v>
      </c>
      <c r="K111" t="s">
        <v>551</v>
      </c>
      <c r="L111">
        <v>1371</v>
      </c>
      <c r="N111">
        <v>1013</v>
      </c>
      <c r="O111" t="s">
        <v>17</v>
      </c>
      <c r="P111" t="s">
        <v>17</v>
      </c>
      <c r="Q111">
        <v>1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1</v>
      </c>
      <c r="AD111">
        <v>0</v>
      </c>
      <c r="AE111">
        <v>0</v>
      </c>
      <c r="AF111" t="s">
        <v>3</v>
      </c>
      <c r="AG111">
        <v>0</v>
      </c>
      <c r="AH111">
        <v>3</v>
      </c>
      <c r="AI111">
        <v>-1</v>
      </c>
      <c r="AJ111" t="s">
        <v>3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ROW(Source!A89)</f>
        <v>89</v>
      </c>
      <c r="B112">
        <v>51662022</v>
      </c>
      <c r="C112">
        <v>51661994</v>
      </c>
      <c r="D112">
        <v>49514677</v>
      </c>
      <c r="E112">
        <v>70</v>
      </c>
      <c r="F112">
        <v>1</v>
      </c>
      <c r="G112">
        <v>1</v>
      </c>
      <c r="H112">
        <v>3</v>
      </c>
      <c r="I112" t="s">
        <v>552</v>
      </c>
      <c r="J112" t="s">
        <v>3</v>
      </c>
      <c r="K112" t="s">
        <v>553</v>
      </c>
      <c r="L112">
        <v>1371</v>
      </c>
      <c r="N112">
        <v>1013</v>
      </c>
      <c r="O112" t="s">
        <v>17</v>
      </c>
      <c r="P112" t="s">
        <v>17</v>
      </c>
      <c r="Q112">
        <v>1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1</v>
      </c>
      <c r="AD112">
        <v>0</v>
      </c>
      <c r="AE112">
        <v>0</v>
      </c>
      <c r="AF112" t="s">
        <v>3</v>
      </c>
      <c r="AG112">
        <v>0</v>
      </c>
      <c r="AH112">
        <v>3</v>
      </c>
      <c r="AI112">
        <v>-1</v>
      </c>
      <c r="AJ112" t="s">
        <v>3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ROW(Source!A89)</f>
        <v>89</v>
      </c>
      <c r="B113">
        <v>51662023</v>
      </c>
      <c r="C113">
        <v>51661994</v>
      </c>
      <c r="D113">
        <v>49514711</v>
      </c>
      <c r="E113">
        <v>70</v>
      </c>
      <c r="F113">
        <v>1</v>
      </c>
      <c r="G113">
        <v>1</v>
      </c>
      <c r="H113">
        <v>3</v>
      </c>
      <c r="I113" t="s">
        <v>554</v>
      </c>
      <c r="J113" t="s">
        <v>3</v>
      </c>
      <c r="K113" t="s">
        <v>555</v>
      </c>
      <c r="L113">
        <v>1371</v>
      </c>
      <c r="N113">
        <v>1013</v>
      </c>
      <c r="O113" t="s">
        <v>17</v>
      </c>
      <c r="P113" t="s">
        <v>17</v>
      </c>
      <c r="Q113">
        <v>1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1</v>
      </c>
      <c r="AD113">
        <v>0</v>
      </c>
      <c r="AE113">
        <v>0</v>
      </c>
      <c r="AF113" t="s">
        <v>3</v>
      </c>
      <c r="AG113">
        <v>0</v>
      </c>
      <c r="AH113">
        <v>3</v>
      </c>
      <c r="AI113">
        <v>-1</v>
      </c>
      <c r="AJ113" t="s">
        <v>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ROW(Source!A91)</f>
        <v>91</v>
      </c>
      <c r="B114">
        <v>51662038</v>
      </c>
      <c r="C114">
        <v>51662025</v>
      </c>
      <c r="D114">
        <v>49510719</v>
      </c>
      <c r="E114">
        <v>70</v>
      </c>
      <c r="F114">
        <v>1</v>
      </c>
      <c r="G114">
        <v>1</v>
      </c>
      <c r="H114">
        <v>1</v>
      </c>
      <c r="I114" t="s">
        <v>491</v>
      </c>
      <c r="J114" t="s">
        <v>3</v>
      </c>
      <c r="K114" t="s">
        <v>492</v>
      </c>
      <c r="L114">
        <v>1191</v>
      </c>
      <c r="N114">
        <v>1013</v>
      </c>
      <c r="O114" t="s">
        <v>455</v>
      </c>
      <c r="P114" t="s">
        <v>455</v>
      </c>
      <c r="Q114">
        <v>1</v>
      </c>
      <c r="X114">
        <v>141</v>
      </c>
      <c r="Y114">
        <v>0</v>
      </c>
      <c r="Z114">
        <v>0</v>
      </c>
      <c r="AA114">
        <v>0</v>
      </c>
      <c r="AB114">
        <v>8.74</v>
      </c>
      <c r="AC114">
        <v>0</v>
      </c>
      <c r="AD114">
        <v>1</v>
      </c>
      <c r="AE114">
        <v>1</v>
      </c>
      <c r="AF114" t="s">
        <v>20</v>
      </c>
      <c r="AG114">
        <v>148.05000000000001</v>
      </c>
      <c r="AH114">
        <v>2</v>
      </c>
      <c r="AI114">
        <v>51662026</v>
      </c>
      <c r="AJ114">
        <v>103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ROW(Source!A91)</f>
        <v>91</v>
      </c>
      <c r="B115">
        <v>51662039</v>
      </c>
      <c r="C115">
        <v>51662025</v>
      </c>
      <c r="D115">
        <v>49510905</v>
      </c>
      <c r="E115">
        <v>70</v>
      </c>
      <c r="F115">
        <v>1</v>
      </c>
      <c r="G115">
        <v>1</v>
      </c>
      <c r="H115">
        <v>1</v>
      </c>
      <c r="I115" t="s">
        <v>456</v>
      </c>
      <c r="J115" t="s">
        <v>3</v>
      </c>
      <c r="K115" t="s">
        <v>457</v>
      </c>
      <c r="L115">
        <v>1191</v>
      </c>
      <c r="N115">
        <v>1013</v>
      </c>
      <c r="O115" t="s">
        <v>455</v>
      </c>
      <c r="P115" t="s">
        <v>455</v>
      </c>
      <c r="Q115">
        <v>1</v>
      </c>
      <c r="X115">
        <v>0.94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2</v>
      </c>
      <c r="AF115" t="s">
        <v>20</v>
      </c>
      <c r="AG115">
        <v>0.98699999999999999</v>
      </c>
      <c r="AH115">
        <v>2</v>
      </c>
      <c r="AI115">
        <v>51662027</v>
      </c>
      <c r="AJ115">
        <v>104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ROW(Source!A91)</f>
        <v>91</v>
      </c>
      <c r="B116">
        <v>51662040</v>
      </c>
      <c r="C116">
        <v>51662025</v>
      </c>
      <c r="D116">
        <v>49672573</v>
      </c>
      <c r="E116">
        <v>1</v>
      </c>
      <c r="F116">
        <v>1</v>
      </c>
      <c r="G116">
        <v>1</v>
      </c>
      <c r="H116">
        <v>2</v>
      </c>
      <c r="I116" t="s">
        <v>458</v>
      </c>
      <c r="J116" t="s">
        <v>459</v>
      </c>
      <c r="K116" t="s">
        <v>460</v>
      </c>
      <c r="L116">
        <v>1367</v>
      </c>
      <c r="N116">
        <v>1011</v>
      </c>
      <c r="O116" t="s">
        <v>461</v>
      </c>
      <c r="P116" t="s">
        <v>461</v>
      </c>
      <c r="Q116">
        <v>1</v>
      </c>
      <c r="X116">
        <v>0.38</v>
      </c>
      <c r="Y116">
        <v>0</v>
      </c>
      <c r="Z116">
        <v>115.4</v>
      </c>
      <c r="AA116">
        <v>13.5</v>
      </c>
      <c r="AB116">
        <v>0</v>
      </c>
      <c r="AC116">
        <v>0</v>
      </c>
      <c r="AD116">
        <v>1</v>
      </c>
      <c r="AE116">
        <v>0</v>
      </c>
      <c r="AF116" t="s">
        <v>20</v>
      </c>
      <c r="AG116">
        <v>0.39900000000000002</v>
      </c>
      <c r="AH116">
        <v>2</v>
      </c>
      <c r="AI116">
        <v>51662028</v>
      </c>
      <c r="AJ116">
        <v>105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ROW(Source!A91)</f>
        <v>91</v>
      </c>
      <c r="B117">
        <v>51662041</v>
      </c>
      <c r="C117">
        <v>51662025</v>
      </c>
      <c r="D117">
        <v>49672703</v>
      </c>
      <c r="E117">
        <v>1</v>
      </c>
      <c r="F117">
        <v>1</v>
      </c>
      <c r="G117">
        <v>1</v>
      </c>
      <c r="H117">
        <v>2</v>
      </c>
      <c r="I117" t="s">
        <v>493</v>
      </c>
      <c r="J117" t="s">
        <v>494</v>
      </c>
      <c r="K117" t="s">
        <v>495</v>
      </c>
      <c r="L117">
        <v>1367</v>
      </c>
      <c r="N117">
        <v>1011</v>
      </c>
      <c r="O117" t="s">
        <v>461</v>
      </c>
      <c r="P117" t="s">
        <v>461</v>
      </c>
      <c r="Q117">
        <v>1</v>
      </c>
      <c r="X117">
        <v>0.34</v>
      </c>
      <c r="Y117">
        <v>0</v>
      </c>
      <c r="Z117">
        <v>6.66</v>
      </c>
      <c r="AA117">
        <v>0</v>
      </c>
      <c r="AB117">
        <v>0</v>
      </c>
      <c r="AC117">
        <v>0</v>
      </c>
      <c r="AD117">
        <v>1</v>
      </c>
      <c r="AE117">
        <v>0</v>
      </c>
      <c r="AF117" t="s">
        <v>20</v>
      </c>
      <c r="AG117">
        <v>0.35700000000000004</v>
      </c>
      <c r="AH117">
        <v>2</v>
      </c>
      <c r="AI117">
        <v>51662029</v>
      </c>
      <c r="AJ117">
        <v>106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ROW(Source!A91)</f>
        <v>91</v>
      </c>
      <c r="B118">
        <v>51662042</v>
      </c>
      <c r="C118">
        <v>51662025</v>
      </c>
      <c r="D118">
        <v>49673503</v>
      </c>
      <c r="E118">
        <v>1</v>
      </c>
      <c r="F118">
        <v>1</v>
      </c>
      <c r="G118">
        <v>1</v>
      </c>
      <c r="H118">
        <v>2</v>
      </c>
      <c r="I118" t="s">
        <v>465</v>
      </c>
      <c r="J118" t="s">
        <v>466</v>
      </c>
      <c r="K118" t="s">
        <v>467</v>
      </c>
      <c r="L118">
        <v>1367</v>
      </c>
      <c r="N118">
        <v>1011</v>
      </c>
      <c r="O118" t="s">
        <v>461</v>
      </c>
      <c r="P118" t="s">
        <v>461</v>
      </c>
      <c r="Q118">
        <v>1</v>
      </c>
      <c r="X118">
        <v>0.56000000000000005</v>
      </c>
      <c r="Y118">
        <v>0</v>
      </c>
      <c r="Z118">
        <v>65.709999999999994</v>
      </c>
      <c r="AA118">
        <v>11.6</v>
      </c>
      <c r="AB118">
        <v>0</v>
      </c>
      <c r="AC118">
        <v>0</v>
      </c>
      <c r="AD118">
        <v>1</v>
      </c>
      <c r="AE118">
        <v>0</v>
      </c>
      <c r="AF118" t="s">
        <v>20</v>
      </c>
      <c r="AG118">
        <v>0.58800000000000008</v>
      </c>
      <c r="AH118">
        <v>2</v>
      </c>
      <c r="AI118">
        <v>51662030</v>
      </c>
      <c r="AJ118">
        <v>107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ROW(Source!A91)</f>
        <v>91</v>
      </c>
      <c r="B119">
        <v>51662043</v>
      </c>
      <c r="C119">
        <v>51662025</v>
      </c>
      <c r="D119">
        <v>49673715</v>
      </c>
      <c r="E119">
        <v>1</v>
      </c>
      <c r="F119">
        <v>1</v>
      </c>
      <c r="G119">
        <v>1</v>
      </c>
      <c r="H119">
        <v>2</v>
      </c>
      <c r="I119" t="s">
        <v>479</v>
      </c>
      <c r="J119" t="s">
        <v>480</v>
      </c>
      <c r="K119" t="s">
        <v>481</v>
      </c>
      <c r="L119">
        <v>1367</v>
      </c>
      <c r="N119">
        <v>1011</v>
      </c>
      <c r="O119" t="s">
        <v>461</v>
      </c>
      <c r="P119" t="s">
        <v>461</v>
      </c>
      <c r="Q119">
        <v>1</v>
      </c>
      <c r="X119">
        <v>1.4</v>
      </c>
      <c r="Y119">
        <v>0</v>
      </c>
      <c r="Z119">
        <v>8.1</v>
      </c>
      <c r="AA119">
        <v>0</v>
      </c>
      <c r="AB119">
        <v>0</v>
      </c>
      <c r="AC119">
        <v>0</v>
      </c>
      <c r="AD119">
        <v>1</v>
      </c>
      <c r="AE119">
        <v>0</v>
      </c>
      <c r="AF119" t="s">
        <v>20</v>
      </c>
      <c r="AG119">
        <v>1.47</v>
      </c>
      <c r="AH119">
        <v>2</v>
      </c>
      <c r="AI119">
        <v>51662031</v>
      </c>
      <c r="AJ119">
        <v>108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ROW(Source!A91)</f>
        <v>91</v>
      </c>
      <c r="B120">
        <v>51662044</v>
      </c>
      <c r="C120">
        <v>51662025</v>
      </c>
      <c r="D120">
        <v>49521144</v>
      </c>
      <c r="E120">
        <v>1</v>
      </c>
      <c r="F120">
        <v>1</v>
      </c>
      <c r="G120">
        <v>1</v>
      </c>
      <c r="H120">
        <v>3</v>
      </c>
      <c r="I120" t="s">
        <v>496</v>
      </c>
      <c r="J120" t="s">
        <v>497</v>
      </c>
      <c r="K120" t="s">
        <v>498</v>
      </c>
      <c r="L120">
        <v>1348</v>
      </c>
      <c r="N120">
        <v>1009</v>
      </c>
      <c r="O120" t="s">
        <v>196</v>
      </c>
      <c r="P120" t="s">
        <v>196</v>
      </c>
      <c r="Q120">
        <v>1000</v>
      </c>
      <c r="X120">
        <v>8.8999999999999995E-4</v>
      </c>
      <c r="Y120">
        <v>26499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</v>
      </c>
      <c r="AG120">
        <v>8.8999999999999995E-4</v>
      </c>
      <c r="AH120">
        <v>2</v>
      </c>
      <c r="AI120">
        <v>51662032</v>
      </c>
      <c r="AJ120">
        <v>109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ROW(Source!A91)</f>
        <v>91</v>
      </c>
      <c r="B121">
        <v>51662045</v>
      </c>
      <c r="C121">
        <v>51662025</v>
      </c>
      <c r="D121">
        <v>49524301</v>
      </c>
      <c r="E121">
        <v>1</v>
      </c>
      <c r="F121">
        <v>1</v>
      </c>
      <c r="G121">
        <v>1</v>
      </c>
      <c r="H121">
        <v>3</v>
      </c>
      <c r="I121" t="s">
        <v>482</v>
      </c>
      <c r="J121" t="s">
        <v>483</v>
      </c>
      <c r="K121" t="s">
        <v>484</v>
      </c>
      <c r="L121">
        <v>1348</v>
      </c>
      <c r="N121">
        <v>1009</v>
      </c>
      <c r="O121" t="s">
        <v>196</v>
      </c>
      <c r="P121" t="s">
        <v>196</v>
      </c>
      <c r="Q121">
        <v>1000</v>
      </c>
      <c r="X121">
        <v>4.0999999999999999E-4</v>
      </c>
      <c r="Y121">
        <v>10362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3</v>
      </c>
      <c r="AG121">
        <v>4.0999999999999999E-4</v>
      </c>
      <c r="AH121">
        <v>2</v>
      </c>
      <c r="AI121">
        <v>51662033</v>
      </c>
      <c r="AJ121">
        <v>110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ROW(Source!A91)</f>
        <v>91</v>
      </c>
      <c r="B122">
        <v>51662046</v>
      </c>
      <c r="C122">
        <v>51662025</v>
      </c>
      <c r="D122">
        <v>49525488</v>
      </c>
      <c r="E122">
        <v>1</v>
      </c>
      <c r="F122">
        <v>1</v>
      </c>
      <c r="G122">
        <v>1</v>
      </c>
      <c r="H122">
        <v>3</v>
      </c>
      <c r="I122" t="s">
        <v>468</v>
      </c>
      <c r="J122" t="s">
        <v>469</v>
      </c>
      <c r="K122" t="s">
        <v>470</v>
      </c>
      <c r="L122">
        <v>1346</v>
      </c>
      <c r="N122">
        <v>1009</v>
      </c>
      <c r="O122" t="s">
        <v>471</v>
      </c>
      <c r="P122" t="s">
        <v>471</v>
      </c>
      <c r="Q122">
        <v>1</v>
      </c>
      <c r="X122">
        <v>15</v>
      </c>
      <c r="Y122">
        <v>9.0399999999999991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3</v>
      </c>
      <c r="AG122">
        <v>15</v>
      </c>
      <c r="AH122">
        <v>2</v>
      </c>
      <c r="AI122">
        <v>51662034</v>
      </c>
      <c r="AJ122">
        <v>111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ROW(Source!A91)</f>
        <v>91</v>
      </c>
      <c r="B123">
        <v>51662047</v>
      </c>
      <c r="C123">
        <v>51662025</v>
      </c>
      <c r="D123">
        <v>49526492</v>
      </c>
      <c r="E123">
        <v>1</v>
      </c>
      <c r="F123">
        <v>1</v>
      </c>
      <c r="G123">
        <v>1</v>
      </c>
      <c r="H123">
        <v>3</v>
      </c>
      <c r="I123" t="s">
        <v>472</v>
      </c>
      <c r="J123" t="s">
        <v>473</v>
      </c>
      <c r="K123" t="s">
        <v>474</v>
      </c>
      <c r="L123">
        <v>1346</v>
      </c>
      <c r="N123">
        <v>1009</v>
      </c>
      <c r="O123" t="s">
        <v>471</v>
      </c>
      <c r="P123" t="s">
        <v>471</v>
      </c>
      <c r="Q123">
        <v>1</v>
      </c>
      <c r="X123">
        <v>8</v>
      </c>
      <c r="Y123">
        <v>23.09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3</v>
      </c>
      <c r="AG123">
        <v>8</v>
      </c>
      <c r="AH123">
        <v>2</v>
      </c>
      <c r="AI123">
        <v>51662035</v>
      </c>
      <c r="AJ123">
        <v>112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ROW(Source!A91)</f>
        <v>91</v>
      </c>
      <c r="B124">
        <v>51662048</v>
      </c>
      <c r="C124">
        <v>51662025</v>
      </c>
      <c r="D124">
        <v>49512814</v>
      </c>
      <c r="E124">
        <v>70</v>
      </c>
      <c r="F124">
        <v>1</v>
      </c>
      <c r="G124">
        <v>1</v>
      </c>
      <c r="H124">
        <v>3</v>
      </c>
      <c r="I124" t="s">
        <v>545</v>
      </c>
      <c r="J124" t="s">
        <v>3</v>
      </c>
      <c r="K124" t="s">
        <v>546</v>
      </c>
      <c r="L124">
        <v>1327</v>
      </c>
      <c r="N124">
        <v>1005</v>
      </c>
      <c r="O124" t="s">
        <v>63</v>
      </c>
      <c r="P124" t="s">
        <v>63</v>
      </c>
      <c r="Q124">
        <v>1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1</v>
      </c>
      <c r="AD124">
        <v>0</v>
      </c>
      <c r="AE124">
        <v>0</v>
      </c>
      <c r="AF124" t="s">
        <v>3</v>
      </c>
      <c r="AG124">
        <v>0</v>
      </c>
      <c r="AH124">
        <v>3</v>
      </c>
      <c r="AI124">
        <v>-1</v>
      </c>
      <c r="AJ124" t="s">
        <v>3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ROW(Source!A91)</f>
        <v>91</v>
      </c>
      <c r="B125">
        <v>51662049</v>
      </c>
      <c r="C125">
        <v>51662025</v>
      </c>
      <c r="D125">
        <v>49555131</v>
      </c>
      <c r="E125">
        <v>1</v>
      </c>
      <c r="F125">
        <v>1</v>
      </c>
      <c r="G125">
        <v>1</v>
      </c>
      <c r="H125">
        <v>3</v>
      </c>
      <c r="I125" t="s">
        <v>499</v>
      </c>
      <c r="J125" t="s">
        <v>500</v>
      </c>
      <c r="K125" t="s">
        <v>501</v>
      </c>
      <c r="L125">
        <v>1348</v>
      </c>
      <c r="N125">
        <v>1009</v>
      </c>
      <c r="O125" t="s">
        <v>196</v>
      </c>
      <c r="P125" t="s">
        <v>196</v>
      </c>
      <c r="Q125">
        <v>1000</v>
      </c>
      <c r="X125">
        <v>5.0099999999999997E-3</v>
      </c>
      <c r="Y125">
        <v>17183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3</v>
      </c>
      <c r="AG125">
        <v>5.0099999999999997E-3</v>
      </c>
      <c r="AH125">
        <v>2</v>
      </c>
      <c r="AI125">
        <v>51662036</v>
      </c>
      <c r="AJ125">
        <v>113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ROW(Source!A91)</f>
        <v>91</v>
      </c>
      <c r="B126">
        <v>51662050</v>
      </c>
      <c r="C126">
        <v>51662025</v>
      </c>
      <c r="D126">
        <v>49514607</v>
      </c>
      <c r="E126">
        <v>70</v>
      </c>
      <c r="F126">
        <v>1</v>
      </c>
      <c r="G126">
        <v>1</v>
      </c>
      <c r="H126">
        <v>3</v>
      </c>
      <c r="I126" t="s">
        <v>547</v>
      </c>
      <c r="J126" t="s">
        <v>3</v>
      </c>
      <c r="K126" t="s">
        <v>548</v>
      </c>
      <c r="L126">
        <v>1327</v>
      </c>
      <c r="N126">
        <v>1005</v>
      </c>
      <c r="O126" t="s">
        <v>63</v>
      </c>
      <c r="P126" t="s">
        <v>63</v>
      </c>
      <c r="Q126">
        <v>1</v>
      </c>
      <c r="X126">
        <v>100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 t="s">
        <v>3</v>
      </c>
      <c r="AG126">
        <v>100</v>
      </c>
      <c r="AH126">
        <v>3</v>
      </c>
      <c r="AI126">
        <v>-1</v>
      </c>
      <c r="AJ126" t="s">
        <v>3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ROW(Source!A91)</f>
        <v>91</v>
      </c>
      <c r="B127">
        <v>51662051</v>
      </c>
      <c r="C127">
        <v>51662025</v>
      </c>
      <c r="D127">
        <v>49514616</v>
      </c>
      <c r="E127">
        <v>70</v>
      </c>
      <c r="F127">
        <v>1</v>
      </c>
      <c r="G127">
        <v>1</v>
      </c>
      <c r="H127">
        <v>3</v>
      </c>
      <c r="I127" t="s">
        <v>549</v>
      </c>
      <c r="J127" t="s">
        <v>3</v>
      </c>
      <c r="K127" t="s">
        <v>550</v>
      </c>
      <c r="L127">
        <v>1346</v>
      </c>
      <c r="N127">
        <v>1009</v>
      </c>
      <c r="O127" t="s">
        <v>471</v>
      </c>
      <c r="P127" t="s">
        <v>471</v>
      </c>
      <c r="Q127">
        <v>1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1</v>
      </c>
      <c r="AD127">
        <v>0</v>
      </c>
      <c r="AE127">
        <v>0</v>
      </c>
      <c r="AF127" t="s">
        <v>3</v>
      </c>
      <c r="AG127">
        <v>0</v>
      </c>
      <c r="AH127">
        <v>3</v>
      </c>
      <c r="AI127">
        <v>-1</v>
      </c>
      <c r="AJ127" t="s">
        <v>3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ROW(Source!A91)</f>
        <v>91</v>
      </c>
      <c r="B128">
        <v>51662052</v>
      </c>
      <c r="C128">
        <v>51662025</v>
      </c>
      <c r="D128">
        <v>49514616</v>
      </c>
      <c r="E128">
        <v>70</v>
      </c>
      <c r="F128">
        <v>1</v>
      </c>
      <c r="G128">
        <v>1</v>
      </c>
      <c r="H128">
        <v>3</v>
      </c>
      <c r="I128" t="s">
        <v>549</v>
      </c>
      <c r="J128" t="s">
        <v>3</v>
      </c>
      <c r="K128" t="s">
        <v>551</v>
      </c>
      <c r="L128">
        <v>1371</v>
      </c>
      <c r="N128">
        <v>1013</v>
      </c>
      <c r="O128" t="s">
        <v>17</v>
      </c>
      <c r="P128" t="s">
        <v>17</v>
      </c>
      <c r="Q128">
        <v>1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1</v>
      </c>
      <c r="AD128">
        <v>0</v>
      </c>
      <c r="AE128">
        <v>0</v>
      </c>
      <c r="AF128" t="s">
        <v>3</v>
      </c>
      <c r="AG128">
        <v>0</v>
      </c>
      <c r="AH128">
        <v>3</v>
      </c>
      <c r="AI128">
        <v>-1</v>
      </c>
      <c r="AJ128" t="s">
        <v>3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ROW(Source!A91)</f>
        <v>91</v>
      </c>
      <c r="B129">
        <v>51662053</v>
      </c>
      <c r="C129">
        <v>51662025</v>
      </c>
      <c r="D129">
        <v>49514677</v>
      </c>
      <c r="E129">
        <v>70</v>
      </c>
      <c r="F129">
        <v>1</v>
      </c>
      <c r="G129">
        <v>1</v>
      </c>
      <c r="H129">
        <v>3</v>
      </c>
      <c r="I129" t="s">
        <v>552</v>
      </c>
      <c r="J129" t="s">
        <v>3</v>
      </c>
      <c r="K129" t="s">
        <v>553</v>
      </c>
      <c r="L129">
        <v>1371</v>
      </c>
      <c r="N129">
        <v>1013</v>
      </c>
      <c r="O129" t="s">
        <v>17</v>
      </c>
      <c r="P129" t="s">
        <v>17</v>
      </c>
      <c r="Q129">
        <v>1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1</v>
      </c>
      <c r="AD129">
        <v>0</v>
      </c>
      <c r="AE129">
        <v>0</v>
      </c>
      <c r="AF129" t="s">
        <v>3</v>
      </c>
      <c r="AG129">
        <v>0</v>
      </c>
      <c r="AH129">
        <v>3</v>
      </c>
      <c r="AI129">
        <v>-1</v>
      </c>
      <c r="AJ129" t="s">
        <v>3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ROW(Source!A93)</f>
        <v>93</v>
      </c>
      <c r="B130">
        <v>51662064</v>
      </c>
      <c r="C130">
        <v>51662055</v>
      </c>
      <c r="D130">
        <v>49510723</v>
      </c>
      <c r="E130">
        <v>70</v>
      </c>
      <c r="F130">
        <v>1</v>
      </c>
      <c r="G130">
        <v>1</v>
      </c>
      <c r="H130">
        <v>1</v>
      </c>
      <c r="I130" t="s">
        <v>477</v>
      </c>
      <c r="J130" t="s">
        <v>3</v>
      </c>
      <c r="K130" t="s">
        <v>478</v>
      </c>
      <c r="L130">
        <v>1191</v>
      </c>
      <c r="N130">
        <v>1013</v>
      </c>
      <c r="O130" t="s">
        <v>455</v>
      </c>
      <c r="P130" t="s">
        <v>455</v>
      </c>
      <c r="Q130">
        <v>1</v>
      </c>
      <c r="X130">
        <v>1.42</v>
      </c>
      <c r="Y130">
        <v>0</v>
      </c>
      <c r="Z130">
        <v>0</v>
      </c>
      <c r="AA130">
        <v>0</v>
      </c>
      <c r="AB130">
        <v>8.9700000000000006</v>
      </c>
      <c r="AC130">
        <v>0</v>
      </c>
      <c r="AD130">
        <v>1</v>
      </c>
      <c r="AE130">
        <v>1</v>
      </c>
      <c r="AF130" t="s">
        <v>20</v>
      </c>
      <c r="AG130">
        <v>1.4909999999999999</v>
      </c>
      <c r="AH130">
        <v>2</v>
      </c>
      <c r="AI130">
        <v>51662056</v>
      </c>
      <c r="AJ130">
        <v>115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ROW(Source!A93)</f>
        <v>93</v>
      </c>
      <c r="B131">
        <v>51662065</v>
      </c>
      <c r="C131">
        <v>51662055</v>
      </c>
      <c r="D131">
        <v>49510905</v>
      </c>
      <c r="E131">
        <v>70</v>
      </c>
      <c r="F131">
        <v>1</v>
      </c>
      <c r="G131">
        <v>1</v>
      </c>
      <c r="H131">
        <v>1</v>
      </c>
      <c r="I131" t="s">
        <v>456</v>
      </c>
      <c r="J131" t="s">
        <v>3</v>
      </c>
      <c r="K131" t="s">
        <v>457</v>
      </c>
      <c r="L131">
        <v>1191</v>
      </c>
      <c r="N131">
        <v>1013</v>
      </c>
      <c r="O131" t="s">
        <v>455</v>
      </c>
      <c r="P131" t="s">
        <v>455</v>
      </c>
      <c r="Q131">
        <v>1</v>
      </c>
      <c r="X131">
        <v>0.01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2</v>
      </c>
      <c r="AF131" t="s">
        <v>20</v>
      </c>
      <c r="AG131">
        <v>1.0500000000000001E-2</v>
      </c>
      <c r="AH131">
        <v>2</v>
      </c>
      <c r="AI131">
        <v>51662057</v>
      </c>
      <c r="AJ131">
        <v>116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ROW(Source!A93)</f>
        <v>93</v>
      </c>
      <c r="B132">
        <v>51662066</v>
      </c>
      <c r="C132">
        <v>51662055</v>
      </c>
      <c r="D132">
        <v>49672695</v>
      </c>
      <c r="E132">
        <v>1</v>
      </c>
      <c r="F132">
        <v>1</v>
      </c>
      <c r="G132">
        <v>1</v>
      </c>
      <c r="H132">
        <v>2</v>
      </c>
      <c r="I132" t="s">
        <v>462</v>
      </c>
      <c r="J132" t="s">
        <v>463</v>
      </c>
      <c r="K132" t="s">
        <v>464</v>
      </c>
      <c r="L132">
        <v>1367</v>
      </c>
      <c r="N132">
        <v>1011</v>
      </c>
      <c r="O132" t="s">
        <v>461</v>
      </c>
      <c r="P132" t="s">
        <v>461</v>
      </c>
      <c r="Q132">
        <v>1</v>
      </c>
      <c r="X132">
        <v>0.35</v>
      </c>
      <c r="Y132">
        <v>0</v>
      </c>
      <c r="Z132">
        <v>3.12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20</v>
      </c>
      <c r="AG132">
        <v>0.36749999999999999</v>
      </c>
      <c r="AH132">
        <v>2</v>
      </c>
      <c r="AI132">
        <v>51662058</v>
      </c>
      <c r="AJ132">
        <v>117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ROW(Source!A93)</f>
        <v>93</v>
      </c>
      <c r="B133">
        <v>51662067</v>
      </c>
      <c r="C133">
        <v>51662055</v>
      </c>
      <c r="D133">
        <v>49673503</v>
      </c>
      <c r="E133">
        <v>1</v>
      </c>
      <c r="F133">
        <v>1</v>
      </c>
      <c r="G133">
        <v>1</v>
      </c>
      <c r="H133">
        <v>2</v>
      </c>
      <c r="I133" t="s">
        <v>465</v>
      </c>
      <c r="J133" t="s">
        <v>466</v>
      </c>
      <c r="K133" t="s">
        <v>467</v>
      </c>
      <c r="L133">
        <v>1367</v>
      </c>
      <c r="N133">
        <v>1011</v>
      </c>
      <c r="O133" t="s">
        <v>461</v>
      </c>
      <c r="P133" t="s">
        <v>461</v>
      </c>
      <c r="Q133">
        <v>1</v>
      </c>
      <c r="X133">
        <v>0.01</v>
      </c>
      <c r="Y133">
        <v>0</v>
      </c>
      <c r="Z133">
        <v>65.709999999999994</v>
      </c>
      <c r="AA133">
        <v>11.6</v>
      </c>
      <c r="AB133">
        <v>0</v>
      </c>
      <c r="AC133">
        <v>0</v>
      </c>
      <c r="AD133">
        <v>1</v>
      </c>
      <c r="AE133">
        <v>0</v>
      </c>
      <c r="AF133" t="s">
        <v>20</v>
      </c>
      <c r="AG133">
        <v>1.0500000000000001E-2</v>
      </c>
      <c r="AH133">
        <v>2</v>
      </c>
      <c r="AI133">
        <v>51662059</v>
      </c>
      <c r="AJ133">
        <v>118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ROW(Source!A93)</f>
        <v>93</v>
      </c>
      <c r="B134">
        <v>51662068</v>
      </c>
      <c r="C134">
        <v>51662055</v>
      </c>
      <c r="D134">
        <v>49525488</v>
      </c>
      <c r="E134">
        <v>1</v>
      </c>
      <c r="F134">
        <v>1</v>
      </c>
      <c r="G134">
        <v>1</v>
      </c>
      <c r="H134">
        <v>3</v>
      </c>
      <c r="I134" t="s">
        <v>468</v>
      </c>
      <c r="J134" t="s">
        <v>469</v>
      </c>
      <c r="K134" t="s">
        <v>470</v>
      </c>
      <c r="L134">
        <v>1346</v>
      </c>
      <c r="N134">
        <v>1009</v>
      </c>
      <c r="O134" t="s">
        <v>471</v>
      </c>
      <c r="P134" t="s">
        <v>471</v>
      </c>
      <c r="Q134">
        <v>1</v>
      </c>
      <c r="X134">
        <v>0.2</v>
      </c>
      <c r="Y134">
        <v>9.0399999999999991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3</v>
      </c>
      <c r="AG134">
        <v>0.2</v>
      </c>
      <c r="AH134">
        <v>2</v>
      </c>
      <c r="AI134">
        <v>51662060</v>
      </c>
      <c r="AJ134">
        <v>119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ROW(Source!A93)</f>
        <v>93</v>
      </c>
      <c r="B135">
        <v>51662069</v>
      </c>
      <c r="C135">
        <v>51662055</v>
      </c>
      <c r="D135">
        <v>49526492</v>
      </c>
      <c r="E135">
        <v>1</v>
      </c>
      <c r="F135">
        <v>1</v>
      </c>
      <c r="G135">
        <v>1</v>
      </c>
      <c r="H135">
        <v>3</v>
      </c>
      <c r="I135" t="s">
        <v>472</v>
      </c>
      <c r="J135" t="s">
        <v>473</v>
      </c>
      <c r="K135" t="s">
        <v>474</v>
      </c>
      <c r="L135">
        <v>1346</v>
      </c>
      <c r="N135">
        <v>1009</v>
      </c>
      <c r="O135" t="s">
        <v>471</v>
      </c>
      <c r="P135" t="s">
        <v>471</v>
      </c>
      <c r="Q135">
        <v>1</v>
      </c>
      <c r="X135">
        <v>0.56000000000000005</v>
      </c>
      <c r="Y135">
        <v>23.09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3</v>
      </c>
      <c r="AG135">
        <v>0.56000000000000005</v>
      </c>
      <c r="AH135">
        <v>2</v>
      </c>
      <c r="AI135">
        <v>51662061</v>
      </c>
      <c r="AJ135">
        <v>120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ROW(Source!A93)</f>
        <v>93</v>
      </c>
      <c r="B136">
        <v>51662070</v>
      </c>
      <c r="C136">
        <v>51662055</v>
      </c>
      <c r="D136">
        <v>49514680</v>
      </c>
      <c r="E136">
        <v>70</v>
      </c>
      <c r="F136">
        <v>1</v>
      </c>
      <c r="G136">
        <v>1</v>
      </c>
      <c r="H136">
        <v>3</v>
      </c>
      <c r="I136" t="s">
        <v>556</v>
      </c>
      <c r="J136" t="s">
        <v>3</v>
      </c>
      <c r="K136" t="s">
        <v>557</v>
      </c>
      <c r="L136">
        <v>1371</v>
      </c>
      <c r="N136">
        <v>1013</v>
      </c>
      <c r="O136" t="s">
        <v>17</v>
      </c>
      <c r="P136" t="s">
        <v>17</v>
      </c>
      <c r="Q136">
        <v>1</v>
      </c>
      <c r="X136">
        <v>1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 t="s">
        <v>3</v>
      </c>
      <c r="AG136">
        <v>1</v>
      </c>
      <c r="AH136">
        <v>3</v>
      </c>
      <c r="AI136">
        <v>-1</v>
      </c>
      <c r="AJ136" t="s">
        <v>3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ROW(Source!A95)</f>
        <v>95</v>
      </c>
      <c r="B137">
        <v>51662085</v>
      </c>
      <c r="C137">
        <v>51662072</v>
      </c>
      <c r="D137">
        <v>49510719</v>
      </c>
      <c r="E137">
        <v>70</v>
      </c>
      <c r="F137">
        <v>1</v>
      </c>
      <c r="G137">
        <v>1</v>
      </c>
      <c r="H137">
        <v>1</v>
      </c>
      <c r="I137" t="s">
        <v>491</v>
      </c>
      <c r="J137" t="s">
        <v>3</v>
      </c>
      <c r="K137" t="s">
        <v>492</v>
      </c>
      <c r="L137">
        <v>1191</v>
      </c>
      <c r="N137">
        <v>1013</v>
      </c>
      <c r="O137" t="s">
        <v>455</v>
      </c>
      <c r="P137" t="s">
        <v>455</v>
      </c>
      <c r="Q137">
        <v>1</v>
      </c>
      <c r="X137">
        <v>154</v>
      </c>
      <c r="Y137">
        <v>0</v>
      </c>
      <c r="Z137">
        <v>0</v>
      </c>
      <c r="AA137">
        <v>0</v>
      </c>
      <c r="AB137">
        <v>8.74</v>
      </c>
      <c r="AC137">
        <v>0</v>
      </c>
      <c r="AD137">
        <v>1</v>
      </c>
      <c r="AE137">
        <v>1</v>
      </c>
      <c r="AF137" t="s">
        <v>20</v>
      </c>
      <c r="AG137">
        <v>161.70000000000002</v>
      </c>
      <c r="AH137">
        <v>2</v>
      </c>
      <c r="AI137">
        <v>51662073</v>
      </c>
      <c r="AJ137">
        <v>122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ROW(Source!A95)</f>
        <v>95</v>
      </c>
      <c r="B138">
        <v>51662086</v>
      </c>
      <c r="C138">
        <v>51662072</v>
      </c>
      <c r="D138">
        <v>49510905</v>
      </c>
      <c r="E138">
        <v>70</v>
      </c>
      <c r="F138">
        <v>1</v>
      </c>
      <c r="G138">
        <v>1</v>
      </c>
      <c r="H138">
        <v>1</v>
      </c>
      <c r="I138" t="s">
        <v>456</v>
      </c>
      <c r="J138" t="s">
        <v>3</v>
      </c>
      <c r="K138" t="s">
        <v>457</v>
      </c>
      <c r="L138">
        <v>1191</v>
      </c>
      <c r="N138">
        <v>1013</v>
      </c>
      <c r="O138" t="s">
        <v>455</v>
      </c>
      <c r="P138" t="s">
        <v>455</v>
      </c>
      <c r="Q138">
        <v>1</v>
      </c>
      <c r="X138">
        <v>1.2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2</v>
      </c>
      <c r="AF138" t="s">
        <v>20</v>
      </c>
      <c r="AG138">
        <v>1.26</v>
      </c>
      <c r="AH138">
        <v>2</v>
      </c>
      <c r="AI138">
        <v>51662074</v>
      </c>
      <c r="AJ138">
        <v>123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ROW(Source!A95)</f>
        <v>95</v>
      </c>
      <c r="B139">
        <v>51662087</v>
      </c>
      <c r="C139">
        <v>51662072</v>
      </c>
      <c r="D139">
        <v>49672573</v>
      </c>
      <c r="E139">
        <v>1</v>
      </c>
      <c r="F139">
        <v>1</v>
      </c>
      <c r="G139">
        <v>1</v>
      </c>
      <c r="H139">
        <v>2</v>
      </c>
      <c r="I139" t="s">
        <v>458</v>
      </c>
      <c r="J139" t="s">
        <v>459</v>
      </c>
      <c r="K139" t="s">
        <v>460</v>
      </c>
      <c r="L139">
        <v>1367</v>
      </c>
      <c r="N139">
        <v>1011</v>
      </c>
      <c r="O139" t="s">
        <v>461</v>
      </c>
      <c r="P139" t="s">
        <v>461</v>
      </c>
      <c r="Q139">
        <v>1</v>
      </c>
      <c r="X139">
        <v>0.48</v>
      </c>
      <c r="Y139">
        <v>0</v>
      </c>
      <c r="Z139">
        <v>115.4</v>
      </c>
      <c r="AA139">
        <v>13.5</v>
      </c>
      <c r="AB139">
        <v>0</v>
      </c>
      <c r="AC139">
        <v>0</v>
      </c>
      <c r="AD139">
        <v>1</v>
      </c>
      <c r="AE139">
        <v>0</v>
      </c>
      <c r="AF139" t="s">
        <v>20</v>
      </c>
      <c r="AG139">
        <v>0.504</v>
      </c>
      <c r="AH139">
        <v>2</v>
      </c>
      <c r="AI139">
        <v>51662075</v>
      </c>
      <c r="AJ139">
        <v>124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ROW(Source!A95)</f>
        <v>95</v>
      </c>
      <c r="B140">
        <v>51662088</v>
      </c>
      <c r="C140">
        <v>51662072</v>
      </c>
      <c r="D140">
        <v>49672703</v>
      </c>
      <c r="E140">
        <v>1</v>
      </c>
      <c r="F140">
        <v>1</v>
      </c>
      <c r="G140">
        <v>1</v>
      </c>
      <c r="H140">
        <v>2</v>
      </c>
      <c r="I140" t="s">
        <v>493</v>
      </c>
      <c r="J140" t="s">
        <v>494</v>
      </c>
      <c r="K140" t="s">
        <v>495</v>
      </c>
      <c r="L140">
        <v>1367</v>
      </c>
      <c r="N140">
        <v>1011</v>
      </c>
      <c r="O140" t="s">
        <v>461</v>
      </c>
      <c r="P140" t="s">
        <v>461</v>
      </c>
      <c r="Q140">
        <v>1</v>
      </c>
      <c r="X140">
        <v>0.34</v>
      </c>
      <c r="Y140">
        <v>0</v>
      </c>
      <c r="Z140">
        <v>6.66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20</v>
      </c>
      <c r="AG140">
        <v>0.35700000000000004</v>
      </c>
      <c r="AH140">
        <v>2</v>
      </c>
      <c r="AI140">
        <v>51662076</v>
      </c>
      <c r="AJ140">
        <v>125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ROW(Source!A95)</f>
        <v>95</v>
      </c>
      <c r="B141">
        <v>51662089</v>
      </c>
      <c r="C141">
        <v>51662072</v>
      </c>
      <c r="D141">
        <v>49673503</v>
      </c>
      <c r="E141">
        <v>1</v>
      </c>
      <c r="F141">
        <v>1</v>
      </c>
      <c r="G141">
        <v>1</v>
      </c>
      <c r="H141">
        <v>2</v>
      </c>
      <c r="I141" t="s">
        <v>465</v>
      </c>
      <c r="J141" t="s">
        <v>466</v>
      </c>
      <c r="K141" t="s">
        <v>467</v>
      </c>
      <c r="L141">
        <v>1367</v>
      </c>
      <c r="N141">
        <v>1011</v>
      </c>
      <c r="O141" t="s">
        <v>461</v>
      </c>
      <c r="P141" t="s">
        <v>461</v>
      </c>
      <c r="Q141">
        <v>1</v>
      </c>
      <c r="X141">
        <v>0.72</v>
      </c>
      <c r="Y141">
        <v>0</v>
      </c>
      <c r="Z141">
        <v>65.709999999999994</v>
      </c>
      <c r="AA141">
        <v>11.6</v>
      </c>
      <c r="AB141">
        <v>0</v>
      </c>
      <c r="AC141">
        <v>0</v>
      </c>
      <c r="AD141">
        <v>1</v>
      </c>
      <c r="AE141">
        <v>0</v>
      </c>
      <c r="AF141" t="s">
        <v>20</v>
      </c>
      <c r="AG141">
        <v>0.75600000000000001</v>
      </c>
      <c r="AH141">
        <v>2</v>
      </c>
      <c r="AI141">
        <v>51662077</v>
      </c>
      <c r="AJ141">
        <v>126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ROW(Source!A95)</f>
        <v>95</v>
      </c>
      <c r="B142">
        <v>51662090</v>
      </c>
      <c r="C142">
        <v>51662072</v>
      </c>
      <c r="D142">
        <v>49673715</v>
      </c>
      <c r="E142">
        <v>1</v>
      </c>
      <c r="F142">
        <v>1</v>
      </c>
      <c r="G142">
        <v>1</v>
      </c>
      <c r="H142">
        <v>2</v>
      </c>
      <c r="I142" t="s">
        <v>479</v>
      </c>
      <c r="J142" t="s">
        <v>480</v>
      </c>
      <c r="K142" t="s">
        <v>481</v>
      </c>
      <c r="L142">
        <v>1367</v>
      </c>
      <c r="N142">
        <v>1011</v>
      </c>
      <c r="O142" t="s">
        <v>461</v>
      </c>
      <c r="P142" t="s">
        <v>461</v>
      </c>
      <c r="Q142">
        <v>1</v>
      </c>
      <c r="X142">
        <v>1.54</v>
      </c>
      <c r="Y142">
        <v>0</v>
      </c>
      <c r="Z142">
        <v>8.1</v>
      </c>
      <c r="AA142">
        <v>0</v>
      </c>
      <c r="AB142">
        <v>0</v>
      </c>
      <c r="AC142">
        <v>0</v>
      </c>
      <c r="AD142">
        <v>1</v>
      </c>
      <c r="AE142">
        <v>0</v>
      </c>
      <c r="AF142" t="s">
        <v>20</v>
      </c>
      <c r="AG142">
        <v>1.6170000000000002</v>
      </c>
      <c r="AH142">
        <v>2</v>
      </c>
      <c r="AI142">
        <v>51662078</v>
      </c>
      <c r="AJ142">
        <v>127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ROW(Source!A95)</f>
        <v>95</v>
      </c>
      <c r="B143">
        <v>51662091</v>
      </c>
      <c r="C143">
        <v>51662072</v>
      </c>
      <c r="D143">
        <v>49521144</v>
      </c>
      <c r="E143">
        <v>1</v>
      </c>
      <c r="F143">
        <v>1</v>
      </c>
      <c r="G143">
        <v>1</v>
      </c>
      <c r="H143">
        <v>3</v>
      </c>
      <c r="I143" t="s">
        <v>496</v>
      </c>
      <c r="J143" t="s">
        <v>497</v>
      </c>
      <c r="K143" t="s">
        <v>498</v>
      </c>
      <c r="L143">
        <v>1348</v>
      </c>
      <c r="N143">
        <v>1009</v>
      </c>
      <c r="O143" t="s">
        <v>196</v>
      </c>
      <c r="P143" t="s">
        <v>196</v>
      </c>
      <c r="Q143">
        <v>1000</v>
      </c>
      <c r="X143">
        <v>8.8999999999999995E-4</v>
      </c>
      <c r="Y143">
        <v>26499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3</v>
      </c>
      <c r="AG143">
        <v>8.8999999999999995E-4</v>
      </c>
      <c r="AH143">
        <v>2</v>
      </c>
      <c r="AI143">
        <v>51662079</v>
      </c>
      <c r="AJ143">
        <v>128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ROW(Source!A95)</f>
        <v>95</v>
      </c>
      <c r="B144">
        <v>51662092</v>
      </c>
      <c r="C144">
        <v>51662072</v>
      </c>
      <c r="D144">
        <v>49524301</v>
      </c>
      <c r="E144">
        <v>1</v>
      </c>
      <c r="F144">
        <v>1</v>
      </c>
      <c r="G144">
        <v>1</v>
      </c>
      <c r="H144">
        <v>3</v>
      </c>
      <c r="I144" t="s">
        <v>482</v>
      </c>
      <c r="J144" t="s">
        <v>483</v>
      </c>
      <c r="K144" t="s">
        <v>484</v>
      </c>
      <c r="L144">
        <v>1348</v>
      </c>
      <c r="N144">
        <v>1009</v>
      </c>
      <c r="O144" t="s">
        <v>196</v>
      </c>
      <c r="P144" t="s">
        <v>196</v>
      </c>
      <c r="Q144">
        <v>1000</v>
      </c>
      <c r="X144">
        <v>4.4999999999999999E-4</v>
      </c>
      <c r="Y144">
        <v>10362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4.4999999999999999E-4</v>
      </c>
      <c r="AH144">
        <v>2</v>
      </c>
      <c r="AI144">
        <v>51662080</v>
      </c>
      <c r="AJ144">
        <v>129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ROW(Source!A95)</f>
        <v>95</v>
      </c>
      <c r="B145">
        <v>51662093</v>
      </c>
      <c r="C145">
        <v>51662072</v>
      </c>
      <c r="D145">
        <v>49525488</v>
      </c>
      <c r="E145">
        <v>1</v>
      </c>
      <c r="F145">
        <v>1</v>
      </c>
      <c r="G145">
        <v>1</v>
      </c>
      <c r="H145">
        <v>3</v>
      </c>
      <c r="I145" t="s">
        <v>468</v>
      </c>
      <c r="J145" t="s">
        <v>469</v>
      </c>
      <c r="K145" t="s">
        <v>470</v>
      </c>
      <c r="L145">
        <v>1346</v>
      </c>
      <c r="N145">
        <v>1009</v>
      </c>
      <c r="O145" t="s">
        <v>471</v>
      </c>
      <c r="P145" t="s">
        <v>471</v>
      </c>
      <c r="Q145">
        <v>1</v>
      </c>
      <c r="X145">
        <v>15</v>
      </c>
      <c r="Y145">
        <v>9.0399999999999991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 t="s">
        <v>3</v>
      </c>
      <c r="AG145">
        <v>15</v>
      </c>
      <c r="AH145">
        <v>2</v>
      </c>
      <c r="AI145">
        <v>51662081</v>
      </c>
      <c r="AJ145">
        <v>130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ROW(Source!A95)</f>
        <v>95</v>
      </c>
      <c r="B146">
        <v>51662094</v>
      </c>
      <c r="C146">
        <v>51662072</v>
      </c>
      <c r="D146">
        <v>49526492</v>
      </c>
      <c r="E146">
        <v>1</v>
      </c>
      <c r="F146">
        <v>1</v>
      </c>
      <c r="G146">
        <v>1</v>
      </c>
      <c r="H146">
        <v>3</v>
      </c>
      <c r="I146" t="s">
        <v>472</v>
      </c>
      <c r="J146" t="s">
        <v>473</v>
      </c>
      <c r="K146" t="s">
        <v>474</v>
      </c>
      <c r="L146">
        <v>1346</v>
      </c>
      <c r="N146">
        <v>1009</v>
      </c>
      <c r="O146" t="s">
        <v>471</v>
      </c>
      <c r="P146" t="s">
        <v>471</v>
      </c>
      <c r="Q146">
        <v>1</v>
      </c>
      <c r="X146">
        <v>8</v>
      </c>
      <c r="Y146">
        <v>23.09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3</v>
      </c>
      <c r="AG146">
        <v>8</v>
      </c>
      <c r="AH146">
        <v>2</v>
      </c>
      <c r="AI146">
        <v>51662082</v>
      </c>
      <c r="AJ146">
        <v>131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ROW(Source!A95)</f>
        <v>95</v>
      </c>
      <c r="B147">
        <v>51662095</v>
      </c>
      <c r="C147">
        <v>51662072</v>
      </c>
      <c r="D147">
        <v>49512814</v>
      </c>
      <c r="E147">
        <v>70</v>
      </c>
      <c r="F147">
        <v>1</v>
      </c>
      <c r="G147">
        <v>1</v>
      </c>
      <c r="H147">
        <v>3</v>
      </c>
      <c r="I147" t="s">
        <v>545</v>
      </c>
      <c r="J147" t="s">
        <v>3</v>
      </c>
      <c r="K147" t="s">
        <v>546</v>
      </c>
      <c r="L147">
        <v>1327</v>
      </c>
      <c r="N147">
        <v>1005</v>
      </c>
      <c r="O147" t="s">
        <v>63</v>
      </c>
      <c r="P147" t="s">
        <v>63</v>
      </c>
      <c r="Q147">
        <v>1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1</v>
      </c>
      <c r="AD147">
        <v>0</v>
      </c>
      <c r="AE147">
        <v>0</v>
      </c>
      <c r="AF147" t="s">
        <v>3</v>
      </c>
      <c r="AG147">
        <v>0</v>
      </c>
      <c r="AH147">
        <v>3</v>
      </c>
      <c r="AI147">
        <v>-1</v>
      </c>
      <c r="AJ147" t="s">
        <v>3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ROW(Source!A95)</f>
        <v>95</v>
      </c>
      <c r="B148">
        <v>51662096</v>
      </c>
      <c r="C148">
        <v>51662072</v>
      </c>
      <c r="D148">
        <v>49555131</v>
      </c>
      <c r="E148">
        <v>1</v>
      </c>
      <c r="F148">
        <v>1</v>
      </c>
      <c r="G148">
        <v>1</v>
      </c>
      <c r="H148">
        <v>3</v>
      </c>
      <c r="I148" t="s">
        <v>499</v>
      </c>
      <c r="J148" t="s">
        <v>500</v>
      </c>
      <c r="K148" t="s">
        <v>501</v>
      </c>
      <c r="L148">
        <v>1348</v>
      </c>
      <c r="N148">
        <v>1009</v>
      </c>
      <c r="O148" t="s">
        <v>196</v>
      </c>
      <c r="P148" t="s">
        <v>196</v>
      </c>
      <c r="Q148">
        <v>1000</v>
      </c>
      <c r="X148">
        <v>5.0099999999999997E-3</v>
      </c>
      <c r="Y148">
        <v>17183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3</v>
      </c>
      <c r="AG148">
        <v>5.0099999999999997E-3</v>
      </c>
      <c r="AH148">
        <v>2</v>
      </c>
      <c r="AI148">
        <v>51662083</v>
      </c>
      <c r="AJ148">
        <v>132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ROW(Source!A95)</f>
        <v>95</v>
      </c>
      <c r="B149">
        <v>51662097</v>
      </c>
      <c r="C149">
        <v>51662072</v>
      </c>
      <c r="D149">
        <v>49514607</v>
      </c>
      <c r="E149">
        <v>70</v>
      </c>
      <c r="F149">
        <v>1</v>
      </c>
      <c r="G149">
        <v>1</v>
      </c>
      <c r="H149">
        <v>3</v>
      </c>
      <c r="I149" t="s">
        <v>547</v>
      </c>
      <c r="J149" t="s">
        <v>3</v>
      </c>
      <c r="K149" t="s">
        <v>548</v>
      </c>
      <c r="L149">
        <v>1327</v>
      </c>
      <c r="N149">
        <v>1005</v>
      </c>
      <c r="O149" t="s">
        <v>63</v>
      </c>
      <c r="P149" t="s">
        <v>63</v>
      </c>
      <c r="Q149">
        <v>1</v>
      </c>
      <c r="X149">
        <v>100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 t="s">
        <v>3</v>
      </c>
      <c r="AG149">
        <v>100</v>
      </c>
      <c r="AH149">
        <v>3</v>
      </c>
      <c r="AI149">
        <v>-1</v>
      </c>
      <c r="AJ149" t="s">
        <v>3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ROW(Source!A95)</f>
        <v>95</v>
      </c>
      <c r="B150">
        <v>51662098</v>
      </c>
      <c r="C150">
        <v>51662072</v>
      </c>
      <c r="D150">
        <v>49514616</v>
      </c>
      <c r="E150">
        <v>70</v>
      </c>
      <c r="F150">
        <v>1</v>
      </c>
      <c r="G150">
        <v>1</v>
      </c>
      <c r="H150">
        <v>3</v>
      </c>
      <c r="I150" t="s">
        <v>549</v>
      </c>
      <c r="J150" t="s">
        <v>3</v>
      </c>
      <c r="K150" t="s">
        <v>550</v>
      </c>
      <c r="L150">
        <v>1346</v>
      </c>
      <c r="N150">
        <v>1009</v>
      </c>
      <c r="O150" t="s">
        <v>471</v>
      </c>
      <c r="P150" t="s">
        <v>471</v>
      </c>
      <c r="Q150">
        <v>1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1</v>
      </c>
      <c r="AD150">
        <v>0</v>
      </c>
      <c r="AE150">
        <v>0</v>
      </c>
      <c r="AF150" t="s">
        <v>3</v>
      </c>
      <c r="AG150">
        <v>0</v>
      </c>
      <c r="AH150">
        <v>3</v>
      </c>
      <c r="AI150">
        <v>-1</v>
      </c>
      <c r="AJ150" t="s">
        <v>3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ROW(Source!A95)</f>
        <v>95</v>
      </c>
      <c r="B151">
        <v>51662099</v>
      </c>
      <c r="C151">
        <v>51662072</v>
      </c>
      <c r="D151">
        <v>49514616</v>
      </c>
      <c r="E151">
        <v>70</v>
      </c>
      <c r="F151">
        <v>1</v>
      </c>
      <c r="G151">
        <v>1</v>
      </c>
      <c r="H151">
        <v>3</v>
      </c>
      <c r="I151" t="s">
        <v>549</v>
      </c>
      <c r="J151" t="s">
        <v>3</v>
      </c>
      <c r="K151" t="s">
        <v>551</v>
      </c>
      <c r="L151">
        <v>1371</v>
      </c>
      <c r="N151">
        <v>1013</v>
      </c>
      <c r="O151" t="s">
        <v>17</v>
      </c>
      <c r="P151" t="s">
        <v>17</v>
      </c>
      <c r="Q151">
        <v>1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1</v>
      </c>
      <c r="AD151">
        <v>0</v>
      </c>
      <c r="AE151">
        <v>0</v>
      </c>
      <c r="AF151" t="s">
        <v>3</v>
      </c>
      <c r="AG151">
        <v>0</v>
      </c>
      <c r="AH151">
        <v>3</v>
      </c>
      <c r="AI151">
        <v>-1</v>
      </c>
      <c r="AJ151" t="s">
        <v>3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ROW(Source!A95)</f>
        <v>95</v>
      </c>
      <c r="B152">
        <v>51662100</v>
      </c>
      <c r="C152">
        <v>51662072</v>
      </c>
      <c r="D152">
        <v>49514677</v>
      </c>
      <c r="E152">
        <v>70</v>
      </c>
      <c r="F152">
        <v>1</v>
      </c>
      <c r="G152">
        <v>1</v>
      </c>
      <c r="H152">
        <v>3</v>
      </c>
      <c r="I152" t="s">
        <v>552</v>
      </c>
      <c r="J152" t="s">
        <v>3</v>
      </c>
      <c r="K152" t="s">
        <v>553</v>
      </c>
      <c r="L152">
        <v>1371</v>
      </c>
      <c r="N152">
        <v>1013</v>
      </c>
      <c r="O152" t="s">
        <v>17</v>
      </c>
      <c r="P152" t="s">
        <v>17</v>
      </c>
      <c r="Q152">
        <v>1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1</v>
      </c>
      <c r="AD152">
        <v>0</v>
      </c>
      <c r="AE152">
        <v>0</v>
      </c>
      <c r="AF152" t="s">
        <v>3</v>
      </c>
      <c r="AG152">
        <v>0</v>
      </c>
      <c r="AH152">
        <v>3</v>
      </c>
      <c r="AI152">
        <v>-1</v>
      </c>
      <c r="AJ152" t="s">
        <v>3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ROW(Source!A95)</f>
        <v>95</v>
      </c>
      <c r="B153">
        <v>51662101</v>
      </c>
      <c r="C153">
        <v>51662072</v>
      </c>
      <c r="D153">
        <v>49514711</v>
      </c>
      <c r="E153">
        <v>70</v>
      </c>
      <c r="F153">
        <v>1</v>
      </c>
      <c r="G153">
        <v>1</v>
      </c>
      <c r="H153">
        <v>3</v>
      </c>
      <c r="I153" t="s">
        <v>554</v>
      </c>
      <c r="J153" t="s">
        <v>3</v>
      </c>
      <c r="K153" t="s">
        <v>555</v>
      </c>
      <c r="L153">
        <v>1371</v>
      </c>
      <c r="N153">
        <v>1013</v>
      </c>
      <c r="O153" t="s">
        <v>17</v>
      </c>
      <c r="P153" t="s">
        <v>17</v>
      </c>
      <c r="Q153">
        <v>1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1</v>
      </c>
      <c r="AD153">
        <v>0</v>
      </c>
      <c r="AE153">
        <v>0</v>
      </c>
      <c r="AF153" t="s">
        <v>3</v>
      </c>
      <c r="AG153">
        <v>0</v>
      </c>
      <c r="AH153">
        <v>3</v>
      </c>
      <c r="AI153">
        <v>-1</v>
      </c>
      <c r="AJ153" t="s">
        <v>3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ROW(Source!A97)</f>
        <v>97</v>
      </c>
      <c r="B154">
        <v>51662121</v>
      </c>
      <c r="C154">
        <v>51662103</v>
      </c>
      <c r="D154">
        <v>49510719</v>
      </c>
      <c r="E154">
        <v>70</v>
      </c>
      <c r="F154">
        <v>1</v>
      </c>
      <c r="G154">
        <v>1</v>
      </c>
      <c r="H154">
        <v>1</v>
      </c>
      <c r="I154" t="s">
        <v>491</v>
      </c>
      <c r="J154" t="s">
        <v>3</v>
      </c>
      <c r="K154" t="s">
        <v>492</v>
      </c>
      <c r="L154">
        <v>1191</v>
      </c>
      <c r="N154">
        <v>1013</v>
      </c>
      <c r="O154" t="s">
        <v>455</v>
      </c>
      <c r="P154" t="s">
        <v>455</v>
      </c>
      <c r="Q154">
        <v>1</v>
      </c>
      <c r="X154">
        <v>122</v>
      </c>
      <c r="Y154">
        <v>0</v>
      </c>
      <c r="Z154">
        <v>0</v>
      </c>
      <c r="AA154">
        <v>0</v>
      </c>
      <c r="AB154">
        <v>8.74</v>
      </c>
      <c r="AC154">
        <v>0</v>
      </c>
      <c r="AD154">
        <v>1</v>
      </c>
      <c r="AE154">
        <v>1</v>
      </c>
      <c r="AF154" t="s">
        <v>20</v>
      </c>
      <c r="AG154">
        <v>128.1</v>
      </c>
      <c r="AH154">
        <v>2</v>
      </c>
      <c r="AI154">
        <v>51662104</v>
      </c>
      <c r="AJ154">
        <v>134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ROW(Source!A97)</f>
        <v>97</v>
      </c>
      <c r="B155">
        <v>51662122</v>
      </c>
      <c r="C155">
        <v>51662103</v>
      </c>
      <c r="D155">
        <v>49510905</v>
      </c>
      <c r="E155">
        <v>70</v>
      </c>
      <c r="F155">
        <v>1</v>
      </c>
      <c r="G155">
        <v>1</v>
      </c>
      <c r="H155">
        <v>1</v>
      </c>
      <c r="I155" t="s">
        <v>456</v>
      </c>
      <c r="J155" t="s">
        <v>3</v>
      </c>
      <c r="K155" t="s">
        <v>457</v>
      </c>
      <c r="L155">
        <v>1191</v>
      </c>
      <c r="N155">
        <v>1013</v>
      </c>
      <c r="O155" t="s">
        <v>455</v>
      </c>
      <c r="P155" t="s">
        <v>455</v>
      </c>
      <c r="Q155">
        <v>1</v>
      </c>
      <c r="X155">
        <v>0.64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2</v>
      </c>
      <c r="AF155" t="s">
        <v>20</v>
      </c>
      <c r="AG155">
        <v>0.67200000000000004</v>
      </c>
      <c r="AH155">
        <v>2</v>
      </c>
      <c r="AI155">
        <v>51662105</v>
      </c>
      <c r="AJ155">
        <v>135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ROW(Source!A97)</f>
        <v>97</v>
      </c>
      <c r="B156">
        <v>51662123</v>
      </c>
      <c r="C156">
        <v>51662103</v>
      </c>
      <c r="D156">
        <v>49672573</v>
      </c>
      <c r="E156">
        <v>1</v>
      </c>
      <c r="F156">
        <v>1</v>
      </c>
      <c r="G156">
        <v>1</v>
      </c>
      <c r="H156">
        <v>2</v>
      </c>
      <c r="I156" t="s">
        <v>458</v>
      </c>
      <c r="J156" t="s">
        <v>459</v>
      </c>
      <c r="K156" t="s">
        <v>460</v>
      </c>
      <c r="L156">
        <v>1367</v>
      </c>
      <c r="N156">
        <v>1011</v>
      </c>
      <c r="O156" t="s">
        <v>461</v>
      </c>
      <c r="P156" t="s">
        <v>461</v>
      </c>
      <c r="Q156">
        <v>1</v>
      </c>
      <c r="X156">
        <v>0.25</v>
      </c>
      <c r="Y156">
        <v>0</v>
      </c>
      <c r="Z156">
        <v>115.4</v>
      </c>
      <c r="AA156">
        <v>13.5</v>
      </c>
      <c r="AB156">
        <v>0</v>
      </c>
      <c r="AC156">
        <v>0</v>
      </c>
      <c r="AD156">
        <v>1</v>
      </c>
      <c r="AE156">
        <v>0</v>
      </c>
      <c r="AF156" t="s">
        <v>20</v>
      </c>
      <c r="AG156">
        <v>0.26250000000000001</v>
      </c>
      <c r="AH156">
        <v>2</v>
      </c>
      <c r="AI156">
        <v>51662106</v>
      </c>
      <c r="AJ156">
        <v>136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ROW(Source!A97)</f>
        <v>97</v>
      </c>
      <c r="B157">
        <v>51662124</v>
      </c>
      <c r="C157">
        <v>51662103</v>
      </c>
      <c r="D157">
        <v>49672695</v>
      </c>
      <c r="E157">
        <v>1</v>
      </c>
      <c r="F157">
        <v>1</v>
      </c>
      <c r="G157">
        <v>1</v>
      </c>
      <c r="H157">
        <v>2</v>
      </c>
      <c r="I157" t="s">
        <v>462</v>
      </c>
      <c r="J157" t="s">
        <v>463</v>
      </c>
      <c r="K157" t="s">
        <v>464</v>
      </c>
      <c r="L157">
        <v>1367</v>
      </c>
      <c r="N157">
        <v>1011</v>
      </c>
      <c r="O157" t="s">
        <v>461</v>
      </c>
      <c r="P157" t="s">
        <v>461</v>
      </c>
      <c r="Q157">
        <v>1</v>
      </c>
      <c r="X157">
        <v>17.649999999999999</v>
      </c>
      <c r="Y157">
        <v>0</v>
      </c>
      <c r="Z157">
        <v>3.12</v>
      </c>
      <c r="AA157">
        <v>0</v>
      </c>
      <c r="AB157">
        <v>0</v>
      </c>
      <c r="AC157">
        <v>0</v>
      </c>
      <c r="AD157">
        <v>1</v>
      </c>
      <c r="AE157">
        <v>0</v>
      </c>
      <c r="AF157" t="s">
        <v>20</v>
      </c>
      <c r="AG157">
        <v>18.532499999999999</v>
      </c>
      <c r="AH157">
        <v>2</v>
      </c>
      <c r="AI157">
        <v>51662107</v>
      </c>
      <c r="AJ157">
        <v>137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ROW(Source!A97)</f>
        <v>97</v>
      </c>
      <c r="B158">
        <v>51662125</v>
      </c>
      <c r="C158">
        <v>51662103</v>
      </c>
      <c r="D158">
        <v>49672703</v>
      </c>
      <c r="E158">
        <v>1</v>
      </c>
      <c r="F158">
        <v>1</v>
      </c>
      <c r="G158">
        <v>1</v>
      </c>
      <c r="H158">
        <v>2</v>
      </c>
      <c r="I158" t="s">
        <v>493</v>
      </c>
      <c r="J158" t="s">
        <v>494</v>
      </c>
      <c r="K158" t="s">
        <v>495</v>
      </c>
      <c r="L158">
        <v>1367</v>
      </c>
      <c r="N158">
        <v>1011</v>
      </c>
      <c r="O158" t="s">
        <v>461</v>
      </c>
      <c r="P158" t="s">
        <v>461</v>
      </c>
      <c r="Q158">
        <v>1</v>
      </c>
      <c r="X158">
        <v>0.23</v>
      </c>
      <c r="Y158">
        <v>0</v>
      </c>
      <c r="Z158">
        <v>6.66</v>
      </c>
      <c r="AA158">
        <v>0</v>
      </c>
      <c r="AB158">
        <v>0</v>
      </c>
      <c r="AC158">
        <v>0</v>
      </c>
      <c r="AD158">
        <v>1</v>
      </c>
      <c r="AE158">
        <v>0</v>
      </c>
      <c r="AF158" t="s">
        <v>20</v>
      </c>
      <c r="AG158">
        <v>0.24150000000000002</v>
      </c>
      <c r="AH158">
        <v>2</v>
      </c>
      <c r="AI158">
        <v>51662108</v>
      </c>
      <c r="AJ158">
        <v>138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ROW(Source!A97)</f>
        <v>97</v>
      </c>
      <c r="B159">
        <v>51662126</v>
      </c>
      <c r="C159">
        <v>51662103</v>
      </c>
      <c r="D159">
        <v>49673503</v>
      </c>
      <c r="E159">
        <v>1</v>
      </c>
      <c r="F159">
        <v>1</v>
      </c>
      <c r="G159">
        <v>1</v>
      </c>
      <c r="H159">
        <v>2</v>
      </c>
      <c r="I159" t="s">
        <v>465</v>
      </c>
      <c r="J159" t="s">
        <v>466</v>
      </c>
      <c r="K159" t="s">
        <v>467</v>
      </c>
      <c r="L159">
        <v>1367</v>
      </c>
      <c r="N159">
        <v>1011</v>
      </c>
      <c r="O159" t="s">
        <v>461</v>
      </c>
      <c r="P159" t="s">
        <v>461</v>
      </c>
      <c r="Q159">
        <v>1</v>
      </c>
      <c r="X159">
        <v>0.39</v>
      </c>
      <c r="Y159">
        <v>0</v>
      </c>
      <c r="Z159">
        <v>65.709999999999994</v>
      </c>
      <c r="AA159">
        <v>11.6</v>
      </c>
      <c r="AB159">
        <v>0</v>
      </c>
      <c r="AC159">
        <v>0</v>
      </c>
      <c r="AD159">
        <v>1</v>
      </c>
      <c r="AE159">
        <v>0</v>
      </c>
      <c r="AF159" t="s">
        <v>20</v>
      </c>
      <c r="AG159">
        <v>0.40950000000000003</v>
      </c>
      <c r="AH159">
        <v>2</v>
      </c>
      <c r="AI159">
        <v>51662109</v>
      </c>
      <c r="AJ159">
        <v>139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ROW(Source!A97)</f>
        <v>97</v>
      </c>
      <c r="B160">
        <v>51662127</v>
      </c>
      <c r="C160">
        <v>51662103</v>
      </c>
      <c r="D160">
        <v>49673715</v>
      </c>
      <c r="E160">
        <v>1</v>
      </c>
      <c r="F160">
        <v>1</v>
      </c>
      <c r="G160">
        <v>1</v>
      </c>
      <c r="H160">
        <v>2</v>
      </c>
      <c r="I160" t="s">
        <v>479</v>
      </c>
      <c r="J160" t="s">
        <v>480</v>
      </c>
      <c r="K160" t="s">
        <v>481</v>
      </c>
      <c r="L160">
        <v>1367</v>
      </c>
      <c r="N160">
        <v>1011</v>
      </c>
      <c r="O160" t="s">
        <v>461</v>
      </c>
      <c r="P160" t="s">
        <v>461</v>
      </c>
      <c r="Q160">
        <v>1</v>
      </c>
      <c r="X160">
        <v>1.33</v>
      </c>
      <c r="Y160">
        <v>0</v>
      </c>
      <c r="Z160">
        <v>8.1</v>
      </c>
      <c r="AA160">
        <v>0</v>
      </c>
      <c r="AB160">
        <v>0</v>
      </c>
      <c r="AC160">
        <v>0</v>
      </c>
      <c r="AD160">
        <v>1</v>
      </c>
      <c r="AE160">
        <v>0</v>
      </c>
      <c r="AF160" t="s">
        <v>20</v>
      </c>
      <c r="AG160">
        <v>1.3965000000000001</v>
      </c>
      <c r="AH160">
        <v>2</v>
      </c>
      <c r="AI160">
        <v>51662110</v>
      </c>
      <c r="AJ160">
        <v>140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ROW(Source!A97)</f>
        <v>97</v>
      </c>
      <c r="B161">
        <v>51662128</v>
      </c>
      <c r="C161">
        <v>51662103</v>
      </c>
      <c r="D161">
        <v>49521144</v>
      </c>
      <c r="E161">
        <v>1</v>
      </c>
      <c r="F161">
        <v>1</v>
      </c>
      <c r="G161">
        <v>1</v>
      </c>
      <c r="H161">
        <v>3</v>
      </c>
      <c r="I161" t="s">
        <v>496</v>
      </c>
      <c r="J161" t="s">
        <v>497</v>
      </c>
      <c r="K161" t="s">
        <v>498</v>
      </c>
      <c r="L161">
        <v>1348</v>
      </c>
      <c r="N161">
        <v>1009</v>
      </c>
      <c r="O161" t="s">
        <v>196</v>
      </c>
      <c r="P161" t="s">
        <v>196</v>
      </c>
      <c r="Q161">
        <v>1000</v>
      </c>
      <c r="X161">
        <v>8.4000000000000003E-4</v>
      </c>
      <c r="Y161">
        <v>26499</v>
      </c>
      <c r="Z161">
        <v>0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3</v>
      </c>
      <c r="AG161">
        <v>8.4000000000000003E-4</v>
      </c>
      <c r="AH161">
        <v>2</v>
      </c>
      <c r="AI161">
        <v>51662111</v>
      </c>
      <c r="AJ161">
        <v>141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ROW(Source!A97)</f>
        <v>97</v>
      </c>
      <c r="B162">
        <v>51662129</v>
      </c>
      <c r="C162">
        <v>51662103</v>
      </c>
      <c r="D162">
        <v>49524301</v>
      </c>
      <c r="E162">
        <v>1</v>
      </c>
      <c r="F162">
        <v>1</v>
      </c>
      <c r="G162">
        <v>1</v>
      </c>
      <c r="H162">
        <v>3</v>
      </c>
      <c r="I162" t="s">
        <v>482</v>
      </c>
      <c r="J162" t="s">
        <v>483</v>
      </c>
      <c r="K162" t="s">
        <v>484</v>
      </c>
      <c r="L162">
        <v>1348</v>
      </c>
      <c r="N162">
        <v>1009</v>
      </c>
      <c r="O162" t="s">
        <v>196</v>
      </c>
      <c r="P162" t="s">
        <v>196</v>
      </c>
      <c r="Q162">
        <v>1000</v>
      </c>
      <c r="X162">
        <v>3.8999999999999999E-4</v>
      </c>
      <c r="Y162">
        <v>10362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3</v>
      </c>
      <c r="AG162">
        <v>3.8999999999999999E-4</v>
      </c>
      <c r="AH162">
        <v>2</v>
      </c>
      <c r="AI162">
        <v>51662112</v>
      </c>
      <c r="AJ162">
        <v>142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ROW(Source!A97)</f>
        <v>97</v>
      </c>
      <c r="B163">
        <v>51662130</v>
      </c>
      <c r="C163">
        <v>51662103</v>
      </c>
      <c r="D163">
        <v>49525488</v>
      </c>
      <c r="E163">
        <v>1</v>
      </c>
      <c r="F163">
        <v>1</v>
      </c>
      <c r="G163">
        <v>1</v>
      </c>
      <c r="H163">
        <v>3</v>
      </c>
      <c r="I163" t="s">
        <v>468</v>
      </c>
      <c r="J163" t="s">
        <v>469</v>
      </c>
      <c r="K163" t="s">
        <v>470</v>
      </c>
      <c r="L163">
        <v>1346</v>
      </c>
      <c r="N163">
        <v>1009</v>
      </c>
      <c r="O163" t="s">
        <v>471</v>
      </c>
      <c r="P163" t="s">
        <v>471</v>
      </c>
      <c r="Q163">
        <v>1</v>
      </c>
      <c r="X163">
        <v>11</v>
      </c>
      <c r="Y163">
        <v>9.0399999999999991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3</v>
      </c>
      <c r="AG163">
        <v>11</v>
      </c>
      <c r="AH163">
        <v>2</v>
      </c>
      <c r="AI163">
        <v>51662113</v>
      </c>
      <c r="AJ163">
        <v>143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ROW(Source!A97)</f>
        <v>97</v>
      </c>
      <c r="B164">
        <v>51662131</v>
      </c>
      <c r="C164">
        <v>51662103</v>
      </c>
      <c r="D164">
        <v>49526492</v>
      </c>
      <c r="E164">
        <v>1</v>
      </c>
      <c r="F164">
        <v>1</v>
      </c>
      <c r="G164">
        <v>1</v>
      </c>
      <c r="H164">
        <v>3</v>
      </c>
      <c r="I164" t="s">
        <v>472</v>
      </c>
      <c r="J164" t="s">
        <v>473</v>
      </c>
      <c r="K164" t="s">
        <v>474</v>
      </c>
      <c r="L164">
        <v>1346</v>
      </c>
      <c r="N164">
        <v>1009</v>
      </c>
      <c r="O164" t="s">
        <v>471</v>
      </c>
      <c r="P164" t="s">
        <v>471</v>
      </c>
      <c r="Q164">
        <v>1</v>
      </c>
      <c r="X164">
        <v>7.58</v>
      </c>
      <c r="Y164">
        <v>23.09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0</v>
      </c>
      <c r="AF164" t="s">
        <v>3</v>
      </c>
      <c r="AG164">
        <v>7.58</v>
      </c>
      <c r="AH164">
        <v>2</v>
      </c>
      <c r="AI164">
        <v>51662114</v>
      </c>
      <c r="AJ164">
        <v>144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ROW(Source!A97)</f>
        <v>97</v>
      </c>
      <c r="B165">
        <v>51662132</v>
      </c>
      <c r="C165">
        <v>51662103</v>
      </c>
      <c r="D165">
        <v>49512814</v>
      </c>
      <c r="E165">
        <v>70</v>
      </c>
      <c r="F165">
        <v>1</v>
      </c>
      <c r="G165">
        <v>1</v>
      </c>
      <c r="H165">
        <v>3</v>
      </c>
      <c r="I165" t="s">
        <v>545</v>
      </c>
      <c r="J165" t="s">
        <v>3</v>
      </c>
      <c r="K165" t="s">
        <v>546</v>
      </c>
      <c r="L165">
        <v>1327</v>
      </c>
      <c r="N165">
        <v>1005</v>
      </c>
      <c r="O165" t="s">
        <v>63</v>
      </c>
      <c r="P165" t="s">
        <v>63</v>
      </c>
      <c r="Q165">
        <v>1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1</v>
      </c>
      <c r="AD165">
        <v>0</v>
      </c>
      <c r="AE165">
        <v>0</v>
      </c>
      <c r="AF165" t="s">
        <v>3</v>
      </c>
      <c r="AG165">
        <v>0</v>
      </c>
      <c r="AH165">
        <v>3</v>
      </c>
      <c r="AI165">
        <v>-1</v>
      </c>
      <c r="AJ165" t="s">
        <v>3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ROW(Source!A97)</f>
        <v>97</v>
      </c>
      <c r="B166">
        <v>51662133</v>
      </c>
      <c r="C166">
        <v>51662103</v>
      </c>
      <c r="D166">
        <v>49555131</v>
      </c>
      <c r="E166">
        <v>1</v>
      </c>
      <c r="F166">
        <v>1</v>
      </c>
      <c r="G166">
        <v>1</v>
      </c>
      <c r="H166">
        <v>3</v>
      </c>
      <c r="I166" t="s">
        <v>499</v>
      </c>
      <c r="J166" t="s">
        <v>500</v>
      </c>
      <c r="K166" t="s">
        <v>501</v>
      </c>
      <c r="L166">
        <v>1348</v>
      </c>
      <c r="N166">
        <v>1009</v>
      </c>
      <c r="O166" t="s">
        <v>196</v>
      </c>
      <c r="P166" t="s">
        <v>196</v>
      </c>
      <c r="Q166">
        <v>1000</v>
      </c>
      <c r="X166">
        <v>5.13E-3</v>
      </c>
      <c r="Y166">
        <v>17183</v>
      </c>
      <c r="Z166">
        <v>0</v>
      </c>
      <c r="AA166">
        <v>0</v>
      </c>
      <c r="AB166">
        <v>0</v>
      </c>
      <c r="AC166">
        <v>0</v>
      </c>
      <c r="AD166">
        <v>1</v>
      </c>
      <c r="AE166">
        <v>0</v>
      </c>
      <c r="AF166" t="s">
        <v>3</v>
      </c>
      <c r="AG166">
        <v>5.13E-3</v>
      </c>
      <c r="AH166">
        <v>2</v>
      </c>
      <c r="AI166">
        <v>51662115</v>
      </c>
      <c r="AJ166">
        <v>145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ROW(Source!A97)</f>
        <v>97</v>
      </c>
      <c r="B167">
        <v>51662134</v>
      </c>
      <c r="C167">
        <v>51662103</v>
      </c>
      <c r="D167">
        <v>49514607</v>
      </c>
      <c r="E167">
        <v>70</v>
      </c>
      <c r="F167">
        <v>1</v>
      </c>
      <c r="G167">
        <v>1</v>
      </c>
      <c r="H167">
        <v>3</v>
      </c>
      <c r="I167" t="s">
        <v>547</v>
      </c>
      <c r="J167" t="s">
        <v>3</v>
      </c>
      <c r="K167" t="s">
        <v>548</v>
      </c>
      <c r="L167">
        <v>1327</v>
      </c>
      <c r="N167">
        <v>1005</v>
      </c>
      <c r="O167" t="s">
        <v>63</v>
      </c>
      <c r="P167" t="s">
        <v>63</v>
      </c>
      <c r="Q167">
        <v>1</v>
      </c>
      <c r="X167">
        <v>100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 t="s">
        <v>3</v>
      </c>
      <c r="AG167">
        <v>100</v>
      </c>
      <c r="AH167">
        <v>3</v>
      </c>
      <c r="AI167">
        <v>-1</v>
      </c>
      <c r="AJ167" t="s">
        <v>3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ROW(Source!A97)</f>
        <v>97</v>
      </c>
      <c r="B168">
        <v>51662135</v>
      </c>
      <c r="C168">
        <v>51662103</v>
      </c>
      <c r="D168">
        <v>49514616</v>
      </c>
      <c r="E168">
        <v>70</v>
      </c>
      <c r="F168">
        <v>1</v>
      </c>
      <c r="G168">
        <v>1</v>
      </c>
      <c r="H168">
        <v>3</v>
      </c>
      <c r="I168" t="s">
        <v>549</v>
      </c>
      <c r="J168" t="s">
        <v>3</v>
      </c>
      <c r="K168" t="s">
        <v>550</v>
      </c>
      <c r="L168">
        <v>1346</v>
      </c>
      <c r="N168">
        <v>1009</v>
      </c>
      <c r="O168" t="s">
        <v>471</v>
      </c>
      <c r="P168" t="s">
        <v>471</v>
      </c>
      <c r="Q168">
        <v>1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1</v>
      </c>
      <c r="AD168">
        <v>0</v>
      </c>
      <c r="AE168">
        <v>0</v>
      </c>
      <c r="AF168" t="s">
        <v>3</v>
      </c>
      <c r="AG168">
        <v>0</v>
      </c>
      <c r="AH168">
        <v>3</v>
      </c>
      <c r="AI168">
        <v>-1</v>
      </c>
      <c r="AJ168" t="s">
        <v>3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ROW(Source!A97)</f>
        <v>97</v>
      </c>
      <c r="B169">
        <v>51662136</v>
      </c>
      <c r="C169">
        <v>51662103</v>
      </c>
      <c r="D169">
        <v>49514616</v>
      </c>
      <c r="E169">
        <v>70</v>
      </c>
      <c r="F169">
        <v>1</v>
      </c>
      <c r="G169">
        <v>1</v>
      </c>
      <c r="H169">
        <v>3</v>
      </c>
      <c r="I169" t="s">
        <v>549</v>
      </c>
      <c r="J169" t="s">
        <v>3</v>
      </c>
      <c r="K169" t="s">
        <v>551</v>
      </c>
      <c r="L169">
        <v>1371</v>
      </c>
      <c r="N169">
        <v>1013</v>
      </c>
      <c r="O169" t="s">
        <v>17</v>
      </c>
      <c r="P169" t="s">
        <v>17</v>
      </c>
      <c r="Q169">
        <v>1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1</v>
      </c>
      <c r="AD169">
        <v>0</v>
      </c>
      <c r="AE169">
        <v>0</v>
      </c>
      <c r="AF169" t="s">
        <v>3</v>
      </c>
      <c r="AG169">
        <v>0</v>
      </c>
      <c r="AH169">
        <v>3</v>
      </c>
      <c r="AI169">
        <v>-1</v>
      </c>
      <c r="AJ169" t="s">
        <v>3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ROW(Source!A97)</f>
        <v>97</v>
      </c>
      <c r="B170">
        <v>51662137</v>
      </c>
      <c r="C170">
        <v>51662103</v>
      </c>
      <c r="D170">
        <v>49514677</v>
      </c>
      <c r="E170">
        <v>70</v>
      </c>
      <c r="F170">
        <v>1</v>
      </c>
      <c r="G170">
        <v>1</v>
      </c>
      <c r="H170">
        <v>3</v>
      </c>
      <c r="I170" t="s">
        <v>552</v>
      </c>
      <c r="J170" t="s">
        <v>3</v>
      </c>
      <c r="K170" t="s">
        <v>553</v>
      </c>
      <c r="L170">
        <v>1371</v>
      </c>
      <c r="N170">
        <v>1013</v>
      </c>
      <c r="O170" t="s">
        <v>17</v>
      </c>
      <c r="P170" t="s">
        <v>17</v>
      </c>
      <c r="Q170">
        <v>1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1</v>
      </c>
      <c r="AD170">
        <v>0</v>
      </c>
      <c r="AE170">
        <v>0</v>
      </c>
      <c r="AF170" t="s">
        <v>3</v>
      </c>
      <c r="AG170">
        <v>0</v>
      </c>
      <c r="AH170">
        <v>3</v>
      </c>
      <c r="AI170">
        <v>-1</v>
      </c>
      <c r="AJ170" t="s">
        <v>3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ROW(Source!A97)</f>
        <v>97</v>
      </c>
      <c r="B171">
        <v>51662138</v>
      </c>
      <c r="C171">
        <v>51662103</v>
      </c>
      <c r="D171">
        <v>49514711</v>
      </c>
      <c r="E171">
        <v>70</v>
      </c>
      <c r="F171">
        <v>1</v>
      </c>
      <c r="G171">
        <v>1</v>
      </c>
      <c r="H171">
        <v>3</v>
      </c>
      <c r="I171" t="s">
        <v>554</v>
      </c>
      <c r="J171" t="s">
        <v>3</v>
      </c>
      <c r="K171" t="s">
        <v>555</v>
      </c>
      <c r="L171">
        <v>1371</v>
      </c>
      <c r="N171">
        <v>1013</v>
      </c>
      <c r="O171" t="s">
        <v>17</v>
      </c>
      <c r="P171" t="s">
        <v>17</v>
      </c>
      <c r="Q171">
        <v>1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1</v>
      </c>
      <c r="AD171">
        <v>0</v>
      </c>
      <c r="AE171">
        <v>0</v>
      </c>
      <c r="AF171" t="s">
        <v>3</v>
      </c>
      <c r="AG171">
        <v>0</v>
      </c>
      <c r="AH171">
        <v>3</v>
      </c>
      <c r="AI171">
        <v>-1</v>
      </c>
      <c r="AJ171" t="s">
        <v>3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">
      <c r="A172">
        <f>ROW(Source!A101)</f>
        <v>101</v>
      </c>
      <c r="B172">
        <v>51662150</v>
      </c>
      <c r="C172">
        <v>51662142</v>
      </c>
      <c r="D172">
        <v>49510767</v>
      </c>
      <c r="E172">
        <v>70</v>
      </c>
      <c r="F172">
        <v>1</v>
      </c>
      <c r="G172">
        <v>1</v>
      </c>
      <c r="H172">
        <v>1</v>
      </c>
      <c r="I172" t="s">
        <v>502</v>
      </c>
      <c r="J172" t="s">
        <v>3</v>
      </c>
      <c r="K172" t="s">
        <v>503</v>
      </c>
      <c r="L172">
        <v>1191</v>
      </c>
      <c r="N172">
        <v>1013</v>
      </c>
      <c r="O172" t="s">
        <v>455</v>
      </c>
      <c r="P172" t="s">
        <v>455</v>
      </c>
      <c r="Q172">
        <v>1</v>
      </c>
      <c r="X172">
        <v>5</v>
      </c>
      <c r="Y172">
        <v>0</v>
      </c>
      <c r="Z172">
        <v>0</v>
      </c>
      <c r="AA172">
        <v>0</v>
      </c>
      <c r="AB172">
        <v>9.92</v>
      </c>
      <c r="AC172">
        <v>0</v>
      </c>
      <c r="AD172">
        <v>1</v>
      </c>
      <c r="AE172">
        <v>1</v>
      </c>
      <c r="AF172" t="s">
        <v>3</v>
      </c>
      <c r="AG172">
        <v>5</v>
      </c>
      <c r="AH172">
        <v>2</v>
      </c>
      <c r="AI172">
        <v>51662143</v>
      </c>
      <c r="AJ172">
        <v>149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">
      <c r="A173">
        <f>ROW(Source!A101)</f>
        <v>101</v>
      </c>
      <c r="B173">
        <v>51662151</v>
      </c>
      <c r="C173">
        <v>51662142</v>
      </c>
      <c r="D173">
        <v>49510905</v>
      </c>
      <c r="E173">
        <v>70</v>
      </c>
      <c r="F173">
        <v>1</v>
      </c>
      <c r="G173">
        <v>1</v>
      </c>
      <c r="H173">
        <v>1</v>
      </c>
      <c r="I173" t="s">
        <v>456</v>
      </c>
      <c r="J173" t="s">
        <v>3</v>
      </c>
      <c r="K173" t="s">
        <v>457</v>
      </c>
      <c r="L173">
        <v>1191</v>
      </c>
      <c r="N173">
        <v>1013</v>
      </c>
      <c r="O173" t="s">
        <v>455</v>
      </c>
      <c r="P173" t="s">
        <v>455</v>
      </c>
      <c r="Q173">
        <v>1</v>
      </c>
      <c r="X173">
        <v>0.43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2</v>
      </c>
      <c r="AF173" t="s">
        <v>3</v>
      </c>
      <c r="AG173">
        <v>0.43</v>
      </c>
      <c r="AH173">
        <v>2</v>
      </c>
      <c r="AI173">
        <v>51662144</v>
      </c>
      <c r="AJ173">
        <v>150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">
      <c r="A174">
        <f>ROW(Source!A101)</f>
        <v>101</v>
      </c>
      <c r="B174">
        <v>51662152</v>
      </c>
      <c r="C174">
        <v>51662142</v>
      </c>
      <c r="D174">
        <v>49673503</v>
      </c>
      <c r="E174">
        <v>1</v>
      </c>
      <c r="F174">
        <v>1</v>
      </c>
      <c r="G174">
        <v>1</v>
      </c>
      <c r="H174">
        <v>2</v>
      </c>
      <c r="I174" t="s">
        <v>465</v>
      </c>
      <c r="J174" t="s">
        <v>466</v>
      </c>
      <c r="K174" t="s">
        <v>467</v>
      </c>
      <c r="L174">
        <v>1367</v>
      </c>
      <c r="N174">
        <v>1011</v>
      </c>
      <c r="O174" t="s">
        <v>461</v>
      </c>
      <c r="P174" t="s">
        <v>461</v>
      </c>
      <c r="Q174">
        <v>1</v>
      </c>
      <c r="X174">
        <v>0.43</v>
      </c>
      <c r="Y174">
        <v>0</v>
      </c>
      <c r="Z174">
        <v>65.709999999999994</v>
      </c>
      <c r="AA174">
        <v>11.6</v>
      </c>
      <c r="AB174">
        <v>0</v>
      </c>
      <c r="AC174">
        <v>0</v>
      </c>
      <c r="AD174">
        <v>1</v>
      </c>
      <c r="AE174">
        <v>0</v>
      </c>
      <c r="AF174" t="s">
        <v>3</v>
      </c>
      <c r="AG174">
        <v>0.43</v>
      </c>
      <c r="AH174">
        <v>2</v>
      </c>
      <c r="AI174">
        <v>51662145</v>
      </c>
      <c r="AJ174">
        <v>151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">
      <c r="A175">
        <f>ROW(Source!A101)</f>
        <v>101</v>
      </c>
      <c r="B175">
        <v>51662153</v>
      </c>
      <c r="C175">
        <v>51662142</v>
      </c>
      <c r="D175">
        <v>49523581</v>
      </c>
      <c r="E175">
        <v>1</v>
      </c>
      <c r="F175">
        <v>1</v>
      </c>
      <c r="G175">
        <v>1</v>
      </c>
      <c r="H175">
        <v>3</v>
      </c>
      <c r="I175" t="s">
        <v>504</v>
      </c>
      <c r="J175" t="s">
        <v>505</v>
      </c>
      <c r="K175" t="s">
        <v>506</v>
      </c>
      <c r="L175">
        <v>1301</v>
      </c>
      <c r="N175">
        <v>1003</v>
      </c>
      <c r="O175" t="s">
        <v>507</v>
      </c>
      <c r="P175" t="s">
        <v>507</v>
      </c>
      <c r="Q175">
        <v>1</v>
      </c>
      <c r="X175">
        <v>20</v>
      </c>
      <c r="Y175">
        <v>3</v>
      </c>
      <c r="Z175">
        <v>0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3</v>
      </c>
      <c r="AG175">
        <v>20</v>
      </c>
      <c r="AH175">
        <v>2</v>
      </c>
      <c r="AI175">
        <v>51662147</v>
      </c>
      <c r="AJ175">
        <v>153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">
      <c r="A176">
        <f>ROW(Source!A101)</f>
        <v>101</v>
      </c>
      <c r="B176">
        <v>51662154</v>
      </c>
      <c r="C176">
        <v>51662142</v>
      </c>
      <c r="D176">
        <v>49513635</v>
      </c>
      <c r="E176">
        <v>70</v>
      </c>
      <c r="F176">
        <v>1</v>
      </c>
      <c r="G176">
        <v>1</v>
      </c>
      <c r="H176">
        <v>3</v>
      </c>
      <c r="I176" t="s">
        <v>558</v>
      </c>
      <c r="J176" t="s">
        <v>3</v>
      </c>
      <c r="K176" t="s">
        <v>559</v>
      </c>
      <c r="L176">
        <v>1327</v>
      </c>
      <c r="N176">
        <v>1005</v>
      </c>
      <c r="O176" t="s">
        <v>63</v>
      </c>
      <c r="P176" t="s">
        <v>63</v>
      </c>
      <c r="Q176">
        <v>1</v>
      </c>
      <c r="X176">
        <v>11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 t="s">
        <v>3</v>
      </c>
      <c r="AG176">
        <v>11</v>
      </c>
      <c r="AH176">
        <v>3</v>
      </c>
      <c r="AI176">
        <v>-1</v>
      </c>
      <c r="AJ176" t="s">
        <v>3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">
      <c r="A177">
        <f>ROW(Source!A101)</f>
        <v>101</v>
      </c>
      <c r="B177">
        <v>51662155</v>
      </c>
      <c r="C177">
        <v>51662142</v>
      </c>
      <c r="D177">
        <v>49553409</v>
      </c>
      <c r="E177">
        <v>1</v>
      </c>
      <c r="F177">
        <v>1</v>
      </c>
      <c r="G177">
        <v>1</v>
      </c>
      <c r="H177">
        <v>3</v>
      </c>
      <c r="I177" t="s">
        <v>216</v>
      </c>
      <c r="J177" t="s">
        <v>219</v>
      </c>
      <c r="K177" t="s">
        <v>217</v>
      </c>
      <c r="L177">
        <v>1296</v>
      </c>
      <c r="N177">
        <v>1002</v>
      </c>
      <c r="O177" t="s">
        <v>218</v>
      </c>
      <c r="P177" t="s">
        <v>218</v>
      </c>
      <c r="Q177">
        <v>1</v>
      </c>
      <c r="X177">
        <v>1.5</v>
      </c>
      <c r="Y177">
        <v>65.58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3</v>
      </c>
      <c r="AG177">
        <v>1.5</v>
      </c>
      <c r="AH177">
        <v>2</v>
      </c>
      <c r="AI177">
        <v>51662148</v>
      </c>
      <c r="AJ177">
        <v>154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">
      <c r="A178">
        <f>ROW(Source!A101)</f>
        <v>101</v>
      </c>
      <c r="B178">
        <v>51662156</v>
      </c>
      <c r="C178">
        <v>51662142</v>
      </c>
      <c r="D178">
        <v>49554226</v>
      </c>
      <c r="E178">
        <v>1</v>
      </c>
      <c r="F178">
        <v>1</v>
      </c>
      <c r="G178">
        <v>1</v>
      </c>
      <c r="H178">
        <v>3</v>
      </c>
      <c r="I178" t="s">
        <v>560</v>
      </c>
      <c r="J178" t="s">
        <v>561</v>
      </c>
      <c r="K178" t="s">
        <v>562</v>
      </c>
      <c r="L178">
        <v>1296</v>
      </c>
      <c r="N178">
        <v>1002</v>
      </c>
      <c r="O178" t="s">
        <v>218</v>
      </c>
      <c r="P178" t="s">
        <v>218</v>
      </c>
      <c r="Q178">
        <v>1</v>
      </c>
      <c r="X178">
        <v>0</v>
      </c>
      <c r="Y178">
        <v>269.51</v>
      </c>
      <c r="Z178">
        <v>0</v>
      </c>
      <c r="AA178">
        <v>0</v>
      </c>
      <c r="AB178">
        <v>0</v>
      </c>
      <c r="AC178">
        <v>1</v>
      </c>
      <c r="AD178">
        <v>0</v>
      </c>
      <c r="AE178">
        <v>0</v>
      </c>
      <c r="AF178" t="s">
        <v>3</v>
      </c>
      <c r="AG178">
        <v>0</v>
      </c>
      <c r="AH178">
        <v>3</v>
      </c>
      <c r="AI178">
        <v>-1</v>
      </c>
      <c r="AJ178" t="s">
        <v>3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">
      <c r="A179">
        <f>ROW(Source!A101)</f>
        <v>101</v>
      </c>
      <c r="B179">
        <v>51662157</v>
      </c>
      <c r="C179">
        <v>51662142</v>
      </c>
      <c r="D179">
        <v>49555331</v>
      </c>
      <c r="E179">
        <v>1</v>
      </c>
      <c r="F179">
        <v>1</v>
      </c>
      <c r="G179">
        <v>1</v>
      </c>
      <c r="H179">
        <v>3</v>
      </c>
      <c r="I179" t="s">
        <v>221</v>
      </c>
      <c r="J179" t="s">
        <v>223</v>
      </c>
      <c r="K179" t="s">
        <v>222</v>
      </c>
      <c r="L179">
        <v>1296</v>
      </c>
      <c r="N179">
        <v>1002</v>
      </c>
      <c r="O179" t="s">
        <v>218</v>
      </c>
      <c r="P179" t="s">
        <v>218</v>
      </c>
      <c r="Q179">
        <v>1</v>
      </c>
      <c r="X179">
        <v>5.7000000000000002E-2</v>
      </c>
      <c r="Y179">
        <v>200.58</v>
      </c>
      <c r="Z179">
        <v>0</v>
      </c>
      <c r="AA179">
        <v>0</v>
      </c>
      <c r="AB179">
        <v>0</v>
      </c>
      <c r="AC179">
        <v>0</v>
      </c>
      <c r="AD179">
        <v>1</v>
      </c>
      <c r="AE179">
        <v>0</v>
      </c>
      <c r="AF179" t="s">
        <v>3</v>
      </c>
      <c r="AG179">
        <v>5.7000000000000002E-2</v>
      </c>
      <c r="AH179">
        <v>2</v>
      </c>
      <c r="AI179">
        <v>51662149</v>
      </c>
      <c r="AJ179">
        <v>155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">
      <c r="A180">
        <f>ROW(Source!A105)</f>
        <v>105</v>
      </c>
      <c r="B180">
        <v>51662169</v>
      </c>
      <c r="C180">
        <v>51662161</v>
      </c>
      <c r="D180">
        <v>49510767</v>
      </c>
      <c r="E180">
        <v>70</v>
      </c>
      <c r="F180">
        <v>1</v>
      </c>
      <c r="G180">
        <v>1</v>
      </c>
      <c r="H180">
        <v>1</v>
      </c>
      <c r="I180" t="s">
        <v>502</v>
      </c>
      <c r="J180" t="s">
        <v>3</v>
      </c>
      <c r="K180" t="s">
        <v>503</v>
      </c>
      <c r="L180">
        <v>1191</v>
      </c>
      <c r="N180">
        <v>1013</v>
      </c>
      <c r="O180" t="s">
        <v>455</v>
      </c>
      <c r="P180" t="s">
        <v>455</v>
      </c>
      <c r="Q180">
        <v>1</v>
      </c>
      <c r="X180">
        <v>5</v>
      </c>
      <c r="Y180">
        <v>0</v>
      </c>
      <c r="Z180">
        <v>0</v>
      </c>
      <c r="AA180">
        <v>0</v>
      </c>
      <c r="AB180">
        <v>9.92</v>
      </c>
      <c r="AC180">
        <v>0</v>
      </c>
      <c r="AD180">
        <v>1</v>
      </c>
      <c r="AE180">
        <v>1</v>
      </c>
      <c r="AF180" t="s">
        <v>3</v>
      </c>
      <c r="AG180">
        <v>5</v>
      </c>
      <c r="AH180">
        <v>2</v>
      </c>
      <c r="AI180">
        <v>51662162</v>
      </c>
      <c r="AJ180">
        <v>156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">
      <c r="A181">
        <f>ROW(Source!A105)</f>
        <v>105</v>
      </c>
      <c r="B181">
        <v>51662170</v>
      </c>
      <c r="C181">
        <v>51662161</v>
      </c>
      <c r="D181">
        <v>49510905</v>
      </c>
      <c r="E181">
        <v>70</v>
      </c>
      <c r="F181">
        <v>1</v>
      </c>
      <c r="G181">
        <v>1</v>
      </c>
      <c r="H181">
        <v>1</v>
      </c>
      <c r="I181" t="s">
        <v>456</v>
      </c>
      <c r="J181" t="s">
        <v>3</v>
      </c>
      <c r="K181" t="s">
        <v>457</v>
      </c>
      <c r="L181">
        <v>1191</v>
      </c>
      <c r="N181">
        <v>1013</v>
      </c>
      <c r="O181" t="s">
        <v>455</v>
      </c>
      <c r="P181" t="s">
        <v>455</v>
      </c>
      <c r="Q181">
        <v>1</v>
      </c>
      <c r="X181">
        <v>0.43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1</v>
      </c>
      <c r="AE181">
        <v>2</v>
      </c>
      <c r="AF181" t="s">
        <v>3</v>
      </c>
      <c r="AG181">
        <v>0.43</v>
      </c>
      <c r="AH181">
        <v>2</v>
      </c>
      <c r="AI181">
        <v>51662163</v>
      </c>
      <c r="AJ181">
        <v>157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">
      <c r="A182">
        <f>ROW(Source!A105)</f>
        <v>105</v>
      </c>
      <c r="B182">
        <v>51662171</v>
      </c>
      <c r="C182">
        <v>51662161</v>
      </c>
      <c r="D182">
        <v>49673503</v>
      </c>
      <c r="E182">
        <v>1</v>
      </c>
      <c r="F182">
        <v>1</v>
      </c>
      <c r="G182">
        <v>1</v>
      </c>
      <c r="H182">
        <v>2</v>
      </c>
      <c r="I182" t="s">
        <v>465</v>
      </c>
      <c r="J182" t="s">
        <v>466</v>
      </c>
      <c r="K182" t="s">
        <v>467</v>
      </c>
      <c r="L182">
        <v>1367</v>
      </c>
      <c r="N182">
        <v>1011</v>
      </c>
      <c r="O182" t="s">
        <v>461</v>
      </c>
      <c r="P182" t="s">
        <v>461</v>
      </c>
      <c r="Q182">
        <v>1</v>
      </c>
      <c r="X182">
        <v>0.43</v>
      </c>
      <c r="Y182">
        <v>0</v>
      </c>
      <c r="Z182">
        <v>65.709999999999994</v>
      </c>
      <c r="AA182">
        <v>11.6</v>
      </c>
      <c r="AB182">
        <v>0</v>
      </c>
      <c r="AC182">
        <v>0</v>
      </c>
      <c r="AD182">
        <v>1</v>
      </c>
      <c r="AE182">
        <v>0</v>
      </c>
      <c r="AF182" t="s">
        <v>3</v>
      </c>
      <c r="AG182">
        <v>0.43</v>
      </c>
      <c r="AH182">
        <v>2</v>
      </c>
      <c r="AI182">
        <v>51662164</v>
      </c>
      <c r="AJ182">
        <v>158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">
      <c r="A183">
        <f>ROW(Source!A105)</f>
        <v>105</v>
      </c>
      <c r="B183">
        <v>51662172</v>
      </c>
      <c r="C183">
        <v>51662161</v>
      </c>
      <c r="D183">
        <v>49523581</v>
      </c>
      <c r="E183">
        <v>1</v>
      </c>
      <c r="F183">
        <v>1</v>
      </c>
      <c r="G183">
        <v>1</v>
      </c>
      <c r="H183">
        <v>3</v>
      </c>
      <c r="I183" t="s">
        <v>504</v>
      </c>
      <c r="J183" t="s">
        <v>505</v>
      </c>
      <c r="K183" t="s">
        <v>506</v>
      </c>
      <c r="L183">
        <v>1301</v>
      </c>
      <c r="N183">
        <v>1003</v>
      </c>
      <c r="O183" t="s">
        <v>507</v>
      </c>
      <c r="P183" t="s">
        <v>507</v>
      </c>
      <c r="Q183">
        <v>1</v>
      </c>
      <c r="X183">
        <v>20</v>
      </c>
      <c r="Y183">
        <v>3</v>
      </c>
      <c r="Z183">
        <v>0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3</v>
      </c>
      <c r="AG183">
        <v>20</v>
      </c>
      <c r="AH183">
        <v>2</v>
      </c>
      <c r="AI183">
        <v>51662166</v>
      </c>
      <c r="AJ183">
        <v>160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">
      <c r="A184">
        <f>ROW(Source!A105)</f>
        <v>105</v>
      </c>
      <c r="B184">
        <v>51662173</v>
      </c>
      <c r="C184">
        <v>51662161</v>
      </c>
      <c r="D184">
        <v>49513635</v>
      </c>
      <c r="E184">
        <v>70</v>
      </c>
      <c r="F184">
        <v>1</v>
      </c>
      <c r="G184">
        <v>1</v>
      </c>
      <c r="H184">
        <v>3</v>
      </c>
      <c r="I184" t="s">
        <v>558</v>
      </c>
      <c r="J184" t="s">
        <v>3</v>
      </c>
      <c r="K184" t="s">
        <v>559</v>
      </c>
      <c r="L184">
        <v>1327</v>
      </c>
      <c r="N184">
        <v>1005</v>
      </c>
      <c r="O184" t="s">
        <v>63</v>
      </c>
      <c r="P184" t="s">
        <v>63</v>
      </c>
      <c r="Q184">
        <v>1</v>
      </c>
      <c r="X184">
        <v>11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 t="s">
        <v>3</v>
      </c>
      <c r="AG184">
        <v>11</v>
      </c>
      <c r="AH184">
        <v>3</v>
      </c>
      <c r="AI184">
        <v>-1</v>
      </c>
      <c r="AJ184" t="s">
        <v>3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">
      <c r="A185">
        <f>ROW(Source!A105)</f>
        <v>105</v>
      </c>
      <c r="B185">
        <v>51662174</v>
      </c>
      <c r="C185">
        <v>51662161</v>
      </c>
      <c r="D185">
        <v>49553409</v>
      </c>
      <c r="E185">
        <v>1</v>
      </c>
      <c r="F185">
        <v>1</v>
      </c>
      <c r="G185">
        <v>1</v>
      </c>
      <c r="H185">
        <v>3</v>
      </c>
      <c r="I185" t="s">
        <v>216</v>
      </c>
      <c r="J185" t="s">
        <v>219</v>
      </c>
      <c r="K185" t="s">
        <v>217</v>
      </c>
      <c r="L185">
        <v>1296</v>
      </c>
      <c r="N185">
        <v>1002</v>
      </c>
      <c r="O185" t="s">
        <v>218</v>
      </c>
      <c r="P185" t="s">
        <v>218</v>
      </c>
      <c r="Q185">
        <v>1</v>
      </c>
      <c r="X185">
        <v>1.5</v>
      </c>
      <c r="Y185">
        <v>65.58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3</v>
      </c>
      <c r="AG185">
        <v>1.5</v>
      </c>
      <c r="AH185">
        <v>2</v>
      </c>
      <c r="AI185">
        <v>51662167</v>
      </c>
      <c r="AJ185">
        <v>161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">
      <c r="A186">
        <f>ROW(Source!A105)</f>
        <v>105</v>
      </c>
      <c r="B186">
        <v>51662175</v>
      </c>
      <c r="C186">
        <v>51662161</v>
      </c>
      <c r="D186">
        <v>49554226</v>
      </c>
      <c r="E186">
        <v>1</v>
      </c>
      <c r="F186">
        <v>1</v>
      </c>
      <c r="G186">
        <v>1</v>
      </c>
      <c r="H186">
        <v>3</v>
      </c>
      <c r="I186" t="s">
        <v>560</v>
      </c>
      <c r="J186" t="s">
        <v>561</v>
      </c>
      <c r="K186" t="s">
        <v>562</v>
      </c>
      <c r="L186">
        <v>1296</v>
      </c>
      <c r="N186">
        <v>1002</v>
      </c>
      <c r="O186" t="s">
        <v>218</v>
      </c>
      <c r="P186" t="s">
        <v>218</v>
      </c>
      <c r="Q186">
        <v>1</v>
      </c>
      <c r="X186">
        <v>0</v>
      </c>
      <c r="Y186">
        <v>269.51</v>
      </c>
      <c r="Z186">
        <v>0</v>
      </c>
      <c r="AA186">
        <v>0</v>
      </c>
      <c r="AB186">
        <v>0</v>
      </c>
      <c r="AC186">
        <v>1</v>
      </c>
      <c r="AD186">
        <v>0</v>
      </c>
      <c r="AE186">
        <v>0</v>
      </c>
      <c r="AF186" t="s">
        <v>3</v>
      </c>
      <c r="AG186">
        <v>0</v>
      </c>
      <c r="AH186">
        <v>3</v>
      </c>
      <c r="AI186">
        <v>-1</v>
      </c>
      <c r="AJ186" t="s">
        <v>3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">
      <c r="A187">
        <f>ROW(Source!A105)</f>
        <v>105</v>
      </c>
      <c r="B187">
        <v>51662176</v>
      </c>
      <c r="C187">
        <v>51662161</v>
      </c>
      <c r="D187">
        <v>49555331</v>
      </c>
      <c r="E187">
        <v>1</v>
      </c>
      <c r="F187">
        <v>1</v>
      </c>
      <c r="G187">
        <v>1</v>
      </c>
      <c r="H187">
        <v>3</v>
      </c>
      <c r="I187" t="s">
        <v>221</v>
      </c>
      <c r="J187" t="s">
        <v>223</v>
      </c>
      <c r="K187" t="s">
        <v>222</v>
      </c>
      <c r="L187">
        <v>1296</v>
      </c>
      <c r="N187">
        <v>1002</v>
      </c>
      <c r="O187" t="s">
        <v>218</v>
      </c>
      <c r="P187" t="s">
        <v>218</v>
      </c>
      <c r="Q187">
        <v>1</v>
      </c>
      <c r="X187">
        <v>5.7000000000000002E-2</v>
      </c>
      <c r="Y187">
        <v>200.58</v>
      </c>
      <c r="Z187">
        <v>0</v>
      </c>
      <c r="AA187">
        <v>0</v>
      </c>
      <c r="AB187">
        <v>0</v>
      </c>
      <c r="AC187">
        <v>0</v>
      </c>
      <c r="AD187">
        <v>1</v>
      </c>
      <c r="AE187">
        <v>0</v>
      </c>
      <c r="AF187" t="s">
        <v>3</v>
      </c>
      <c r="AG187">
        <v>5.7000000000000002E-2</v>
      </c>
      <c r="AH187">
        <v>2</v>
      </c>
      <c r="AI187">
        <v>51662168</v>
      </c>
      <c r="AJ187">
        <v>162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">
      <c r="A188">
        <f>ROW(Source!A144)</f>
        <v>144</v>
      </c>
      <c r="B188">
        <v>51662192</v>
      </c>
      <c r="C188">
        <v>51662180</v>
      </c>
      <c r="D188">
        <v>49510757</v>
      </c>
      <c r="E188">
        <v>70</v>
      </c>
      <c r="F188">
        <v>1</v>
      </c>
      <c r="G188">
        <v>1</v>
      </c>
      <c r="H188">
        <v>1</v>
      </c>
      <c r="I188" t="s">
        <v>453</v>
      </c>
      <c r="J188" t="s">
        <v>3</v>
      </c>
      <c r="K188" t="s">
        <v>454</v>
      </c>
      <c r="L188">
        <v>1191</v>
      </c>
      <c r="N188">
        <v>1013</v>
      </c>
      <c r="O188" t="s">
        <v>455</v>
      </c>
      <c r="P188" t="s">
        <v>455</v>
      </c>
      <c r="Q188">
        <v>1</v>
      </c>
      <c r="X188">
        <v>3.65</v>
      </c>
      <c r="Y188">
        <v>0</v>
      </c>
      <c r="Z188">
        <v>0</v>
      </c>
      <c r="AA188">
        <v>0</v>
      </c>
      <c r="AB188">
        <v>9.6199999999999992</v>
      </c>
      <c r="AC188">
        <v>0</v>
      </c>
      <c r="AD188">
        <v>1</v>
      </c>
      <c r="AE188">
        <v>1</v>
      </c>
      <c r="AF188" t="s">
        <v>20</v>
      </c>
      <c r="AG188">
        <v>3.8325</v>
      </c>
      <c r="AH188">
        <v>2</v>
      </c>
      <c r="AI188">
        <v>51662181</v>
      </c>
      <c r="AJ188">
        <v>163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">
      <c r="A189">
        <f>ROW(Source!A144)</f>
        <v>144</v>
      </c>
      <c r="B189">
        <v>51662193</v>
      </c>
      <c r="C189">
        <v>51662180</v>
      </c>
      <c r="D189">
        <v>49510905</v>
      </c>
      <c r="E189">
        <v>70</v>
      </c>
      <c r="F189">
        <v>1</v>
      </c>
      <c r="G189">
        <v>1</v>
      </c>
      <c r="H189">
        <v>1</v>
      </c>
      <c r="I189" t="s">
        <v>456</v>
      </c>
      <c r="J189" t="s">
        <v>3</v>
      </c>
      <c r="K189" t="s">
        <v>457</v>
      </c>
      <c r="L189">
        <v>1191</v>
      </c>
      <c r="N189">
        <v>1013</v>
      </c>
      <c r="O189" t="s">
        <v>455</v>
      </c>
      <c r="P189" t="s">
        <v>455</v>
      </c>
      <c r="Q189">
        <v>1</v>
      </c>
      <c r="X189">
        <v>0.05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1</v>
      </c>
      <c r="AE189">
        <v>2</v>
      </c>
      <c r="AF189" t="s">
        <v>20</v>
      </c>
      <c r="AG189">
        <v>5.2500000000000005E-2</v>
      </c>
      <c r="AH189">
        <v>2</v>
      </c>
      <c r="AI189">
        <v>51662182</v>
      </c>
      <c r="AJ189">
        <v>164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">
      <c r="A190">
        <f>ROW(Source!A144)</f>
        <v>144</v>
      </c>
      <c r="B190">
        <v>51662194</v>
      </c>
      <c r="C190">
        <v>51662180</v>
      </c>
      <c r="D190">
        <v>49672573</v>
      </c>
      <c r="E190">
        <v>1</v>
      </c>
      <c r="F190">
        <v>1</v>
      </c>
      <c r="G190">
        <v>1</v>
      </c>
      <c r="H190">
        <v>2</v>
      </c>
      <c r="I190" t="s">
        <v>458</v>
      </c>
      <c r="J190" t="s">
        <v>459</v>
      </c>
      <c r="K190" t="s">
        <v>460</v>
      </c>
      <c r="L190">
        <v>1367</v>
      </c>
      <c r="N190">
        <v>1011</v>
      </c>
      <c r="O190" t="s">
        <v>461</v>
      </c>
      <c r="P190" t="s">
        <v>461</v>
      </c>
      <c r="Q190">
        <v>1</v>
      </c>
      <c r="X190">
        <v>0.01</v>
      </c>
      <c r="Y190">
        <v>0</v>
      </c>
      <c r="Z190">
        <v>115.4</v>
      </c>
      <c r="AA190">
        <v>13.5</v>
      </c>
      <c r="AB190">
        <v>0</v>
      </c>
      <c r="AC190">
        <v>0</v>
      </c>
      <c r="AD190">
        <v>1</v>
      </c>
      <c r="AE190">
        <v>0</v>
      </c>
      <c r="AF190" t="s">
        <v>20</v>
      </c>
      <c r="AG190">
        <v>1.0500000000000001E-2</v>
      </c>
      <c r="AH190">
        <v>2</v>
      </c>
      <c r="AI190">
        <v>51662183</v>
      </c>
      <c r="AJ190">
        <v>165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">
      <c r="A191">
        <f>ROW(Source!A144)</f>
        <v>144</v>
      </c>
      <c r="B191">
        <v>51662195</v>
      </c>
      <c r="C191">
        <v>51662180</v>
      </c>
      <c r="D191">
        <v>49672695</v>
      </c>
      <c r="E191">
        <v>1</v>
      </c>
      <c r="F191">
        <v>1</v>
      </c>
      <c r="G191">
        <v>1</v>
      </c>
      <c r="H191">
        <v>2</v>
      </c>
      <c r="I191" t="s">
        <v>462</v>
      </c>
      <c r="J191" t="s">
        <v>463</v>
      </c>
      <c r="K191" t="s">
        <v>464</v>
      </c>
      <c r="L191">
        <v>1367</v>
      </c>
      <c r="N191">
        <v>1011</v>
      </c>
      <c r="O191" t="s">
        <v>461</v>
      </c>
      <c r="P191" t="s">
        <v>461</v>
      </c>
      <c r="Q191">
        <v>1</v>
      </c>
      <c r="X191">
        <v>0.91</v>
      </c>
      <c r="Y191">
        <v>0</v>
      </c>
      <c r="Z191">
        <v>3.12</v>
      </c>
      <c r="AA191">
        <v>0</v>
      </c>
      <c r="AB191">
        <v>0</v>
      </c>
      <c r="AC191">
        <v>0</v>
      </c>
      <c r="AD191">
        <v>1</v>
      </c>
      <c r="AE191">
        <v>0</v>
      </c>
      <c r="AF191" t="s">
        <v>20</v>
      </c>
      <c r="AG191">
        <v>0.95550000000000013</v>
      </c>
      <c r="AH191">
        <v>2</v>
      </c>
      <c r="AI191">
        <v>51662184</v>
      </c>
      <c r="AJ191">
        <v>166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">
      <c r="A192">
        <f>ROW(Source!A144)</f>
        <v>144</v>
      </c>
      <c r="B192">
        <v>51662196</v>
      </c>
      <c r="C192">
        <v>51662180</v>
      </c>
      <c r="D192">
        <v>49673503</v>
      </c>
      <c r="E192">
        <v>1</v>
      </c>
      <c r="F192">
        <v>1</v>
      </c>
      <c r="G192">
        <v>1</v>
      </c>
      <c r="H192">
        <v>2</v>
      </c>
      <c r="I192" t="s">
        <v>465</v>
      </c>
      <c r="J192" t="s">
        <v>466</v>
      </c>
      <c r="K192" t="s">
        <v>467</v>
      </c>
      <c r="L192">
        <v>1367</v>
      </c>
      <c r="N192">
        <v>1011</v>
      </c>
      <c r="O192" t="s">
        <v>461</v>
      </c>
      <c r="P192" t="s">
        <v>461</v>
      </c>
      <c r="Q192">
        <v>1</v>
      </c>
      <c r="X192">
        <v>0.04</v>
      </c>
      <c r="Y192">
        <v>0</v>
      </c>
      <c r="Z192">
        <v>65.709999999999994</v>
      </c>
      <c r="AA192">
        <v>11.6</v>
      </c>
      <c r="AB192">
        <v>0</v>
      </c>
      <c r="AC192">
        <v>0</v>
      </c>
      <c r="AD192">
        <v>1</v>
      </c>
      <c r="AE192">
        <v>0</v>
      </c>
      <c r="AF192" t="s">
        <v>20</v>
      </c>
      <c r="AG192">
        <v>4.2000000000000003E-2</v>
      </c>
      <c r="AH192">
        <v>2</v>
      </c>
      <c r="AI192">
        <v>51662185</v>
      </c>
      <c r="AJ192">
        <v>167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">
      <c r="A193">
        <f>ROW(Source!A144)</f>
        <v>144</v>
      </c>
      <c r="B193">
        <v>51662197</v>
      </c>
      <c r="C193">
        <v>51662180</v>
      </c>
      <c r="D193">
        <v>49525488</v>
      </c>
      <c r="E193">
        <v>1</v>
      </c>
      <c r="F193">
        <v>1</v>
      </c>
      <c r="G193">
        <v>1</v>
      </c>
      <c r="H193">
        <v>3</v>
      </c>
      <c r="I193" t="s">
        <v>468</v>
      </c>
      <c r="J193" t="s">
        <v>469</v>
      </c>
      <c r="K193" t="s">
        <v>470</v>
      </c>
      <c r="L193">
        <v>1346</v>
      </c>
      <c r="N193">
        <v>1009</v>
      </c>
      <c r="O193" t="s">
        <v>471</v>
      </c>
      <c r="P193" t="s">
        <v>471</v>
      </c>
      <c r="Q193">
        <v>1</v>
      </c>
      <c r="X193">
        <v>0.02</v>
      </c>
      <c r="Y193">
        <v>9.0399999999999991</v>
      </c>
      <c r="Z193">
        <v>0</v>
      </c>
      <c r="AA193">
        <v>0</v>
      </c>
      <c r="AB193">
        <v>0</v>
      </c>
      <c r="AC193">
        <v>0</v>
      </c>
      <c r="AD193">
        <v>1</v>
      </c>
      <c r="AE193">
        <v>0</v>
      </c>
      <c r="AF193" t="s">
        <v>3</v>
      </c>
      <c r="AG193">
        <v>0.02</v>
      </c>
      <c r="AH193">
        <v>2</v>
      </c>
      <c r="AI193">
        <v>51662186</v>
      </c>
      <c r="AJ193">
        <v>168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">
      <c r="A194">
        <f>ROW(Source!A144)</f>
        <v>144</v>
      </c>
      <c r="B194">
        <v>51662198</v>
      </c>
      <c r="C194">
        <v>51662180</v>
      </c>
      <c r="D194">
        <v>49526492</v>
      </c>
      <c r="E194">
        <v>1</v>
      </c>
      <c r="F194">
        <v>1</v>
      </c>
      <c r="G194">
        <v>1</v>
      </c>
      <c r="H194">
        <v>3</v>
      </c>
      <c r="I194" t="s">
        <v>472</v>
      </c>
      <c r="J194" t="s">
        <v>473</v>
      </c>
      <c r="K194" t="s">
        <v>474</v>
      </c>
      <c r="L194">
        <v>1346</v>
      </c>
      <c r="N194">
        <v>1009</v>
      </c>
      <c r="O194" t="s">
        <v>471</v>
      </c>
      <c r="P194" t="s">
        <v>471</v>
      </c>
      <c r="Q194">
        <v>1</v>
      </c>
      <c r="X194">
        <v>0.08</v>
      </c>
      <c r="Y194">
        <v>23.09</v>
      </c>
      <c r="Z194">
        <v>0</v>
      </c>
      <c r="AA194">
        <v>0</v>
      </c>
      <c r="AB194">
        <v>0</v>
      </c>
      <c r="AC194">
        <v>0</v>
      </c>
      <c r="AD194">
        <v>1</v>
      </c>
      <c r="AE194">
        <v>0</v>
      </c>
      <c r="AF194" t="s">
        <v>3</v>
      </c>
      <c r="AG194">
        <v>0.08</v>
      </c>
      <c r="AH194">
        <v>2</v>
      </c>
      <c r="AI194">
        <v>51662187</v>
      </c>
      <c r="AJ194">
        <v>169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">
      <c r="A195">
        <f>ROW(Source!A147)</f>
        <v>147</v>
      </c>
      <c r="B195">
        <v>51662213</v>
      </c>
      <c r="C195">
        <v>51662201</v>
      </c>
      <c r="D195">
        <v>49510723</v>
      </c>
      <c r="E195">
        <v>70</v>
      </c>
      <c r="F195">
        <v>1</v>
      </c>
      <c r="G195">
        <v>1</v>
      </c>
      <c r="H195">
        <v>1</v>
      </c>
      <c r="I195" t="s">
        <v>477</v>
      </c>
      <c r="J195" t="s">
        <v>3</v>
      </c>
      <c r="K195" t="s">
        <v>478</v>
      </c>
      <c r="L195">
        <v>1191</v>
      </c>
      <c r="N195">
        <v>1013</v>
      </c>
      <c r="O195" t="s">
        <v>455</v>
      </c>
      <c r="P195" t="s">
        <v>455</v>
      </c>
      <c r="Q195">
        <v>1</v>
      </c>
      <c r="X195">
        <v>1.07</v>
      </c>
      <c r="Y195">
        <v>0</v>
      </c>
      <c r="Z195">
        <v>0</v>
      </c>
      <c r="AA195">
        <v>0</v>
      </c>
      <c r="AB195">
        <v>8.9700000000000006</v>
      </c>
      <c r="AC195">
        <v>0</v>
      </c>
      <c r="AD195">
        <v>1</v>
      </c>
      <c r="AE195">
        <v>1</v>
      </c>
      <c r="AF195" t="s">
        <v>20</v>
      </c>
      <c r="AG195">
        <v>1.1235000000000002</v>
      </c>
      <c r="AH195">
        <v>2</v>
      </c>
      <c r="AI195">
        <v>51662202</v>
      </c>
      <c r="AJ195">
        <v>172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">
      <c r="A196">
        <f>ROW(Source!A147)</f>
        <v>147</v>
      </c>
      <c r="B196">
        <v>51662214</v>
      </c>
      <c r="C196">
        <v>51662201</v>
      </c>
      <c r="D196">
        <v>49510905</v>
      </c>
      <c r="E196">
        <v>70</v>
      </c>
      <c r="F196">
        <v>1</v>
      </c>
      <c r="G196">
        <v>1</v>
      </c>
      <c r="H196">
        <v>1</v>
      </c>
      <c r="I196" t="s">
        <v>456</v>
      </c>
      <c r="J196" t="s">
        <v>3</v>
      </c>
      <c r="K196" t="s">
        <v>457</v>
      </c>
      <c r="L196">
        <v>1191</v>
      </c>
      <c r="N196">
        <v>1013</v>
      </c>
      <c r="O196" t="s">
        <v>455</v>
      </c>
      <c r="P196" t="s">
        <v>455</v>
      </c>
      <c r="Q196">
        <v>1</v>
      </c>
      <c r="X196">
        <v>0.01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1</v>
      </c>
      <c r="AE196">
        <v>2</v>
      </c>
      <c r="AF196" t="s">
        <v>20</v>
      </c>
      <c r="AG196">
        <v>1.0500000000000001E-2</v>
      </c>
      <c r="AH196">
        <v>2</v>
      </c>
      <c r="AI196">
        <v>51662203</v>
      </c>
      <c r="AJ196">
        <v>173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">
      <c r="A197">
        <f>ROW(Source!A147)</f>
        <v>147</v>
      </c>
      <c r="B197">
        <v>51662215</v>
      </c>
      <c r="C197">
        <v>51662201</v>
      </c>
      <c r="D197">
        <v>49673503</v>
      </c>
      <c r="E197">
        <v>1</v>
      </c>
      <c r="F197">
        <v>1</v>
      </c>
      <c r="G197">
        <v>1</v>
      </c>
      <c r="H197">
        <v>2</v>
      </c>
      <c r="I197" t="s">
        <v>465</v>
      </c>
      <c r="J197" t="s">
        <v>466</v>
      </c>
      <c r="K197" t="s">
        <v>467</v>
      </c>
      <c r="L197">
        <v>1367</v>
      </c>
      <c r="N197">
        <v>1011</v>
      </c>
      <c r="O197" t="s">
        <v>461</v>
      </c>
      <c r="P197" t="s">
        <v>461</v>
      </c>
      <c r="Q197">
        <v>1</v>
      </c>
      <c r="X197">
        <v>0.01</v>
      </c>
      <c r="Y197">
        <v>0</v>
      </c>
      <c r="Z197">
        <v>65.709999999999994</v>
      </c>
      <c r="AA197">
        <v>11.6</v>
      </c>
      <c r="AB197">
        <v>0</v>
      </c>
      <c r="AC197">
        <v>0</v>
      </c>
      <c r="AD197">
        <v>1</v>
      </c>
      <c r="AE197">
        <v>0</v>
      </c>
      <c r="AF197" t="s">
        <v>20</v>
      </c>
      <c r="AG197">
        <v>1.0500000000000001E-2</v>
      </c>
      <c r="AH197">
        <v>2</v>
      </c>
      <c r="AI197">
        <v>51662204</v>
      </c>
      <c r="AJ197">
        <v>174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">
      <c r="A198">
        <f>ROW(Source!A147)</f>
        <v>147</v>
      </c>
      <c r="B198">
        <v>51662216</v>
      </c>
      <c r="C198">
        <v>51662201</v>
      </c>
      <c r="D198">
        <v>49673715</v>
      </c>
      <c r="E198">
        <v>1</v>
      </c>
      <c r="F198">
        <v>1</v>
      </c>
      <c r="G198">
        <v>1</v>
      </c>
      <c r="H198">
        <v>2</v>
      </c>
      <c r="I198" t="s">
        <v>479</v>
      </c>
      <c r="J198" t="s">
        <v>480</v>
      </c>
      <c r="K198" t="s">
        <v>481</v>
      </c>
      <c r="L198">
        <v>1367</v>
      </c>
      <c r="N198">
        <v>1011</v>
      </c>
      <c r="O198" t="s">
        <v>461</v>
      </c>
      <c r="P198" t="s">
        <v>461</v>
      </c>
      <c r="Q198">
        <v>1</v>
      </c>
      <c r="X198">
        <v>0.1</v>
      </c>
      <c r="Y198">
        <v>0</v>
      </c>
      <c r="Z198">
        <v>8.1</v>
      </c>
      <c r="AA198">
        <v>0</v>
      </c>
      <c r="AB198">
        <v>0</v>
      </c>
      <c r="AC198">
        <v>0</v>
      </c>
      <c r="AD198">
        <v>1</v>
      </c>
      <c r="AE198">
        <v>0</v>
      </c>
      <c r="AF198" t="s">
        <v>20</v>
      </c>
      <c r="AG198">
        <v>0.10500000000000001</v>
      </c>
      <c r="AH198">
        <v>2</v>
      </c>
      <c r="AI198">
        <v>51662205</v>
      </c>
      <c r="AJ198">
        <v>175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">
      <c r="A199">
        <f>ROW(Source!A147)</f>
        <v>147</v>
      </c>
      <c r="B199">
        <v>51662217</v>
      </c>
      <c r="C199">
        <v>51662201</v>
      </c>
      <c r="D199">
        <v>49523218</v>
      </c>
      <c r="E199">
        <v>1</v>
      </c>
      <c r="F199">
        <v>1</v>
      </c>
      <c r="G199">
        <v>1</v>
      </c>
      <c r="H199">
        <v>3</v>
      </c>
      <c r="I199" t="s">
        <v>53</v>
      </c>
      <c r="J199" t="s">
        <v>56</v>
      </c>
      <c r="K199" t="s">
        <v>54</v>
      </c>
      <c r="L199">
        <v>1374</v>
      </c>
      <c r="N199">
        <v>1013</v>
      </c>
      <c r="O199" t="s">
        <v>55</v>
      </c>
      <c r="P199" t="s">
        <v>55</v>
      </c>
      <c r="Q199">
        <v>1</v>
      </c>
      <c r="X199">
        <v>0.1</v>
      </c>
      <c r="Y199">
        <v>1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 t="s">
        <v>3</v>
      </c>
      <c r="AG199">
        <v>0.1</v>
      </c>
      <c r="AH199">
        <v>2</v>
      </c>
      <c r="AI199">
        <v>51662206</v>
      </c>
      <c r="AJ199">
        <v>176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">
      <c r="A200">
        <f>ROW(Source!A147)</f>
        <v>147</v>
      </c>
      <c r="B200">
        <v>51662218</v>
      </c>
      <c r="C200">
        <v>51662201</v>
      </c>
      <c r="D200">
        <v>49524301</v>
      </c>
      <c r="E200">
        <v>1</v>
      </c>
      <c r="F200">
        <v>1</v>
      </c>
      <c r="G200">
        <v>1</v>
      </c>
      <c r="H200">
        <v>3</v>
      </c>
      <c r="I200" t="s">
        <v>482</v>
      </c>
      <c r="J200" t="s">
        <v>483</v>
      </c>
      <c r="K200" t="s">
        <v>484</v>
      </c>
      <c r="L200">
        <v>1348</v>
      </c>
      <c r="N200">
        <v>1009</v>
      </c>
      <c r="O200" t="s">
        <v>196</v>
      </c>
      <c r="P200" t="s">
        <v>196</v>
      </c>
      <c r="Q200">
        <v>1000</v>
      </c>
      <c r="X200">
        <v>1.0000000000000001E-5</v>
      </c>
      <c r="Y200">
        <v>10362</v>
      </c>
      <c r="Z200">
        <v>0</v>
      </c>
      <c r="AA200">
        <v>0</v>
      </c>
      <c r="AB200">
        <v>0</v>
      </c>
      <c r="AC200">
        <v>0</v>
      </c>
      <c r="AD200">
        <v>1</v>
      </c>
      <c r="AE200">
        <v>0</v>
      </c>
      <c r="AF200" t="s">
        <v>3</v>
      </c>
      <c r="AG200">
        <v>1.0000000000000001E-5</v>
      </c>
      <c r="AH200">
        <v>2</v>
      </c>
      <c r="AI200">
        <v>51662207</v>
      </c>
      <c r="AJ200">
        <v>177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">
      <c r="A201">
        <f>ROW(Source!A147)</f>
        <v>147</v>
      </c>
      <c r="B201">
        <v>51662219</v>
      </c>
      <c r="C201">
        <v>51662201</v>
      </c>
      <c r="D201">
        <v>49525498</v>
      </c>
      <c r="E201">
        <v>1</v>
      </c>
      <c r="F201">
        <v>1</v>
      </c>
      <c r="G201">
        <v>1</v>
      </c>
      <c r="H201">
        <v>3</v>
      </c>
      <c r="I201" t="s">
        <v>485</v>
      </c>
      <c r="J201" t="s">
        <v>486</v>
      </c>
      <c r="K201" t="s">
        <v>487</v>
      </c>
      <c r="L201">
        <v>1348</v>
      </c>
      <c r="N201">
        <v>1009</v>
      </c>
      <c r="O201" t="s">
        <v>196</v>
      </c>
      <c r="P201" t="s">
        <v>196</v>
      </c>
      <c r="Q201">
        <v>1000</v>
      </c>
      <c r="X201">
        <v>8.0000000000000007E-5</v>
      </c>
      <c r="Y201">
        <v>12430</v>
      </c>
      <c r="Z201">
        <v>0</v>
      </c>
      <c r="AA201">
        <v>0</v>
      </c>
      <c r="AB201">
        <v>0</v>
      </c>
      <c r="AC201">
        <v>0</v>
      </c>
      <c r="AD201">
        <v>1</v>
      </c>
      <c r="AE201">
        <v>0</v>
      </c>
      <c r="AF201" t="s">
        <v>3</v>
      </c>
      <c r="AG201">
        <v>8.0000000000000007E-5</v>
      </c>
      <c r="AH201">
        <v>2</v>
      </c>
      <c r="AI201">
        <v>51662208</v>
      </c>
      <c r="AJ201">
        <v>178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">
      <c r="A202">
        <f>ROW(Source!A147)</f>
        <v>147</v>
      </c>
      <c r="B202">
        <v>51662220</v>
      </c>
      <c r="C202">
        <v>51662201</v>
      </c>
      <c r="D202">
        <v>49543539</v>
      </c>
      <c r="E202">
        <v>1</v>
      </c>
      <c r="F202">
        <v>1</v>
      </c>
      <c r="G202">
        <v>1</v>
      </c>
      <c r="H202">
        <v>3</v>
      </c>
      <c r="I202" t="s">
        <v>488</v>
      </c>
      <c r="J202" t="s">
        <v>489</v>
      </c>
      <c r="K202" t="s">
        <v>490</v>
      </c>
      <c r="L202">
        <v>1348</v>
      </c>
      <c r="N202">
        <v>1009</v>
      </c>
      <c r="O202" t="s">
        <v>196</v>
      </c>
      <c r="P202" t="s">
        <v>196</v>
      </c>
      <c r="Q202">
        <v>1000</v>
      </c>
      <c r="X202">
        <v>4.2999999999999999E-4</v>
      </c>
      <c r="Y202">
        <v>6508.75</v>
      </c>
      <c r="Z202">
        <v>0</v>
      </c>
      <c r="AA202">
        <v>0</v>
      </c>
      <c r="AB202">
        <v>0</v>
      </c>
      <c r="AC202">
        <v>0</v>
      </c>
      <c r="AD202">
        <v>1</v>
      </c>
      <c r="AE202">
        <v>0</v>
      </c>
      <c r="AF202" t="s">
        <v>3</v>
      </c>
      <c r="AG202">
        <v>4.2999999999999999E-4</v>
      </c>
      <c r="AH202">
        <v>2</v>
      </c>
      <c r="AI202">
        <v>51662209</v>
      </c>
      <c r="AJ202">
        <v>179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">
      <c r="A203">
        <f>ROW(Source!A147)</f>
        <v>147</v>
      </c>
      <c r="B203">
        <v>51662221</v>
      </c>
      <c r="C203">
        <v>51662201</v>
      </c>
      <c r="D203">
        <v>49565711</v>
      </c>
      <c r="E203">
        <v>1</v>
      </c>
      <c r="F203">
        <v>1</v>
      </c>
      <c r="G203">
        <v>1</v>
      </c>
      <c r="H203">
        <v>3</v>
      </c>
      <c r="I203" t="s">
        <v>61</v>
      </c>
      <c r="J203" t="s">
        <v>64</v>
      </c>
      <c r="K203" t="s">
        <v>62</v>
      </c>
      <c r="L203">
        <v>1327</v>
      </c>
      <c r="N203">
        <v>1005</v>
      </c>
      <c r="O203" t="s">
        <v>63</v>
      </c>
      <c r="P203" t="s">
        <v>63</v>
      </c>
      <c r="Q203">
        <v>1</v>
      </c>
      <c r="X203">
        <v>0.04</v>
      </c>
      <c r="Y203">
        <v>926</v>
      </c>
      <c r="Z203">
        <v>0</v>
      </c>
      <c r="AA203">
        <v>0</v>
      </c>
      <c r="AB203">
        <v>0</v>
      </c>
      <c r="AC203">
        <v>0</v>
      </c>
      <c r="AD203">
        <v>1</v>
      </c>
      <c r="AE203">
        <v>0</v>
      </c>
      <c r="AF203" t="s">
        <v>3</v>
      </c>
      <c r="AG203">
        <v>0.04</v>
      </c>
      <c r="AH203">
        <v>2</v>
      </c>
      <c r="AI203">
        <v>51662212</v>
      </c>
      <c r="AJ203">
        <v>180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">
      <c r="A204">
        <f>ROW(Source!A151)</f>
        <v>151</v>
      </c>
      <c r="B204">
        <v>51662238</v>
      </c>
      <c r="C204">
        <v>51662225</v>
      </c>
      <c r="D204">
        <v>49510719</v>
      </c>
      <c r="E204">
        <v>70</v>
      </c>
      <c r="F204">
        <v>1</v>
      </c>
      <c r="G204">
        <v>1</v>
      </c>
      <c r="H204">
        <v>1</v>
      </c>
      <c r="I204" t="s">
        <v>491</v>
      </c>
      <c r="J204" t="s">
        <v>3</v>
      </c>
      <c r="K204" t="s">
        <v>492</v>
      </c>
      <c r="L204">
        <v>1191</v>
      </c>
      <c r="N204">
        <v>1013</v>
      </c>
      <c r="O204" t="s">
        <v>455</v>
      </c>
      <c r="P204" t="s">
        <v>455</v>
      </c>
      <c r="Q204">
        <v>1</v>
      </c>
      <c r="X204">
        <v>154</v>
      </c>
      <c r="Y204">
        <v>0</v>
      </c>
      <c r="Z204">
        <v>0</v>
      </c>
      <c r="AA204">
        <v>0</v>
      </c>
      <c r="AB204">
        <v>8.74</v>
      </c>
      <c r="AC204">
        <v>0</v>
      </c>
      <c r="AD204">
        <v>1</v>
      </c>
      <c r="AE204">
        <v>1</v>
      </c>
      <c r="AF204" t="s">
        <v>20</v>
      </c>
      <c r="AG204">
        <v>161.70000000000002</v>
      </c>
      <c r="AH204">
        <v>2</v>
      </c>
      <c r="AI204">
        <v>51662226</v>
      </c>
      <c r="AJ204">
        <v>182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">
      <c r="A205">
        <f>ROW(Source!A151)</f>
        <v>151</v>
      </c>
      <c r="B205">
        <v>51662239</v>
      </c>
      <c r="C205">
        <v>51662225</v>
      </c>
      <c r="D205">
        <v>49510905</v>
      </c>
      <c r="E205">
        <v>70</v>
      </c>
      <c r="F205">
        <v>1</v>
      </c>
      <c r="G205">
        <v>1</v>
      </c>
      <c r="H205">
        <v>1</v>
      </c>
      <c r="I205" t="s">
        <v>456</v>
      </c>
      <c r="J205" t="s">
        <v>3</v>
      </c>
      <c r="K205" t="s">
        <v>457</v>
      </c>
      <c r="L205">
        <v>1191</v>
      </c>
      <c r="N205">
        <v>1013</v>
      </c>
      <c r="O205" t="s">
        <v>455</v>
      </c>
      <c r="P205" t="s">
        <v>455</v>
      </c>
      <c r="Q205">
        <v>1</v>
      </c>
      <c r="X205">
        <v>1.2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1</v>
      </c>
      <c r="AE205">
        <v>2</v>
      </c>
      <c r="AF205" t="s">
        <v>20</v>
      </c>
      <c r="AG205">
        <v>1.26</v>
      </c>
      <c r="AH205">
        <v>2</v>
      </c>
      <c r="AI205">
        <v>51662227</v>
      </c>
      <c r="AJ205">
        <v>183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">
      <c r="A206">
        <f>ROW(Source!A151)</f>
        <v>151</v>
      </c>
      <c r="B206">
        <v>51662240</v>
      </c>
      <c r="C206">
        <v>51662225</v>
      </c>
      <c r="D206">
        <v>49672573</v>
      </c>
      <c r="E206">
        <v>1</v>
      </c>
      <c r="F206">
        <v>1</v>
      </c>
      <c r="G206">
        <v>1</v>
      </c>
      <c r="H206">
        <v>2</v>
      </c>
      <c r="I206" t="s">
        <v>458</v>
      </c>
      <c r="J206" t="s">
        <v>459</v>
      </c>
      <c r="K206" t="s">
        <v>460</v>
      </c>
      <c r="L206">
        <v>1367</v>
      </c>
      <c r="N206">
        <v>1011</v>
      </c>
      <c r="O206" t="s">
        <v>461</v>
      </c>
      <c r="P206" t="s">
        <v>461</v>
      </c>
      <c r="Q206">
        <v>1</v>
      </c>
      <c r="X206">
        <v>0.48</v>
      </c>
      <c r="Y206">
        <v>0</v>
      </c>
      <c r="Z206">
        <v>115.4</v>
      </c>
      <c r="AA206">
        <v>13.5</v>
      </c>
      <c r="AB206">
        <v>0</v>
      </c>
      <c r="AC206">
        <v>0</v>
      </c>
      <c r="AD206">
        <v>1</v>
      </c>
      <c r="AE206">
        <v>0</v>
      </c>
      <c r="AF206" t="s">
        <v>20</v>
      </c>
      <c r="AG206">
        <v>0.504</v>
      </c>
      <c r="AH206">
        <v>2</v>
      </c>
      <c r="AI206">
        <v>51662228</v>
      </c>
      <c r="AJ206">
        <v>184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">
      <c r="A207">
        <f>ROW(Source!A151)</f>
        <v>151</v>
      </c>
      <c r="B207">
        <v>51662241</v>
      </c>
      <c r="C207">
        <v>51662225</v>
      </c>
      <c r="D207">
        <v>49672703</v>
      </c>
      <c r="E207">
        <v>1</v>
      </c>
      <c r="F207">
        <v>1</v>
      </c>
      <c r="G207">
        <v>1</v>
      </c>
      <c r="H207">
        <v>2</v>
      </c>
      <c r="I207" t="s">
        <v>493</v>
      </c>
      <c r="J207" t="s">
        <v>494</v>
      </c>
      <c r="K207" t="s">
        <v>495</v>
      </c>
      <c r="L207">
        <v>1367</v>
      </c>
      <c r="N207">
        <v>1011</v>
      </c>
      <c r="O207" t="s">
        <v>461</v>
      </c>
      <c r="P207" t="s">
        <v>461</v>
      </c>
      <c r="Q207">
        <v>1</v>
      </c>
      <c r="X207">
        <v>0.34</v>
      </c>
      <c r="Y207">
        <v>0</v>
      </c>
      <c r="Z207">
        <v>6.66</v>
      </c>
      <c r="AA207">
        <v>0</v>
      </c>
      <c r="AB207">
        <v>0</v>
      </c>
      <c r="AC207">
        <v>0</v>
      </c>
      <c r="AD207">
        <v>1</v>
      </c>
      <c r="AE207">
        <v>0</v>
      </c>
      <c r="AF207" t="s">
        <v>20</v>
      </c>
      <c r="AG207">
        <v>0.35700000000000004</v>
      </c>
      <c r="AH207">
        <v>2</v>
      </c>
      <c r="AI207">
        <v>51662229</v>
      </c>
      <c r="AJ207">
        <v>185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">
      <c r="A208">
        <f>ROW(Source!A151)</f>
        <v>151</v>
      </c>
      <c r="B208">
        <v>51662242</v>
      </c>
      <c r="C208">
        <v>51662225</v>
      </c>
      <c r="D208">
        <v>49673503</v>
      </c>
      <c r="E208">
        <v>1</v>
      </c>
      <c r="F208">
        <v>1</v>
      </c>
      <c r="G208">
        <v>1</v>
      </c>
      <c r="H208">
        <v>2</v>
      </c>
      <c r="I208" t="s">
        <v>465</v>
      </c>
      <c r="J208" t="s">
        <v>466</v>
      </c>
      <c r="K208" t="s">
        <v>467</v>
      </c>
      <c r="L208">
        <v>1367</v>
      </c>
      <c r="N208">
        <v>1011</v>
      </c>
      <c r="O208" t="s">
        <v>461</v>
      </c>
      <c r="P208" t="s">
        <v>461</v>
      </c>
      <c r="Q208">
        <v>1</v>
      </c>
      <c r="X208">
        <v>0.72</v>
      </c>
      <c r="Y208">
        <v>0</v>
      </c>
      <c r="Z208">
        <v>65.709999999999994</v>
      </c>
      <c r="AA208">
        <v>11.6</v>
      </c>
      <c r="AB208">
        <v>0</v>
      </c>
      <c r="AC208">
        <v>0</v>
      </c>
      <c r="AD208">
        <v>1</v>
      </c>
      <c r="AE208">
        <v>0</v>
      </c>
      <c r="AF208" t="s">
        <v>20</v>
      </c>
      <c r="AG208">
        <v>0.75600000000000001</v>
      </c>
      <c r="AH208">
        <v>2</v>
      </c>
      <c r="AI208">
        <v>51662230</v>
      </c>
      <c r="AJ208">
        <v>186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">
      <c r="A209">
        <f>ROW(Source!A151)</f>
        <v>151</v>
      </c>
      <c r="B209">
        <v>51662243</v>
      </c>
      <c r="C209">
        <v>51662225</v>
      </c>
      <c r="D209">
        <v>49673715</v>
      </c>
      <c r="E209">
        <v>1</v>
      </c>
      <c r="F209">
        <v>1</v>
      </c>
      <c r="G209">
        <v>1</v>
      </c>
      <c r="H209">
        <v>2</v>
      </c>
      <c r="I209" t="s">
        <v>479</v>
      </c>
      <c r="J209" t="s">
        <v>480</v>
      </c>
      <c r="K209" t="s">
        <v>481</v>
      </c>
      <c r="L209">
        <v>1367</v>
      </c>
      <c r="N209">
        <v>1011</v>
      </c>
      <c r="O209" t="s">
        <v>461</v>
      </c>
      <c r="P209" t="s">
        <v>461</v>
      </c>
      <c r="Q209">
        <v>1</v>
      </c>
      <c r="X209">
        <v>1.54</v>
      </c>
      <c r="Y209">
        <v>0</v>
      </c>
      <c r="Z209">
        <v>8.1</v>
      </c>
      <c r="AA209">
        <v>0</v>
      </c>
      <c r="AB209">
        <v>0</v>
      </c>
      <c r="AC209">
        <v>0</v>
      </c>
      <c r="AD209">
        <v>1</v>
      </c>
      <c r="AE209">
        <v>0</v>
      </c>
      <c r="AF209" t="s">
        <v>20</v>
      </c>
      <c r="AG209">
        <v>1.6170000000000002</v>
      </c>
      <c r="AH209">
        <v>2</v>
      </c>
      <c r="AI209">
        <v>51662231</v>
      </c>
      <c r="AJ209">
        <v>187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">
      <c r="A210">
        <f>ROW(Source!A151)</f>
        <v>151</v>
      </c>
      <c r="B210">
        <v>51662244</v>
      </c>
      <c r="C210">
        <v>51662225</v>
      </c>
      <c r="D210">
        <v>49521144</v>
      </c>
      <c r="E210">
        <v>1</v>
      </c>
      <c r="F210">
        <v>1</v>
      </c>
      <c r="G210">
        <v>1</v>
      </c>
      <c r="H210">
        <v>3</v>
      </c>
      <c r="I210" t="s">
        <v>496</v>
      </c>
      <c r="J210" t="s">
        <v>497</v>
      </c>
      <c r="K210" t="s">
        <v>498</v>
      </c>
      <c r="L210">
        <v>1348</v>
      </c>
      <c r="N210">
        <v>1009</v>
      </c>
      <c r="O210" t="s">
        <v>196</v>
      </c>
      <c r="P210" t="s">
        <v>196</v>
      </c>
      <c r="Q210">
        <v>1000</v>
      </c>
      <c r="X210">
        <v>8.8999999999999995E-4</v>
      </c>
      <c r="Y210">
        <v>26499</v>
      </c>
      <c r="Z210">
        <v>0</v>
      </c>
      <c r="AA210">
        <v>0</v>
      </c>
      <c r="AB210">
        <v>0</v>
      </c>
      <c r="AC210">
        <v>0</v>
      </c>
      <c r="AD210">
        <v>1</v>
      </c>
      <c r="AE210">
        <v>0</v>
      </c>
      <c r="AF210" t="s">
        <v>3</v>
      </c>
      <c r="AG210">
        <v>8.8999999999999995E-4</v>
      </c>
      <c r="AH210">
        <v>2</v>
      </c>
      <c r="AI210">
        <v>51662232</v>
      </c>
      <c r="AJ210">
        <v>188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">
      <c r="A211">
        <f>ROW(Source!A151)</f>
        <v>151</v>
      </c>
      <c r="B211">
        <v>51662245</v>
      </c>
      <c r="C211">
        <v>51662225</v>
      </c>
      <c r="D211">
        <v>49524301</v>
      </c>
      <c r="E211">
        <v>1</v>
      </c>
      <c r="F211">
        <v>1</v>
      </c>
      <c r="G211">
        <v>1</v>
      </c>
      <c r="H211">
        <v>3</v>
      </c>
      <c r="I211" t="s">
        <v>482</v>
      </c>
      <c r="J211" t="s">
        <v>483</v>
      </c>
      <c r="K211" t="s">
        <v>484</v>
      </c>
      <c r="L211">
        <v>1348</v>
      </c>
      <c r="N211">
        <v>1009</v>
      </c>
      <c r="O211" t="s">
        <v>196</v>
      </c>
      <c r="P211" t="s">
        <v>196</v>
      </c>
      <c r="Q211">
        <v>1000</v>
      </c>
      <c r="X211">
        <v>4.4999999999999999E-4</v>
      </c>
      <c r="Y211">
        <v>10362</v>
      </c>
      <c r="Z211">
        <v>0</v>
      </c>
      <c r="AA211">
        <v>0</v>
      </c>
      <c r="AB211">
        <v>0</v>
      </c>
      <c r="AC211">
        <v>0</v>
      </c>
      <c r="AD211">
        <v>1</v>
      </c>
      <c r="AE211">
        <v>0</v>
      </c>
      <c r="AF211" t="s">
        <v>3</v>
      </c>
      <c r="AG211">
        <v>4.4999999999999999E-4</v>
      </c>
      <c r="AH211">
        <v>2</v>
      </c>
      <c r="AI211">
        <v>51662233</v>
      </c>
      <c r="AJ211">
        <v>189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">
      <c r="A212">
        <f>ROW(Source!A151)</f>
        <v>151</v>
      </c>
      <c r="B212">
        <v>51662246</v>
      </c>
      <c r="C212">
        <v>51662225</v>
      </c>
      <c r="D212">
        <v>49525488</v>
      </c>
      <c r="E212">
        <v>1</v>
      </c>
      <c r="F212">
        <v>1</v>
      </c>
      <c r="G212">
        <v>1</v>
      </c>
      <c r="H212">
        <v>3</v>
      </c>
      <c r="I212" t="s">
        <v>468</v>
      </c>
      <c r="J212" t="s">
        <v>469</v>
      </c>
      <c r="K212" t="s">
        <v>470</v>
      </c>
      <c r="L212">
        <v>1346</v>
      </c>
      <c r="N212">
        <v>1009</v>
      </c>
      <c r="O212" t="s">
        <v>471</v>
      </c>
      <c r="P212" t="s">
        <v>471</v>
      </c>
      <c r="Q212">
        <v>1</v>
      </c>
      <c r="X212">
        <v>15</v>
      </c>
      <c r="Y212">
        <v>9.0399999999999991</v>
      </c>
      <c r="Z212">
        <v>0</v>
      </c>
      <c r="AA212">
        <v>0</v>
      </c>
      <c r="AB212">
        <v>0</v>
      </c>
      <c r="AC212">
        <v>0</v>
      </c>
      <c r="AD212">
        <v>1</v>
      </c>
      <c r="AE212">
        <v>0</v>
      </c>
      <c r="AF212" t="s">
        <v>3</v>
      </c>
      <c r="AG212">
        <v>15</v>
      </c>
      <c r="AH212">
        <v>2</v>
      </c>
      <c r="AI212">
        <v>51662234</v>
      </c>
      <c r="AJ212">
        <v>190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">
      <c r="A213">
        <f>ROW(Source!A151)</f>
        <v>151</v>
      </c>
      <c r="B213">
        <v>51662247</v>
      </c>
      <c r="C213">
        <v>51662225</v>
      </c>
      <c r="D213">
        <v>49526492</v>
      </c>
      <c r="E213">
        <v>1</v>
      </c>
      <c r="F213">
        <v>1</v>
      </c>
      <c r="G213">
        <v>1</v>
      </c>
      <c r="H213">
        <v>3</v>
      </c>
      <c r="I213" t="s">
        <v>472</v>
      </c>
      <c r="J213" t="s">
        <v>473</v>
      </c>
      <c r="K213" t="s">
        <v>474</v>
      </c>
      <c r="L213">
        <v>1346</v>
      </c>
      <c r="N213">
        <v>1009</v>
      </c>
      <c r="O213" t="s">
        <v>471</v>
      </c>
      <c r="P213" t="s">
        <v>471</v>
      </c>
      <c r="Q213">
        <v>1</v>
      </c>
      <c r="X213">
        <v>8</v>
      </c>
      <c r="Y213">
        <v>23.09</v>
      </c>
      <c r="Z213">
        <v>0</v>
      </c>
      <c r="AA213">
        <v>0</v>
      </c>
      <c r="AB213">
        <v>0</v>
      </c>
      <c r="AC213">
        <v>0</v>
      </c>
      <c r="AD213">
        <v>1</v>
      </c>
      <c r="AE213">
        <v>0</v>
      </c>
      <c r="AF213" t="s">
        <v>3</v>
      </c>
      <c r="AG213">
        <v>8</v>
      </c>
      <c r="AH213">
        <v>2</v>
      </c>
      <c r="AI213">
        <v>51662235</v>
      </c>
      <c r="AJ213">
        <v>191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">
      <c r="A214">
        <f>ROW(Source!A151)</f>
        <v>151</v>
      </c>
      <c r="B214">
        <v>51662248</v>
      </c>
      <c r="C214">
        <v>51662225</v>
      </c>
      <c r="D214">
        <v>49512814</v>
      </c>
      <c r="E214">
        <v>70</v>
      </c>
      <c r="F214">
        <v>1</v>
      </c>
      <c r="G214">
        <v>1</v>
      </c>
      <c r="H214">
        <v>3</v>
      </c>
      <c r="I214" t="s">
        <v>545</v>
      </c>
      <c r="J214" t="s">
        <v>3</v>
      </c>
      <c r="K214" t="s">
        <v>546</v>
      </c>
      <c r="L214">
        <v>1327</v>
      </c>
      <c r="N214">
        <v>1005</v>
      </c>
      <c r="O214" t="s">
        <v>63</v>
      </c>
      <c r="P214" t="s">
        <v>63</v>
      </c>
      <c r="Q214">
        <v>1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1</v>
      </c>
      <c r="AD214">
        <v>0</v>
      </c>
      <c r="AE214">
        <v>0</v>
      </c>
      <c r="AF214" t="s">
        <v>3</v>
      </c>
      <c r="AG214">
        <v>0</v>
      </c>
      <c r="AH214">
        <v>3</v>
      </c>
      <c r="AI214">
        <v>-1</v>
      </c>
      <c r="AJ214" t="s">
        <v>3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">
      <c r="A215">
        <f>ROW(Source!A151)</f>
        <v>151</v>
      </c>
      <c r="B215">
        <v>51662249</v>
      </c>
      <c r="C215">
        <v>51662225</v>
      </c>
      <c r="D215">
        <v>49555131</v>
      </c>
      <c r="E215">
        <v>1</v>
      </c>
      <c r="F215">
        <v>1</v>
      </c>
      <c r="G215">
        <v>1</v>
      </c>
      <c r="H215">
        <v>3</v>
      </c>
      <c r="I215" t="s">
        <v>499</v>
      </c>
      <c r="J215" t="s">
        <v>500</v>
      </c>
      <c r="K215" t="s">
        <v>501</v>
      </c>
      <c r="L215">
        <v>1348</v>
      </c>
      <c r="N215">
        <v>1009</v>
      </c>
      <c r="O215" t="s">
        <v>196</v>
      </c>
      <c r="P215" t="s">
        <v>196</v>
      </c>
      <c r="Q215">
        <v>1000</v>
      </c>
      <c r="X215">
        <v>5.0099999999999997E-3</v>
      </c>
      <c r="Y215">
        <v>17183</v>
      </c>
      <c r="Z215">
        <v>0</v>
      </c>
      <c r="AA215">
        <v>0</v>
      </c>
      <c r="AB215">
        <v>0</v>
      </c>
      <c r="AC215">
        <v>0</v>
      </c>
      <c r="AD215">
        <v>1</v>
      </c>
      <c r="AE215">
        <v>0</v>
      </c>
      <c r="AF215" t="s">
        <v>3</v>
      </c>
      <c r="AG215">
        <v>5.0099999999999997E-3</v>
      </c>
      <c r="AH215">
        <v>2</v>
      </c>
      <c r="AI215">
        <v>51662236</v>
      </c>
      <c r="AJ215">
        <v>192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">
      <c r="A216">
        <f>ROW(Source!A151)</f>
        <v>151</v>
      </c>
      <c r="B216">
        <v>51662250</v>
      </c>
      <c r="C216">
        <v>51662225</v>
      </c>
      <c r="D216">
        <v>49514607</v>
      </c>
      <c r="E216">
        <v>70</v>
      </c>
      <c r="F216">
        <v>1</v>
      </c>
      <c r="G216">
        <v>1</v>
      </c>
      <c r="H216">
        <v>3</v>
      </c>
      <c r="I216" t="s">
        <v>547</v>
      </c>
      <c r="J216" t="s">
        <v>3</v>
      </c>
      <c r="K216" t="s">
        <v>548</v>
      </c>
      <c r="L216">
        <v>1327</v>
      </c>
      <c r="N216">
        <v>1005</v>
      </c>
      <c r="O216" t="s">
        <v>63</v>
      </c>
      <c r="P216" t="s">
        <v>63</v>
      </c>
      <c r="Q216">
        <v>1</v>
      </c>
      <c r="X216">
        <v>100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 t="s">
        <v>3</v>
      </c>
      <c r="AG216">
        <v>100</v>
      </c>
      <c r="AH216">
        <v>3</v>
      </c>
      <c r="AI216">
        <v>-1</v>
      </c>
      <c r="AJ216" t="s">
        <v>3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">
      <c r="A217">
        <f>ROW(Source!A151)</f>
        <v>151</v>
      </c>
      <c r="B217">
        <v>51662251</v>
      </c>
      <c r="C217">
        <v>51662225</v>
      </c>
      <c r="D217">
        <v>49514616</v>
      </c>
      <c r="E217">
        <v>70</v>
      </c>
      <c r="F217">
        <v>1</v>
      </c>
      <c r="G217">
        <v>1</v>
      </c>
      <c r="H217">
        <v>3</v>
      </c>
      <c r="I217" t="s">
        <v>549</v>
      </c>
      <c r="J217" t="s">
        <v>3</v>
      </c>
      <c r="K217" t="s">
        <v>550</v>
      </c>
      <c r="L217">
        <v>1346</v>
      </c>
      <c r="N217">
        <v>1009</v>
      </c>
      <c r="O217" t="s">
        <v>471</v>
      </c>
      <c r="P217" t="s">
        <v>471</v>
      </c>
      <c r="Q217">
        <v>1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1</v>
      </c>
      <c r="AD217">
        <v>0</v>
      </c>
      <c r="AE217">
        <v>0</v>
      </c>
      <c r="AF217" t="s">
        <v>3</v>
      </c>
      <c r="AG217">
        <v>0</v>
      </c>
      <c r="AH217">
        <v>3</v>
      </c>
      <c r="AI217">
        <v>-1</v>
      </c>
      <c r="AJ217" t="s">
        <v>3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">
      <c r="A218">
        <f>ROW(Source!A151)</f>
        <v>151</v>
      </c>
      <c r="B218">
        <v>51662252</v>
      </c>
      <c r="C218">
        <v>51662225</v>
      </c>
      <c r="D218">
        <v>49514616</v>
      </c>
      <c r="E218">
        <v>70</v>
      </c>
      <c r="F218">
        <v>1</v>
      </c>
      <c r="G218">
        <v>1</v>
      </c>
      <c r="H218">
        <v>3</v>
      </c>
      <c r="I218" t="s">
        <v>549</v>
      </c>
      <c r="J218" t="s">
        <v>3</v>
      </c>
      <c r="K218" t="s">
        <v>551</v>
      </c>
      <c r="L218">
        <v>1371</v>
      </c>
      <c r="N218">
        <v>1013</v>
      </c>
      <c r="O218" t="s">
        <v>17</v>
      </c>
      <c r="P218" t="s">
        <v>17</v>
      </c>
      <c r="Q218">
        <v>1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1</v>
      </c>
      <c r="AD218">
        <v>0</v>
      </c>
      <c r="AE218">
        <v>0</v>
      </c>
      <c r="AF218" t="s">
        <v>3</v>
      </c>
      <c r="AG218">
        <v>0</v>
      </c>
      <c r="AH218">
        <v>3</v>
      </c>
      <c r="AI218">
        <v>-1</v>
      </c>
      <c r="AJ218" t="s">
        <v>3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">
      <c r="A219">
        <f>ROW(Source!A151)</f>
        <v>151</v>
      </c>
      <c r="B219">
        <v>51662253</v>
      </c>
      <c r="C219">
        <v>51662225</v>
      </c>
      <c r="D219">
        <v>49514677</v>
      </c>
      <c r="E219">
        <v>70</v>
      </c>
      <c r="F219">
        <v>1</v>
      </c>
      <c r="G219">
        <v>1</v>
      </c>
      <c r="H219">
        <v>3</v>
      </c>
      <c r="I219" t="s">
        <v>552</v>
      </c>
      <c r="J219" t="s">
        <v>3</v>
      </c>
      <c r="K219" t="s">
        <v>553</v>
      </c>
      <c r="L219">
        <v>1371</v>
      </c>
      <c r="N219">
        <v>1013</v>
      </c>
      <c r="O219" t="s">
        <v>17</v>
      </c>
      <c r="P219" t="s">
        <v>17</v>
      </c>
      <c r="Q219">
        <v>1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1</v>
      </c>
      <c r="AD219">
        <v>0</v>
      </c>
      <c r="AE219">
        <v>0</v>
      </c>
      <c r="AF219" t="s">
        <v>3</v>
      </c>
      <c r="AG219">
        <v>0</v>
      </c>
      <c r="AH219">
        <v>3</v>
      </c>
      <c r="AI219">
        <v>-1</v>
      </c>
      <c r="AJ219" t="s">
        <v>3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2">
      <c r="A220">
        <f>ROW(Source!A151)</f>
        <v>151</v>
      </c>
      <c r="B220">
        <v>51662254</v>
      </c>
      <c r="C220">
        <v>51662225</v>
      </c>
      <c r="D220">
        <v>49514711</v>
      </c>
      <c r="E220">
        <v>70</v>
      </c>
      <c r="F220">
        <v>1</v>
      </c>
      <c r="G220">
        <v>1</v>
      </c>
      <c r="H220">
        <v>3</v>
      </c>
      <c r="I220" t="s">
        <v>554</v>
      </c>
      <c r="J220" t="s">
        <v>3</v>
      </c>
      <c r="K220" t="s">
        <v>555</v>
      </c>
      <c r="L220">
        <v>1371</v>
      </c>
      <c r="N220">
        <v>1013</v>
      </c>
      <c r="O220" t="s">
        <v>17</v>
      </c>
      <c r="P220" t="s">
        <v>17</v>
      </c>
      <c r="Q220">
        <v>1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1</v>
      </c>
      <c r="AD220">
        <v>0</v>
      </c>
      <c r="AE220">
        <v>0</v>
      </c>
      <c r="AF220" t="s">
        <v>3</v>
      </c>
      <c r="AG220">
        <v>0</v>
      </c>
      <c r="AH220">
        <v>3</v>
      </c>
      <c r="AI220">
        <v>-1</v>
      </c>
      <c r="AJ220" t="s">
        <v>3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 x14ac:dyDescent="0.2">
      <c r="A221">
        <f>ROW(Source!A153)</f>
        <v>153</v>
      </c>
      <c r="B221">
        <v>51662271</v>
      </c>
      <c r="C221">
        <v>51662256</v>
      </c>
      <c r="D221">
        <v>49510719</v>
      </c>
      <c r="E221">
        <v>70</v>
      </c>
      <c r="F221">
        <v>1</v>
      </c>
      <c r="G221">
        <v>1</v>
      </c>
      <c r="H221">
        <v>1</v>
      </c>
      <c r="I221" t="s">
        <v>491</v>
      </c>
      <c r="J221" t="s">
        <v>3</v>
      </c>
      <c r="K221" t="s">
        <v>492</v>
      </c>
      <c r="L221">
        <v>1191</v>
      </c>
      <c r="N221">
        <v>1013</v>
      </c>
      <c r="O221" t="s">
        <v>455</v>
      </c>
      <c r="P221" t="s">
        <v>455</v>
      </c>
      <c r="Q221">
        <v>1</v>
      </c>
      <c r="X221">
        <v>141</v>
      </c>
      <c r="Y221">
        <v>0</v>
      </c>
      <c r="Z221">
        <v>0</v>
      </c>
      <c r="AA221">
        <v>0</v>
      </c>
      <c r="AB221">
        <v>8.74</v>
      </c>
      <c r="AC221">
        <v>0</v>
      </c>
      <c r="AD221">
        <v>1</v>
      </c>
      <c r="AE221">
        <v>1</v>
      </c>
      <c r="AF221" t="s">
        <v>20</v>
      </c>
      <c r="AG221">
        <v>148.05000000000001</v>
      </c>
      <c r="AH221">
        <v>2</v>
      </c>
      <c r="AI221">
        <v>51662257</v>
      </c>
      <c r="AJ221">
        <v>194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 x14ac:dyDescent="0.2">
      <c r="A222">
        <f>ROW(Source!A153)</f>
        <v>153</v>
      </c>
      <c r="B222">
        <v>51662272</v>
      </c>
      <c r="C222">
        <v>51662256</v>
      </c>
      <c r="D222">
        <v>49510905</v>
      </c>
      <c r="E222">
        <v>70</v>
      </c>
      <c r="F222">
        <v>1</v>
      </c>
      <c r="G222">
        <v>1</v>
      </c>
      <c r="H222">
        <v>1</v>
      </c>
      <c r="I222" t="s">
        <v>456</v>
      </c>
      <c r="J222" t="s">
        <v>3</v>
      </c>
      <c r="K222" t="s">
        <v>457</v>
      </c>
      <c r="L222">
        <v>1191</v>
      </c>
      <c r="N222">
        <v>1013</v>
      </c>
      <c r="O222" t="s">
        <v>455</v>
      </c>
      <c r="P222" t="s">
        <v>455</v>
      </c>
      <c r="Q222">
        <v>1</v>
      </c>
      <c r="X222">
        <v>0.94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1</v>
      </c>
      <c r="AE222">
        <v>2</v>
      </c>
      <c r="AF222" t="s">
        <v>20</v>
      </c>
      <c r="AG222">
        <v>0.98699999999999999</v>
      </c>
      <c r="AH222">
        <v>2</v>
      </c>
      <c r="AI222">
        <v>51662258</v>
      </c>
      <c r="AJ222">
        <v>195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 x14ac:dyDescent="0.2">
      <c r="A223">
        <f>ROW(Source!A153)</f>
        <v>153</v>
      </c>
      <c r="B223">
        <v>51662273</v>
      </c>
      <c r="C223">
        <v>51662256</v>
      </c>
      <c r="D223">
        <v>49672573</v>
      </c>
      <c r="E223">
        <v>1</v>
      </c>
      <c r="F223">
        <v>1</v>
      </c>
      <c r="G223">
        <v>1</v>
      </c>
      <c r="H223">
        <v>2</v>
      </c>
      <c r="I223" t="s">
        <v>458</v>
      </c>
      <c r="J223" t="s">
        <v>459</v>
      </c>
      <c r="K223" t="s">
        <v>460</v>
      </c>
      <c r="L223">
        <v>1367</v>
      </c>
      <c r="N223">
        <v>1011</v>
      </c>
      <c r="O223" t="s">
        <v>461</v>
      </c>
      <c r="P223" t="s">
        <v>461</v>
      </c>
      <c r="Q223">
        <v>1</v>
      </c>
      <c r="X223">
        <v>0.38</v>
      </c>
      <c r="Y223">
        <v>0</v>
      </c>
      <c r="Z223">
        <v>115.4</v>
      </c>
      <c r="AA223">
        <v>13.5</v>
      </c>
      <c r="AB223">
        <v>0</v>
      </c>
      <c r="AC223">
        <v>0</v>
      </c>
      <c r="AD223">
        <v>1</v>
      </c>
      <c r="AE223">
        <v>0</v>
      </c>
      <c r="AF223" t="s">
        <v>20</v>
      </c>
      <c r="AG223">
        <v>0.39900000000000002</v>
      </c>
      <c r="AH223">
        <v>2</v>
      </c>
      <c r="AI223">
        <v>51662259</v>
      </c>
      <c r="AJ223">
        <v>196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 x14ac:dyDescent="0.2">
      <c r="A224">
        <f>ROW(Source!A153)</f>
        <v>153</v>
      </c>
      <c r="B224">
        <v>51662274</v>
      </c>
      <c r="C224">
        <v>51662256</v>
      </c>
      <c r="D224">
        <v>49672703</v>
      </c>
      <c r="E224">
        <v>1</v>
      </c>
      <c r="F224">
        <v>1</v>
      </c>
      <c r="G224">
        <v>1</v>
      </c>
      <c r="H224">
        <v>2</v>
      </c>
      <c r="I224" t="s">
        <v>493</v>
      </c>
      <c r="J224" t="s">
        <v>494</v>
      </c>
      <c r="K224" t="s">
        <v>495</v>
      </c>
      <c r="L224">
        <v>1367</v>
      </c>
      <c r="N224">
        <v>1011</v>
      </c>
      <c r="O224" t="s">
        <v>461</v>
      </c>
      <c r="P224" t="s">
        <v>461</v>
      </c>
      <c r="Q224">
        <v>1</v>
      </c>
      <c r="X224">
        <v>0.34</v>
      </c>
      <c r="Y224">
        <v>0</v>
      </c>
      <c r="Z224">
        <v>6.66</v>
      </c>
      <c r="AA224">
        <v>0</v>
      </c>
      <c r="AB224">
        <v>0</v>
      </c>
      <c r="AC224">
        <v>0</v>
      </c>
      <c r="AD224">
        <v>1</v>
      </c>
      <c r="AE224">
        <v>0</v>
      </c>
      <c r="AF224" t="s">
        <v>20</v>
      </c>
      <c r="AG224">
        <v>0.35700000000000004</v>
      </c>
      <c r="AH224">
        <v>2</v>
      </c>
      <c r="AI224">
        <v>51662260</v>
      </c>
      <c r="AJ224">
        <v>197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 x14ac:dyDescent="0.2">
      <c r="A225">
        <f>ROW(Source!A153)</f>
        <v>153</v>
      </c>
      <c r="B225">
        <v>51662275</v>
      </c>
      <c r="C225">
        <v>51662256</v>
      </c>
      <c r="D225">
        <v>49673503</v>
      </c>
      <c r="E225">
        <v>1</v>
      </c>
      <c r="F225">
        <v>1</v>
      </c>
      <c r="G225">
        <v>1</v>
      </c>
      <c r="H225">
        <v>2</v>
      </c>
      <c r="I225" t="s">
        <v>465</v>
      </c>
      <c r="J225" t="s">
        <v>466</v>
      </c>
      <c r="K225" t="s">
        <v>467</v>
      </c>
      <c r="L225">
        <v>1367</v>
      </c>
      <c r="N225">
        <v>1011</v>
      </c>
      <c r="O225" t="s">
        <v>461</v>
      </c>
      <c r="P225" t="s">
        <v>461</v>
      </c>
      <c r="Q225">
        <v>1</v>
      </c>
      <c r="X225">
        <v>0.56000000000000005</v>
      </c>
      <c r="Y225">
        <v>0</v>
      </c>
      <c r="Z225">
        <v>65.709999999999994</v>
      </c>
      <c r="AA225">
        <v>11.6</v>
      </c>
      <c r="AB225">
        <v>0</v>
      </c>
      <c r="AC225">
        <v>0</v>
      </c>
      <c r="AD225">
        <v>1</v>
      </c>
      <c r="AE225">
        <v>0</v>
      </c>
      <c r="AF225" t="s">
        <v>20</v>
      </c>
      <c r="AG225">
        <v>0.58800000000000008</v>
      </c>
      <c r="AH225">
        <v>2</v>
      </c>
      <c r="AI225">
        <v>51662261</v>
      </c>
      <c r="AJ225">
        <v>198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2">
      <c r="A226">
        <f>ROW(Source!A153)</f>
        <v>153</v>
      </c>
      <c r="B226">
        <v>51662276</v>
      </c>
      <c r="C226">
        <v>51662256</v>
      </c>
      <c r="D226">
        <v>49673715</v>
      </c>
      <c r="E226">
        <v>1</v>
      </c>
      <c r="F226">
        <v>1</v>
      </c>
      <c r="G226">
        <v>1</v>
      </c>
      <c r="H226">
        <v>2</v>
      </c>
      <c r="I226" t="s">
        <v>479</v>
      </c>
      <c r="J226" t="s">
        <v>480</v>
      </c>
      <c r="K226" t="s">
        <v>481</v>
      </c>
      <c r="L226">
        <v>1367</v>
      </c>
      <c r="N226">
        <v>1011</v>
      </c>
      <c r="O226" t="s">
        <v>461</v>
      </c>
      <c r="P226" t="s">
        <v>461</v>
      </c>
      <c r="Q226">
        <v>1</v>
      </c>
      <c r="X226">
        <v>1.4</v>
      </c>
      <c r="Y226">
        <v>0</v>
      </c>
      <c r="Z226">
        <v>8.1</v>
      </c>
      <c r="AA226">
        <v>0</v>
      </c>
      <c r="AB226">
        <v>0</v>
      </c>
      <c r="AC226">
        <v>0</v>
      </c>
      <c r="AD226">
        <v>1</v>
      </c>
      <c r="AE226">
        <v>0</v>
      </c>
      <c r="AF226" t="s">
        <v>20</v>
      </c>
      <c r="AG226">
        <v>1.47</v>
      </c>
      <c r="AH226">
        <v>2</v>
      </c>
      <c r="AI226">
        <v>51662262</v>
      </c>
      <c r="AJ226">
        <v>199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 x14ac:dyDescent="0.2">
      <c r="A227">
        <f>ROW(Source!A153)</f>
        <v>153</v>
      </c>
      <c r="B227">
        <v>51662277</v>
      </c>
      <c r="C227">
        <v>51662256</v>
      </c>
      <c r="D227">
        <v>49521144</v>
      </c>
      <c r="E227">
        <v>1</v>
      </c>
      <c r="F227">
        <v>1</v>
      </c>
      <c r="G227">
        <v>1</v>
      </c>
      <c r="H227">
        <v>3</v>
      </c>
      <c r="I227" t="s">
        <v>496</v>
      </c>
      <c r="J227" t="s">
        <v>497</v>
      </c>
      <c r="K227" t="s">
        <v>498</v>
      </c>
      <c r="L227">
        <v>1348</v>
      </c>
      <c r="N227">
        <v>1009</v>
      </c>
      <c r="O227" t="s">
        <v>196</v>
      </c>
      <c r="P227" t="s">
        <v>196</v>
      </c>
      <c r="Q227">
        <v>1000</v>
      </c>
      <c r="X227">
        <v>8.8999999999999995E-4</v>
      </c>
      <c r="Y227">
        <v>26499</v>
      </c>
      <c r="Z227">
        <v>0</v>
      </c>
      <c r="AA227">
        <v>0</v>
      </c>
      <c r="AB227">
        <v>0</v>
      </c>
      <c r="AC227">
        <v>0</v>
      </c>
      <c r="AD227">
        <v>1</v>
      </c>
      <c r="AE227">
        <v>0</v>
      </c>
      <c r="AF227" t="s">
        <v>3</v>
      </c>
      <c r="AG227">
        <v>8.8999999999999995E-4</v>
      </c>
      <c r="AH227">
        <v>2</v>
      </c>
      <c r="AI227">
        <v>51662263</v>
      </c>
      <c r="AJ227">
        <v>200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 x14ac:dyDescent="0.2">
      <c r="A228">
        <f>ROW(Source!A153)</f>
        <v>153</v>
      </c>
      <c r="B228">
        <v>51662278</v>
      </c>
      <c r="C228">
        <v>51662256</v>
      </c>
      <c r="D228">
        <v>49524301</v>
      </c>
      <c r="E228">
        <v>1</v>
      </c>
      <c r="F228">
        <v>1</v>
      </c>
      <c r="G228">
        <v>1</v>
      </c>
      <c r="H228">
        <v>3</v>
      </c>
      <c r="I228" t="s">
        <v>482</v>
      </c>
      <c r="J228" t="s">
        <v>483</v>
      </c>
      <c r="K228" t="s">
        <v>484</v>
      </c>
      <c r="L228">
        <v>1348</v>
      </c>
      <c r="N228">
        <v>1009</v>
      </c>
      <c r="O228" t="s">
        <v>196</v>
      </c>
      <c r="P228" t="s">
        <v>196</v>
      </c>
      <c r="Q228">
        <v>1000</v>
      </c>
      <c r="X228">
        <v>4.0999999999999999E-4</v>
      </c>
      <c r="Y228">
        <v>10362</v>
      </c>
      <c r="Z228">
        <v>0</v>
      </c>
      <c r="AA228">
        <v>0</v>
      </c>
      <c r="AB228">
        <v>0</v>
      </c>
      <c r="AC228">
        <v>0</v>
      </c>
      <c r="AD228">
        <v>1</v>
      </c>
      <c r="AE228">
        <v>0</v>
      </c>
      <c r="AF228" t="s">
        <v>3</v>
      </c>
      <c r="AG228">
        <v>4.0999999999999999E-4</v>
      </c>
      <c r="AH228">
        <v>2</v>
      </c>
      <c r="AI228">
        <v>51662264</v>
      </c>
      <c r="AJ228">
        <v>201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 x14ac:dyDescent="0.2">
      <c r="A229">
        <f>ROW(Source!A153)</f>
        <v>153</v>
      </c>
      <c r="B229">
        <v>51662279</v>
      </c>
      <c r="C229">
        <v>51662256</v>
      </c>
      <c r="D229">
        <v>49525488</v>
      </c>
      <c r="E229">
        <v>1</v>
      </c>
      <c r="F229">
        <v>1</v>
      </c>
      <c r="G229">
        <v>1</v>
      </c>
      <c r="H229">
        <v>3</v>
      </c>
      <c r="I229" t="s">
        <v>468</v>
      </c>
      <c r="J229" t="s">
        <v>469</v>
      </c>
      <c r="K229" t="s">
        <v>470</v>
      </c>
      <c r="L229">
        <v>1346</v>
      </c>
      <c r="N229">
        <v>1009</v>
      </c>
      <c r="O229" t="s">
        <v>471</v>
      </c>
      <c r="P229" t="s">
        <v>471</v>
      </c>
      <c r="Q229">
        <v>1</v>
      </c>
      <c r="X229">
        <v>15</v>
      </c>
      <c r="Y229">
        <v>9.0399999999999991</v>
      </c>
      <c r="Z229">
        <v>0</v>
      </c>
      <c r="AA229">
        <v>0</v>
      </c>
      <c r="AB229">
        <v>0</v>
      </c>
      <c r="AC229">
        <v>0</v>
      </c>
      <c r="AD229">
        <v>1</v>
      </c>
      <c r="AE229">
        <v>0</v>
      </c>
      <c r="AF229" t="s">
        <v>3</v>
      </c>
      <c r="AG229">
        <v>15</v>
      </c>
      <c r="AH229">
        <v>2</v>
      </c>
      <c r="AI229">
        <v>51662265</v>
      </c>
      <c r="AJ229">
        <v>202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 x14ac:dyDescent="0.2">
      <c r="A230">
        <f>ROW(Source!A153)</f>
        <v>153</v>
      </c>
      <c r="B230">
        <v>51662280</v>
      </c>
      <c r="C230">
        <v>51662256</v>
      </c>
      <c r="D230">
        <v>49526492</v>
      </c>
      <c r="E230">
        <v>1</v>
      </c>
      <c r="F230">
        <v>1</v>
      </c>
      <c r="G230">
        <v>1</v>
      </c>
      <c r="H230">
        <v>3</v>
      </c>
      <c r="I230" t="s">
        <v>472</v>
      </c>
      <c r="J230" t="s">
        <v>473</v>
      </c>
      <c r="K230" t="s">
        <v>474</v>
      </c>
      <c r="L230">
        <v>1346</v>
      </c>
      <c r="N230">
        <v>1009</v>
      </c>
      <c r="O230" t="s">
        <v>471</v>
      </c>
      <c r="P230" t="s">
        <v>471</v>
      </c>
      <c r="Q230">
        <v>1</v>
      </c>
      <c r="X230">
        <v>8</v>
      </c>
      <c r="Y230">
        <v>23.09</v>
      </c>
      <c r="Z230">
        <v>0</v>
      </c>
      <c r="AA230">
        <v>0</v>
      </c>
      <c r="AB230">
        <v>0</v>
      </c>
      <c r="AC230">
        <v>0</v>
      </c>
      <c r="AD230">
        <v>1</v>
      </c>
      <c r="AE230">
        <v>0</v>
      </c>
      <c r="AF230" t="s">
        <v>3</v>
      </c>
      <c r="AG230">
        <v>8</v>
      </c>
      <c r="AH230">
        <v>2</v>
      </c>
      <c r="AI230">
        <v>51662266</v>
      </c>
      <c r="AJ230">
        <v>203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 x14ac:dyDescent="0.2">
      <c r="A231">
        <f>ROW(Source!A153)</f>
        <v>153</v>
      </c>
      <c r="B231">
        <v>51662281</v>
      </c>
      <c r="C231">
        <v>51662256</v>
      </c>
      <c r="D231">
        <v>49512814</v>
      </c>
      <c r="E231">
        <v>70</v>
      </c>
      <c r="F231">
        <v>1</v>
      </c>
      <c r="G231">
        <v>1</v>
      </c>
      <c r="H231">
        <v>3</v>
      </c>
      <c r="I231" t="s">
        <v>545</v>
      </c>
      <c r="J231" t="s">
        <v>3</v>
      </c>
      <c r="K231" t="s">
        <v>546</v>
      </c>
      <c r="L231">
        <v>1327</v>
      </c>
      <c r="N231">
        <v>1005</v>
      </c>
      <c r="O231" t="s">
        <v>63</v>
      </c>
      <c r="P231" t="s">
        <v>63</v>
      </c>
      <c r="Q231">
        <v>1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1</v>
      </c>
      <c r="AD231">
        <v>0</v>
      </c>
      <c r="AE231">
        <v>0</v>
      </c>
      <c r="AF231" t="s">
        <v>3</v>
      </c>
      <c r="AG231">
        <v>0</v>
      </c>
      <c r="AH231">
        <v>3</v>
      </c>
      <c r="AI231">
        <v>-1</v>
      </c>
      <c r="AJ231" t="s">
        <v>3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 x14ac:dyDescent="0.2">
      <c r="A232">
        <f>ROW(Source!A153)</f>
        <v>153</v>
      </c>
      <c r="B232">
        <v>51662282</v>
      </c>
      <c r="C232">
        <v>51662256</v>
      </c>
      <c r="D232">
        <v>49555131</v>
      </c>
      <c r="E232">
        <v>1</v>
      </c>
      <c r="F232">
        <v>1</v>
      </c>
      <c r="G232">
        <v>1</v>
      </c>
      <c r="H232">
        <v>3</v>
      </c>
      <c r="I232" t="s">
        <v>499</v>
      </c>
      <c r="J232" t="s">
        <v>500</v>
      </c>
      <c r="K232" t="s">
        <v>501</v>
      </c>
      <c r="L232">
        <v>1348</v>
      </c>
      <c r="N232">
        <v>1009</v>
      </c>
      <c r="O232" t="s">
        <v>196</v>
      </c>
      <c r="P232" t="s">
        <v>196</v>
      </c>
      <c r="Q232">
        <v>1000</v>
      </c>
      <c r="X232">
        <v>5.0099999999999997E-3</v>
      </c>
      <c r="Y232">
        <v>17183</v>
      </c>
      <c r="Z232">
        <v>0</v>
      </c>
      <c r="AA232">
        <v>0</v>
      </c>
      <c r="AB232">
        <v>0</v>
      </c>
      <c r="AC232">
        <v>0</v>
      </c>
      <c r="AD232">
        <v>1</v>
      </c>
      <c r="AE232">
        <v>0</v>
      </c>
      <c r="AF232" t="s">
        <v>3</v>
      </c>
      <c r="AG232">
        <v>5.0099999999999997E-3</v>
      </c>
      <c r="AH232">
        <v>2</v>
      </c>
      <c r="AI232">
        <v>51662267</v>
      </c>
      <c r="AJ232">
        <v>204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 x14ac:dyDescent="0.2">
      <c r="A233">
        <f>ROW(Source!A153)</f>
        <v>153</v>
      </c>
      <c r="B233">
        <v>51662283</v>
      </c>
      <c r="C233">
        <v>51662256</v>
      </c>
      <c r="D233">
        <v>49514607</v>
      </c>
      <c r="E233">
        <v>70</v>
      </c>
      <c r="F233">
        <v>1</v>
      </c>
      <c r="G233">
        <v>1</v>
      </c>
      <c r="H233">
        <v>3</v>
      </c>
      <c r="I233" t="s">
        <v>547</v>
      </c>
      <c r="J233" t="s">
        <v>3</v>
      </c>
      <c r="K233" t="s">
        <v>548</v>
      </c>
      <c r="L233">
        <v>1327</v>
      </c>
      <c r="N233">
        <v>1005</v>
      </c>
      <c r="O233" t="s">
        <v>63</v>
      </c>
      <c r="P233" t="s">
        <v>63</v>
      </c>
      <c r="Q233">
        <v>1</v>
      </c>
      <c r="X233">
        <v>100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 t="s">
        <v>3</v>
      </c>
      <c r="AG233">
        <v>100</v>
      </c>
      <c r="AH233">
        <v>3</v>
      </c>
      <c r="AI233">
        <v>-1</v>
      </c>
      <c r="AJ233" t="s">
        <v>3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 x14ac:dyDescent="0.2">
      <c r="A234">
        <f>ROW(Source!A153)</f>
        <v>153</v>
      </c>
      <c r="B234">
        <v>51662284</v>
      </c>
      <c r="C234">
        <v>51662256</v>
      </c>
      <c r="D234">
        <v>49514616</v>
      </c>
      <c r="E234">
        <v>70</v>
      </c>
      <c r="F234">
        <v>1</v>
      </c>
      <c r="G234">
        <v>1</v>
      </c>
      <c r="H234">
        <v>3</v>
      </c>
      <c r="I234" t="s">
        <v>549</v>
      </c>
      <c r="J234" t="s">
        <v>3</v>
      </c>
      <c r="K234" t="s">
        <v>550</v>
      </c>
      <c r="L234">
        <v>1346</v>
      </c>
      <c r="N234">
        <v>1009</v>
      </c>
      <c r="O234" t="s">
        <v>471</v>
      </c>
      <c r="P234" t="s">
        <v>471</v>
      </c>
      <c r="Q234">
        <v>1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1</v>
      </c>
      <c r="AD234">
        <v>0</v>
      </c>
      <c r="AE234">
        <v>0</v>
      </c>
      <c r="AF234" t="s">
        <v>3</v>
      </c>
      <c r="AG234">
        <v>0</v>
      </c>
      <c r="AH234">
        <v>3</v>
      </c>
      <c r="AI234">
        <v>-1</v>
      </c>
      <c r="AJ234" t="s">
        <v>3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 x14ac:dyDescent="0.2">
      <c r="A235">
        <f>ROW(Source!A153)</f>
        <v>153</v>
      </c>
      <c r="B235">
        <v>51662285</v>
      </c>
      <c r="C235">
        <v>51662256</v>
      </c>
      <c r="D235">
        <v>49514616</v>
      </c>
      <c r="E235">
        <v>70</v>
      </c>
      <c r="F235">
        <v>1</v>
      </c>
      <c r="G235">
        <v>1</v>
      </c>
      <c r="H235">
        <v>3</v>
      </c>
      <c r="I235" t="s">
        <v>549</v>
      </c>
      <c r="J235" t="s">
        <v>3</v>
      </c>
      <c r="K235" t="s">
        <v>551</v>
      </c>
      <c r="L235">
        <v>1371</v>
      </c>
      <c r="N235">
        <v>1013</v>
      </c>
      <c r="O235" t="s">
        <v>17</v>
      </c>
      <c r="P235" t="s">
        <v>17</v>
      </c>
      <c r="Q235">
        <v>1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1</v>
      </c>
      <c r="AD235">
        <v>0</v>
      </c>
      <c r="AE235">
        <v>0</v>
      </c>
      <c r="AF235" t="s">
        <v>3</v>
      </c>
      <c r="AG235">
        <v>0</v>
      </c>
      <c r="AH235">
        <v>3</v>
      </c>
      <c r="AI235">
        <v>-1</v>
      </c>
      <c r="AJ235" t="s">
        <v>3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 x14ac:dyDescent="0.2">
      <c r="A236">
        <f>ROW(Source!A153)</f>
        <v>153</v>
      </c>
      <c r="B236">
        <v>51662286</v>
      </c>
      <c r="C236">
        <v>51662256</v>
      </c>
      <c r="D236">
        <v>49514677</v>
      </c>
      <c r="E236">
        <v>70</v>
      </c>
      <c r="F236">
        <v>1</v>
      </c>
      <c r="G236">
        <v>1</v>
      </c>
      <c r="H236">
        <v>3</v>
      </c>
      <c r="I236" t="s">
        <v>552</v>
      </c>
      <c r="J236" t="s">
        <v>3</v>
      </c>
      <c r="K236" t="s">
        <v>553</v>
      </c>
      <c r="L236">
        <v>1371</v>
      </c>
      <c r="N236">
        <v>1013</v>
      </c>
      <c r="O236" t="s">
        <v>17</v>
      </c>
      <c r="P236" t="s">
        <v>17</v>
      </c>
      <c r="Q236">
        <v>1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1</v>
      </c>
      <c r="AD236">
        <v>0</v>
      </c>
      <c r="AE236">
        <v>0</v>
      </c>
      <c r="AF236" t="s">
        <v>3</v>
      </c>
      <c r="AG236">
        <v>0</v>
      </c>
      <c r="AH236">
        <v>3</v>
      </c>
      <c r="AI236">
        <v>-1</v>
      </c>
      <c r="AJ236" t="s">
        <v>3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 x14ac:dyDescent="0.2">
      <c r="A237">
        <f>ROW(Source!A157)</f>
        <v>157</v>
      </c>
      <c r="B237">
        <v>51662298</v>
      </c>
      <c r="C237">
        <v>51662290</v>
      </c>
      <c r="D237">
        <v>49510767</v>
      </c>
      <c r="E237">
        <v>70</v>
      </c>
      <c r="F237">
        <v>1</v>
      </c>
      <c r="G237">
        <v>1</v>
      </c>
      <c r="H237">
        <v>1</v>
      </c>
      <c r="I237" t="s">
        <v>502</v>
      </c>
      <c r="J237" t="s">
        <v>3</v>
      </c>
      <c r="K237" t="s">
        <v>503</v>
      </c>
      <c r="L237">
        <v>1191</v>
      </c>
      <c r="N237">
        <v>1013</v>
      </c>
      <c r="O237" t="s">
        <v>455</v>
      </c>
      <c r="P237" t="s">
        <v>455</v>
      </c>
      <c r="Q237">
        <v>1</v>
      </c>
      <c r="X237">
        <v>5</v>
      </c>
      <c r="Y237">
        <v>0</v>
      </c>
      <c r="Z237">
        <v>0</v>
      </c>
      <c r="AA237">
        <v>0</v>
      </c>
      <c r="AB237">
        <v>9.92</v>
      </c>
      <c r="AC237">
        <v>0</v>
      </c>
      <c r="AD237">
        <v>1</v>
      </c>
      <c r="AE237">
        <v>1</v>
      </c>
      <c r="AF237" t="s">
        <v>3</v>
      </c>
      <c r="AG237">
        <v>5</v>
      </c>
      <c r="AH237">
        <v>2</v>
      </c>
      <c r="AI237">
        <v>51662291</v>
      </c>
      <c r="AJ237">
        <v>208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 x14ac:dyDescent="0.2">
      <c r="A238">
        <f>ROW(Source!A157)</f>
        <v>157</v>
      </c>
      <c r="B238">
        <v>51662299</v>
      </c>
      <c r="C238">
        <v>51662290</v>
      </c>
      <c r="D238">
        <v>49510905</v>
      </c>
      <c r="E238">
        <v>70</v>
      </c>
      <c r="F238">
        <v>1</v>
      </c>
      <c r="G238">
        <v>1</v>
      </c>
      <c r="H238">
        <v>1</v>
      </c>
      <c r="I238" t="s">
        <v>456</v>
      </c>
      <c r="J238" t="s">
        <v>3</v>
      </c>
      <c r="K238" t="s">
        <v>457</v>
      </c>
      <c r="L238">
        <v>1191</v>
      </c>
      <c r="N238">
        <v>1013</v>
      </c>
      <c r="O238" t="s">
        <v>455</v>
      </c>
      <c r="P238" t="s">
        <v>455</v>
      </c>
      <c r="Q238">
        <v>1</v>
      </c>
      <c r="X238">
        <v>0.43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1</v>
      </c>
      <c r="AE238">
        <v>2</v>
      </c>
      <c r="AF238" t="s">
        <v>3</v>
      </c>
      <c r="AG238">
        <v>0.43</v>
      </c>
      <c r="AH238">
        <v>2</v>
      </c>
      <c r="AI238">
        <v>51662292</v>
      </c>
      <c r="AJ238">
        <v>209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 x14ac:dyDescent="0.2">
      <c r="A239">
        <f>ROW(Source!A157)</f>
        <v>157</v>
      </c>
      <c r="B239">
        <v>51662300</v>
      </c>
      <c r="C239">
        <v>51662290</v>
      </c>
      <c r="D239">
        <v>49673503</v>
      </c>
      <c r="E239">
        <v>1</v>
      </c>
      <c r="F239">
        <v>1</v>
      </c>
      <c r="G239">
        <v>1</v>
      </c>
      <c r="H239">
        <v>2</v>
      </c>
      <c r="I239" t="s">
        <v>465</v>
      </c>
      <c r="J239" t="s">
        <v>466</v>
      </c>
      <c r="K239" t="s">
        <v>467</v>
      </c>
      <c r="L239">
        <v>1367</v>
      </c>
      <c r="N239">
        <v>1011</v>
      </c>
      <c r="O239" t="s">
        <v>461</v>
      </c>
      <c r="P239" t="s">
        <v>461</v>
      </c>
      <c r="Q239">
        <v>1</v>
      </c>
      <c r="X239">
        <v>0.43</v>
      </c>
      <c r="Y239">
        <v>0</v>
      </c>
      <c r="Z239">
        <v>65.709999999999994</v>
      </c>
      <c r="AA239">
        <v>11.6</v>
      </c>
      <c r="AB239">
        <v>0</v>
      </c>
      <c r="AC239">
        <v>0</v>
      </c>
      <c r="AD239">
        <v>1</v>
      </c>
      <c r="AE239">
        <v>0</v>
      </c>
      <c r="AF239" t="s">
        <v>3</v>
      </c>
      <c r="AG239">
        <v>0.43</v>
      </c>
      <c r="AH239">
        <v>2</v>
      </c>
      <c r="AI239">
        <v>51662293</v>
      </c>
      <c r="AJ239">
        <v>210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 x14ac:dyDescent="0.2">
      <c r="A240">
        <f>ROW(Source!A157)</f>
        <v>157</v>
      </c>
      <c r="B240">
        <v>51662301</v>
      </c>
      <c r="C240">
        <v>51662290</v>
      </c>
      <c r="D240">
        <v>49523581</v>
      </c>
      <c r="E240">
        <v>1</v>
      </c>
      <c r="F240">
        <v>1</v>
      </c>
      <c r="G240">
        <v>1</v>
      </c>
      <c r="H240">
        <v>3</v>
      </c>
      <c r="I240" t="s">
        <v>504</v>
      </c>
      <c r="J240" t="s">
        <v>505</v>
      </c>
      <c r="K240" t="s">
        <v>506</v>
      </c>
      <c r="L240">
        <v>1301</v>
      </c>
      <c r="N240">
        <v>1003</v>
      </c>
      <c r="O240" t="s">
        <v>507</v>
      </c>
      <c r="P240" t="s">
        <v>507</v>
      </c>
      <c r="Q240">
        <v>1</v>
      </c>
      <c r="X240">
        <v>20</v>
      </c>
      <c r="Y240">
        <v>3</v>
      </c>
      <c r="Z240">
        <v>0</v>
      </c>
      <c r="AA240">
        <v>0</v>
      </c>
      <c r="AB240">
        <v>0</v>
      </c>
      <c r="AC240">
        <v>0</v>
      </c>
      <c r="AD240">
        <v>1</v>
      </c>
      <c r="AE240">
        <v>0</v>
      </c>
      <c r="AF240" t="s">
        <v>3</v>
      </c>
      <c r="AG240">
        <v>20</v>
      </c>
      <c r="AH240">
        <v>2</v>
      </c>
      <c r="AI240">
        <v>51662295</v>
      </c>
      <c r="AJ240">
        <v>212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 x14ac:dyDescent="0.2">
      <c r="A241">
        <f>ROW(Source!A157)</f>
        <v>157</v>
      </c>
      <c r="B241">
        <v>51662302</v>
      </c>
      <c r="C241">
        <v>51662290</v>
      </c>
      <c r="D241">
        <v>49513635</v>
      </c>
      <c r="E241">
        <v>70</v>
      </c>
      <c r="F241">
        <v>1</v>
      </c>
      <c r="G241">
        <v>1</v>
      </c>
      <c r="H241">
        <v>3</v>
      </c>
      <c r="I241" t="s">
        <v>558</v>
      </c>
      <c r="J241" t="s">
        <v>3</v>
      </c>
      <c r="K241" t="s">
        <v>559</v>
      </c>
      <c r="L241">
        <v>1327</v>
      </c>
      <c r="N241">
        <v>1005</v>
      </c>
      <c r="O241" t="s">
        <v>63</v>
      </c>
      <c r="P241" t="s">
        <v>63</v>
      </c>
      <c r="Q241">
        <v>1</v>
      </c>
      <c r="X241">
        <v>11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 t="s">
        <v>3</v>
      </c>
      <c r="AG241">
        <v>11</v>
      </c>
      <c r="AH241">
        <v>3</v>
      </c>
      <c r="AI241">
        <v>-1</v>
      </c>
      <c r="AJ241" t="s">
        <v>3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 x14ac:dyDescent="0.2">
      <c r="A242">
        <f>ROW(Source!A157)</f>
        <v>157</v>
      </c>
      <c r="B242">
        <v>51662303</v>
      </c>
      <c r="C242">
        <v>51662290</v>
      </c>
      <c r="D242">
        <v>49553409</v>
      </c>
      <c r="E242">
        <v>1</v>
      </c>
      <c r="F242">
        <v>1</v>
      </c>
      <c r="G242">
        <v>1</v>
      </c>
      <c r="H242">
        <v>3</v>
      </c>
      <c r="I242" t="s">
        <v>216</v>
      </c>
      <c r="J242" t="s">
        <v>219</v>
      </c>
      <c r="K242" t="s">
        <v>217</v>
      </c>
      <c r="L242">
        <v>1296</v>
      </c>
      <c r="N242">
        <v>1002</v>
      </c>
      <c r="O242" t="s">
        <v>218</v>
      </c>
      <c r="P242" t="s">
        <v>218</v>
      </c>
      <c r="Q242">
        <v>1</v>
      </c>
      <c r="X242">
        <v>1.5</v>
      </c>
      <c r="Y242">
        <v>65.58</v>
      </c>
      <c r="Z242">
        <v>0</v>
      </c>
      <c r="AA242">
        <v>0</v>
      </c>
      <c r="AB242">
        <v>0</v>
      </c>
      <c r="AC242">
        <v>0</v>
      </c>
      <c r="AD242">
        <v>1</v>
      </c>
      <c r="AE242">
        <v>0</v>
      </c>
      <c r="AF242" t="s">
        <v>3</v>
      </c>
      <c r="AG242">
        <v>1.5</v>
      </c>
      <c r="AH242">
        <v>2</v>
      </c>
      <c r="AI242">
        <v>51662296</v>
      </c>
      <c r="AJ242">
        <v>213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2">
      <c r="A243">
        <f>ROW(Source!A157)</f>
        <v>157</v>
      </c>
      <c r="B243">
        <v>51662304</v>
      </c>
      <c r="C243">
        <v>51662290</v>
      </c>
      <c r="D243">
        <v>49554226</v>
      </c>
      <c r="E243">
        <v>1</v>
      </c>
      <c r="F243">
        <v>1</v>
      </c>
      <c r="G243">
        <v>1</v>
      </c>
      <c r="H243">
        <v>3</v>
      </c>
      <c r="I243" t="s">
        <v>560</v>
      </c>
      <c r="J243" t="s">
        <v>561</v>
      </c>
      <c r="K243" t="s">
        <v>562</v>
      </c>
      <c r="L243">
        <v>1296</v>
      </c>
      <c r="N243">
        <v>1002</v>
      </c>
      <c r="O243" t="s">
        <v>218</v>
      </c>
      <c r="P243" t="s">
        <v>218</v>
      </c>
      <c r="Q243">
        <v>1</v>
      </c>
      <c r="X243">
        <v>0</v>
      </c>
      <c r="Y243">
        <v>269.51</v>
      </c>
      <c r="Z243">
        <v>0</v>
      </c>
      <c r="AA243">
        <v>0</v>
      </c>
      <c r="AB243">
        <v>0</v>
      </c>
      <c r="AC243">
        <v>1</v>
      </c>
      <c r="AD243">
        <v>0</v>
      </c>
      <c r="AE243">
        <v>0</v>
      </c>
      <c r="AF243" t="s">
        <v>3</v>
      </c>
      <c r="AG243">
        <v>0</v>
      </c>
      <c r="AH243">
        <v>3</v>
      </c>
      <c r="AI243">
        <v>-1</v>
      </c>
      <c r="AJ243" t="s">
        <v>3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 x14ac:dyDescent="0.2">
      <c r="A244">
        <f>ROW(Source!A157)</f>
        <v>157</v>
      </c>
      <c r="B244">
        <v>51662305</v>
      </c>
      <c r="C244">
        <v>51662290</v>
      </c>
      <c r="D244">
        <v>49555331</v>
      </c>
      <c r="E244">
        <v>1</v>
      </c>
      <c r="F244">
        <v>1</v>
      </c>
      <c r="G244">
        <v>1</v>
      </c>
      <c r="H244">
        <v>3</v>
      </c>
      <c r="I244" t="s">
        <v>221</v>
      </c>
      <c r="J244" t="s">
        <v>223</v>
      </c>
      <c r="K244" t="s">
        <v>222</v>
      </c>
      <c r="L244">
        <v>1296</v>
      </c>
      <c r="N244">
        <v>1002</v>
      </c>
      <c r="O244" t="s">
        <v>218</v>
      </c>
      <c r="P244" t="s">
        <v>218</v>
      </c>
      <c r="Q244">
        <v>1</v>
      </c>
      <c r="X244">
        <v>5.7000000000000002E-2</v>
      </c>
      <c r="Y244">
        <v>200.58</v>
      </c>
      <c r="Z244">
        <v>0</v>
      </c>
      <c r="AA244">
        <v>0</v>
      </c>
      <c r="AB244">
        <v>0</v>
      </c>
      <c r="AC244">
        <v>0</v>
      </c>
      <c r="AD244">
        <v>1</v>
      </c>
      <c r="AE244">
        <v>0</v>
      </c>
      <c r="AF244" t="s">
        <v>3</v>
      </c>
      <c r="AG244">
        <v>5.7000000000000002E-2</v>
      </c>
      <c r="AH244">
        <v>2</v>
      </c>
      <c r="AI244">
        <v>51662297</v>
      </c>
      <c r="AJ244">
        <v>214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 x14ac:dyDescent="0.2">
      <c r="A245">
        <f>ROW(Source!A161)</f>
        <v>161</v>
      </c>
      <c r="B245">
        <v>51662317</v>
      </c>
      <c r="C245">
        <v>51662309</v>
      </c>
      <c r="D245">
        <v>49510767</v>
      </c>
      <c r="E245">
        <v>70</v>
      </c>
      <c r="F245">
        <v>1</v>
      </c>
      <c r="G245">
        <v>1</v>
      </c>
      <c r="H245">
        <v>1</v>
      </c>
      <c r="I245" t="s">
        <v>502</v>
      </c>
      <c r="J245" t="s">
        <v>3</v>
      </c>
      <c r="K245" t="s">
        <v>503</v>
      </c>
      <c r="L245">
        <v>1191</v>
      </c>
      <c r="N245">
        <v>1013</v>
      </c>
      <c r="O245" t="s">
        <v>455</v>
      </c>
      <c r="P245" t="s">
        <v>455</v>
      </c>
      <c r="Q245">
        <v>1</v>
      </c>
      <c r="X245">
        <v>5</v>
      </c>
      <c r="Y245">
        <v>0</v>
      </c>
      <c r="Z245">
        <v>0</v>
      </c>
      <c r="AA245">
        <v>0</v>
      </c>
      <c r="AB245">
        <v>9.92</v>
      </c>
      <c r="AC245">
        <v>0</v>
      </c>
      <c r="AD245">
        <v>1</v>
      </c>
      <c r="AE245">
        <v>1</v>
      </c>
      <c r="AF245" t="s">
        <v>3</v>
      </c>
      <c r="AG245">
        <v>5</v>
      </c>
      <c r="AH245">
        <v>2</v>
      </c>
      <c r="AI245">
        <v>51662310</v>
      </c>
      <c r="AJ245">
        <v>215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 x14ac:dyDescent="0.2">
      <c r="A246">
        <f>ROW(Source!A161)</f>
        <v>161</v>
      </c>
      <c r="B246">
        <v>51662318</v>
      </c>
      <c r="C246">
        <v>51662309</v>
      </c>
      <c r="D246">
        <v>49510905</v>
      </c>
      <c r="E246">
        <v>70</v>
      </c>
      <c r="F246">
        <v>1</v>
      </c>
      <c r="G246">
        <v>1</v>
      </c>
      <c r="H246">
        <v>1</v>
      </c>
      <c r="I246" t="s">
        <v>456</v>
      </c>
      <c r="J246" t="s">
        <v>3</v>
      </c>
      <c r="K246" t="s">
        <v>457</v>
      </c>
      <c r="L246">
        <v>1191</v>
      </c>
      <c r="N246">
        <v>1013</v>
      </c>
      <c r="O246" t="s">
        <v>455</v>
      </c>
      <c r="P246" t="s">
        <v>455</v>
      </c>
      <c r="Q246">
        <v>1</v>
      </c>
      <c r="X246">
        <v>0.43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1</v>
      </c>
      <c r="AE246">
        <v>2</v>
      </c>
      <c r="AF246" t="s">
        <v>3</v>
      </c>
      <c r="AG246">
        <v>0.43</v>
      </c>
      <c r="AH246">
        <v>2</v>
      </c>
      <c r="AI246">
        <v>51662311</v>
      </c>
      <c r="AJ246">
        <v>216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 x14ac:dyDescent="0.2">
      <c r="A247">
        <f>ROW(Source!A161)</f>
        <v>161</v>
      </c>
      <c r="B247">
        <v>51662319</v>
      </c>
      <c r="C247">
        <v>51662309</v>
      </c>
      <c r="D247">
        <v>49673503</v>
      </c>
      <c r="E247">
        <v>1</v>
      </c>
      <c r="F247">
        <v>1</v>
      </c>
      <c r="G247">
        <v>1</v>
      </c>
      <c r="H247">
        <v>2</v>
      </c>
      <c r="I247" t="s">
        <v>465</v>
      </c>
      <c r="J247" t="s">
        <v>466</v>
      </c>
      <c r="K247" t="s">
        <v>467</v>
      </c>
      <c r="L247">
        <v>1367</v>
      </c>
      <c r="N247">
        <v>1011</v>
      </c>
      <c r="O247" t="s">
        <v>461</v>
      </c>
      <c r="P247" t="s">
        <v>461</v>
      </c>
      <c r="Q247">
        <v>1</v>
      </c>
      <c r="X247">
        <v>0.43</v>
      </c>
      <c r="Y247">
        <v>0</v>
      </c>
      <c r="Z247">
        <v>65.709999999999994</v>
      </c>
      <c r="AA247">
        <v>11.6</v>
      </c>
      <c r="AB247">
        <v>0</v>
      </c>
      <c r="AC247">
        <v>0</v>
      </c>
      <c r="AD247">
        <v>1</v>
      </c>
      <c r="AE247">
        <v>0</v>
      </c>
      <c r="AF247" t="s">
        <v>3</v>
      </c>
      <c r="AG247">
        <v>0.43</v>
      </c>
      <c r="AH247">
        <v>2</v>
      </c>
      <c r="AI247">
        <v>51662312</v>
      </c>
      <c r="AJ247">
        <v>217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 x14ac:dyDescent="0.2">
      <c r="A248">
        <f>ROW(Source!A161)</f>
        <v>161</v>
      </c>
      <c r="B248">
        <v>51662320</v>
      </c>
      <c r="C248">
        <v>51662309</v>
      </c>
      <c r="D248">
        <v>49523581</v>
      </c>
      <c r="E248">
        <v>1</v>
      </c>
      <c r="F248">
        <v>1</v>
      </c>
      <c r="G248">
        <v>1</v>
      </c>
      <c r="H248">
        <v>3</v>
      </c>
      <c r="I248" t="s">
        <v>504</v>
      </c>
      <c r="J248" t="s">
        <v>505</v>
      </c>
      <c r="K248" t="s">
        <v>506</v>
      </c>
      <c r="L248">
        <v>1301</v>
      </c>
      <c r="N248">
        <v>1003</v>
      </c>
      <c r="O248" t="s">
        <v>507</v>
      </c>
      <c r="P248" t="s">
        <v>507</v>
      </c>
      <c r="Q248">
        <v>1</v>
      </c>
      <c r="X248">
        <v>20</v>
      </c>
      <c r="Y248">
        <v>3</v>
      </c>
      <c r="Z248">
        <v>0</v>
      </c>
      <c r="AA248">
        <v>0</v>
      </c>
      <c r="AB248">
        <v>0</v>
      </c>
      <c r="AC248">
        <v>0</v>
      </c>
      <c r="AD248">
        <v>1</v>
      </c>
      <c r="AE248">
        <v>0</v>
      </c>
      <c r="AF248" t="s">
        <v>3</v>
      </c>
      <c r="AG248">
        <v>20</v>
      </c>
      <c r="AH248">
        <v>2</v>
      </c>
      <c r="AI248">
        <v>51662314</v>
      </c>
      <c r="AJ248">
        <v>219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 x14ac:dyDescent="0.2">
      <c r="A249">
        <f>ROW(Source!A161)</f>
        <v>161</v>
      </c>
      <c r="B249">
        <v>51662321</v>
      </c>
      <c r="C249">
        <v>51662309</v>
      </c>
      <c r="D249">
        <v>49513635</v>
      </c>
      <c r="E249">
        <v>70</v>
      </c>
      <c r="F249">
        <v>1</v>
      </c>
      <c r="G249">
        <v>1</v>
      </c>
      <c r="H249">
        <v>3</v>
      </c>
      <c r="I249" t="s">
        <v>558</v>
      </c>
      <c r="J249" t="s">
        <v>3</v>
      </c>
      <c r="K249" t="s">
        <v>559</v>
      </c>
      <c r="L249">
        <v>1327</v>
      </c>
      <c r="N249">
        <v>1005</v>
      </c>
      <c r="O249" t="s">
        <v>63</v>
      </c>
      <c r="P249" t="s">
        <v>63</v>
      </c>
      <c r="Q249">
        <v>1</v>
      </c>
      <c r="X249">
        <v>11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 t="s">
        <v>3</v>
      </c>
      <c r="AG249">
        <v>11</v>
      </c>
      <c r="AH249">
        <v>3</v>
      </c>
      <c r="AI249">
        <v>-1</v>
      </c>
      <c r="AJ249" t="s">
        <v>3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 x14ac:dyDescent="0.2">
      <c r="A250">
        <f>ROW(Source!A161)</f>
        <v>161</v>
      </c>
      <c r="B250">
        <v>51662322</v>
      </c>
      <c r="C250">
        <v>51662309</v>
      </c>
      <c r="D250">
        <v>49553409</v>
      </c>
      <c r="E250">
        <v>1</v>
      </c>
      <c r="F250">
        <v>1</v>
      </c>
      <c r="G250">
        <v>1</v>
      </c>
      <c r="H250">
        <v>3</v>
      </c>
      <c r="I250" t="s">
        <v>216</v>
      </c>
      <c r="J250" t="s">
        <v>219</v>
      </c>
      <c r="K250" t="s">
        <v>217</v>
      </c>
      <c r="L250">
        <v>1296</v>
      </c>
      <c r="N250">
        <v>1002</v>
      </c>
      <c r="O250" t="s">
        <v>218</v>
      </c>
      <c r="P250" t="s">
        <v>218</v>
      </c>
      <c r="Q250">
        <v>1</v>
      </c>
      <c r="X250">
        <v>1.5</v>
      </c>
      <c r="Y250">
        <v>65.58</v>
      </c>
      <c r="Z250">
        <v>0</v>
      </c>
      <c r="AA250">
        <v>0</v>
      </c>
      <c r="AB250">
        <v>0</v>
      </c>
      <c r="AC250">
        <v>0</v>
      </c>
      <c r="AD250">
        <v>1</v>
      </c>
      <c r="AE250">
        <v>0</v>
      </c>
      <c r="AF250" t="s">
        <v>3</v>
      </c>
      <c r="AG250">
        <v>1.5</v>
      </c>
      <c r="AH250">
        <v>2</v>
      </c>
      <c r="AI250">
        <v>51662315</v>
      </c>
      <c r="AJ250">
        <v>220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 x14ac:dyDescent="0.2">
      <c r="A251">
        <f>ROW(Source!A161)</f>
        <v>161</v>
      </c>
      <c r="B251">
        <v>51662323</v>
      </c>
      <c r="C251">
        <v>51662309</v>
      </c>
      <c r="D251">
        <v>49554226</v>
      </c>
      <c r="E251">
        <v>1</v>
      </c>
      <c r="F251">
        <v>1</v>
      </c>
      <c r="G251">
        <v>1</v>
      </c>
      <c r="H251">
        <v>3</v>
      </c>
      <c r="I251" t="s">
        <v>560</v>
      </c>
      <c r="J251" t="s">
        <v>561</v>
      </c>
      <c r="K251" t="s">
        <v>562</v>
      </c>
      <c r="L251">
        <v>1296</v>
      </c>
      <c r="N251">
        <v>1002</v>
      </c>
      <c r="O251" t="s">
        <v>218</v>
      </c>
      <c r="P251" t="s">
        <v>218</v>
      </c>
      <c r="Q251">
        <v>1</v>
      </c>
      <c r="X251">
        <v>0</v>
      </c>
      <c r="Y251">
        <v>269.51</v>
      </c>
      <c r="Z251">
        <v>0</v>
      </c>
      <c r="AA251">
        <v>0</v>
      </c>
      <c r="AB251">
        <v>0</v>
      </c>
      <c r="AC251">
        <v>1</v>
      </c>
      <c r="AD251">
        <v>0</v>
      </c>
      <c r="AE251">
        <v>0</v>
      </c>
      <c r="AF251" t="s">
        <v>3</v>
      </c>
      <c r="AG251">
        <v>0</v>
      </c>
      <c r="AH251">
        <v>3</v>
      </c>
      <c r="AI251">
        <v>-1</v>
      </c>
      <c r="AJ251" t="s">
        <v>3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 x14ac:dyDescent="0.2">
      <c r="A252">
        <f>ROW(Source!A161)</f>
        <v>161</v>
      </c>
      <c r="B252">
        <v>51662324</v>
      </c>
      <c r="C252">
        <v>51662309</v>
      </c>
      <c r="D252">
        <v>49555331</v>
      </c>
      <c r="E252">
        <v>1</v>
      </c>
      <c r="F252">
        <v>1</v>
      </c>
      <c r="G252">
        <v>1</v>
      </c>
      <c r="H252">
        <v>3</v>
      </c>
      <c r="I252" t="s">
        <v>221</v>
      </c>
      <c r="J252" t="s">
        <v>223</v>
      </c>
      <c r="K252" t="s">
        <v>222</v>
      </c>
      <c r="L252">
        <v>1296</v>
      </c>
      <c r="N252">
        <v>1002</v>
      </c>
      <c r="O252" t="s">
        <v>218</v>
      </c>
      <c r="P252" t="s">
        <v>218</v>
      </c>
      <c r="Q252">
        <v>1</v>
      </c>
      <c r="X252">
        <v>5.7000000000000002E-2</v>
      </c>
      <c r="Y252">
        <v>200.58</v>
      </c>
      <c r="Z252">
        <v>0</v>
      </c>
      <c r="AA252">
        <v>0</v>
      </c>
      <c r="AB252">
        <v>0</v>
      </c>
      <c r="AC252">
        <v>0</v>
      </c>
      <c r="AD252">
        <v>1</v>
      </c>
      <c r="AE252">
        <v>0</v>
      </c>
      <c r="AF252" t="s">
        <v>3</v>
      </c>
      <c r="AG252">
        <v>5.7000000000000002E-2</v>
      </c>
      <c r="AH252">
        <v>2</v>
      </c>
      <c r="AI252">
        <v>51662316</v>
      </c>
      <c r="AJ252">
        <v>221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 x14ac:dyDescent="0.2">
      <c r="A253">
        <f>ROW(Source!A200)</f>
        <v>200</v>
      </c>
      <c r="B253">
        <v>51662337</v>
      </c>
      <c r="C253">
        <v>51662328</v>
      </c>
      <c r="D253">
        <v>49510715</v>
      </c>
      <c r="E253">
        <v>70</v>
      </c>
      <c r="F253">
        <v>1</v>
      </c>
      <c r="G253">
        <v>1</v>
      </c>
      <c r="H253">
        <v>1</v>
      </c>
      <c r="I253" t="s">
        <v>508</v>
      </c>
      <c r="J253" t="s">
        <v>3</v>
      </c>
      <c r="K253" t="s">
        <v>509</v>
      </c>
      <c r="L253">
        <v>1191</v>
      </c>
      <c r="N253">
        <v>1013</v>
      </c>
      <c r="O253" t="s">
        <v>455</v>
      </c>
      <c r="P253" t="s">
        <v>455</v>
      </c>
      <c r="Q253">
        <v>1</v>
      </c>
      <c r="X253">
        <v>6</v>
      </c>
      <c r="Y253">
        <v>0</v>
      </c>
      <c r="Z253">
        <v>0</v>
      </c>
      <c r="AA253">
        <v>0</v>
      </c>
      <c r="AB253">
        <v>8.5299999999999994</v>
      </c>
      <c r="AC253">
        <v>0</v>
      </c>
      <c r="AD253">
        <v>1</v>
      </c>
      <c r="AE253">
        <v>1</v>
      </c>
      <c r="AF253" t="s">
        <v>20</v>
      </c>
      <c r="AG253">
        <v>6.3000000000000007</v>
      </c>
      <c r="AH253">
        <v>2</v>
      </c>
      <c r="AI253">
        <v>51662329</v>
      </c>
      <c r="AJ253">
        <v>222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 x14ac:dyDescent="0.2">
      <c r="A254">
        <f>ROW(Source!A200)</f>
        <v>200</v>
      </c>
      <c r="B254">
        <v>51662338</v>
      </c>
      <c r="C254">
        <v>51662328</v>
      </c>
      <c r="D254">
        <v>49510905</v>
      </c>
      <c r="E254">
        <v>70</v>
      </c>
      <c r="F254">
        <v>1</v>
      </c>
      <c r="G254">
        <v>1</v>
      </c>
      <c r="H254">
        <v>1</v>
      </c>
      <c r="I254" t="s">
        <v>456</v>
      </c>
      <c r="J254" t="s">
        <v>3</v>
      </c>
      <c r="K254" t="s">
        <v>457</v>
      </c>
      <c r="L254">
        <v>1191</v>
      </c>
      <c r="N254">
        <v>1013</v>
      </c>
      <c r="O254" t="s">
        <v>455</v>
      </c>
      <c r="P254" t="s">
        <v>455</v>
      </c>
      <c r="Q254">
        <v>1</v>
      </c>
      <c r="X254">
        <v>0.02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1</v>
      </c>
      <c r="AE254">
        <v>2</v>
      </c>
      <c r="AF254" t="s">
        <v>20</v>
      </c>
      <c r="AG254">
        <v>2.1000000000000001E-2</v>
      </c>
      <c r="AH254">
        <v>2</v>
      </c>
      <c r="AI254">
        <v>51662330</v>
      </c>
      <c r="AJ254">
        <v>223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 x14ac:dyDescent="0.2">
      <c r="A255">
        <f>ROW(Source!A200)</f>
        <v>200</v>
      </c>
      <c r="B255">
        <v>51662339</v>
      </c>
      <c r="C255">
        <v>51662328</v>
      </c>
      <c r="D255">
        <v>49672573</v>
      </c>
      <c r="E255">
        <v>1</v>
      </c>
      <c r="F255">
        <v>1</v>
      </c>
      <c r="G255">
        <v>1</v>
      </c>
      <c r="H255">
        <v>2</v>
      </c>
      <c r="I255" t="s">
        <v>458</v>
      </c>
      <c r="J255" t="s">
        <v>459</v>
      </c>
      <c r="K255" t="s">
        <v>460</v>
      </c>
      <c r="L255">
        <v>1367</v>
      </c>
      <c r="N255">
        <v>1011</v>
      </c>
      <c r="O255" t="s">
        <v>461</v>
      </c>
      <c r="P255" t="s">
        <v>461</v>
      </c>
      <c r="Q255">
        <v>1</v>
      </c>
      <c r="X255">
        <v>0.01</v>
      </c>
      <c r="Y255">
        <v>0</v>
      </c>
      <c r="Z255">
        <v>115.4</v>
      </c>
      <c r="AA255">
        <v>13.5</v>
      </c>
      <c r="AB255">
        <v>0</v>
      </c>
      <c r="AC255">
        <v>0</v>
      </c>
      <c r="AD255">
        <v>1</v>
      </c>
      <c r="AE255">
        <v>0</v>
      </c>
      <c r="AF255" t="s">
        <v>20</v>
      </c>
      <c r="AG255">
        <v>1.0500000000000001E-2</v>
      </c>
      <c r="AH255">
        <v>2</v>
      </c>
      <c r="AI255">
        <v>51662331</v>
      </c>
      <c r="AJ255">
        <v>224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2">
      <c r="A256">
        <f>ROW(Source!A200)</f>
        <v>200</v>
      </c>
      <c r="B256">
        <v>51662340</v>
      </c>
      <c r="C256">
        <v>51662328</v>
      </c>
      <c r="D256">
        <v>49672695</v>
      </c>
      <c r="E256">
        <v>1</v>
      </c>
      <c r="F256">
        <v>1</v>
      </c>
      <c r="G256">
        <v>1</v>
      </c>
      <c r="H256">
        <v>2</v>
      </c>
      <c r="I256" t="s">
        <v>462</v>
      </c>
      <c r="J256" t="s">
        <v>463</v>
      </c>
      <c r="K256" t="s">
        <v>464</v>
      </c>
      <c r="L256">
        <v>1367</v>
      </c>
      <c r="N256">
        <v>1011</v>
      </c>
      <c r="O256" t="s">
        <v>461</v>
      </c>
      <c r="P256" t="s">
        <v>461</v>
      </c>
      <c r="Q256">
        <v>1</v>
      </c>
      <c r="X256">
        <v>1.5</v>
      </c>
      <c r="Y256">
        <v>0</v>
      </c>
      <c r="Z256">
        <v>3.12</v>
      </c>
      <c r="AA256">
        <v>0</v>
      </c>
      <c r="AB256">
        <v>0</v>
      </c>
      <c r="AC256">
        <v>0</v>
      </c>
      <c r="AD256">
        <v>1</v>
      </c>
      <c r="AE256">
        <v>0</v>
      </c>
      <c r="AF256" t="s">
        <v>20</v>
      </c>
      <c r="AG256">
        <v>1.5750000000000002</v>
      </c>
      <c r="AH256">
        <v>2</v>
      </c>
      <c r="AI256">
        <v>51662332</v>
      </c>
      <c r="AJ256">
        <v>225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  <row r="257" spans="1:44" x14ac:dyDescent="0.2">
      <c r="A257">
        <f>ROW(Source!A200)</f>
        <v>200</v>
      </c>
      <c r="B257">
        <v>51662341</v>
      </c>
      <c r="C257">
        <v>51662328</v>
      </c>
      <c r="D257">
        <v>49673503</v>
      </c>
      <c r="E257">
        <v>1</v>
      </c>
      <c r="F257">
        <v>1</v>
      </c>
      <c r="G257">
        <v>1</v>
      </c>
      <c r="H257">
        <v>2</v>
      </c>
      <c r="I257" t="s">
        <v>465</v>
      </c>
      <c r="J257" t="s">
        <v>466</v>
      </c>
      <c r="K257" t="s">
        <v>467</v>
      </c>
      <c r="L257">
        <v>1367</v>
      </c>
      <c r="N257">
        <v>1011</v>
      </c>
      <c r="O257" t="s">
        <v>461</v>
      </c>
      <c r="P257" t="s">
        <v>461</v>
      </c>
      <c r="Q257">
        <v>1</v>
      </c>
      <c r="X257">
        <v>0.01</v>
      </c>
      <c r="Y257">
        <v>0</v>
      </c>
      <c r="Z257">
        <v>65.709999999999994</v>
      </c>
      <c r="AA257">
        <v>11.6</v>
      </c>
      <c r="AB257">
        <v>0</v>
      </c>
      <c r="AC257">
        <v>0</v>
      </c>
      <c r="AD257">
        <v>1</v>
      </c>
      <c r="AE257">
        <v>0</v>
      </c>
      <c r="AF257" t="s">
        <v>20</v>
      </c>
      <c r="AG257">
        <v>1.0500000000000001E-2</v>
      </c>
      <c r="AH257">
        <v>2</v>
      </c>
      <c r="AI257">
        <v>51662333</v>
      </c>
      <c r="AJ257">
        <v>226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 x14ac:dyDescent="0.2">
      <c r="A258">
        <f>ROW(Source!A200)</f>
        <v>200</v>
      </c>
      <c r="B258">
        <v>51662342</v>
      </c>
      <c r="C258">
        <v>51662328</v>
      </c>
      <c r="D258">
        <v>49525443</v>
      </c>
      <c r="E258">
        <v>1</v>
      </c>
      <c r="F258">
        <v>1</v>
      </c>
      <c r="G258">
        <v>1</v>
      </c>
      <c r="H258">
        <v>3</v>
      </c>
      <c r="I258" t="s">
        <v>510</v>
      </c>
      <c r="J258" t="s">
        <v>511</v>
      </c>
      <c r="K258" t="s">
        <v>512</v>
      </c>
      <c r="L258">
        <v>1348</v>
      </c>
      <c r="N258">
        <v>1009</v>
      </c>
      <c r="O258" t="s">
        <v>196</v>
      </c>
      <c r="P258" t="s">
        <v>196</v>
      </c>
      <c r="Q258">
        <v>1000</v>
      </c>
      <c r="X258">
        <v>1.4E-3</v>
      </c>
      <c r="Y258">
        <v>10068</v>
      </c>
      <c r="Z258">
        <v>0</v>
      </c>
      <c r="AA258">
        <v>0</v>
      </c>
      <c r="AB258">
        <v>0</v>
      </c>
      <c r="AC258">
        <v>0</v>
      </c>
      <c r="AD258">
        <v>1</v>
      </c>
      <c r="AE258">
        <v>0</v>
      </c>
      <c r="AF258" t="s">
        <v>3</v>
      </c>
      <c r="AG258">
        <v>1.4E-3</v>
      </c>
      <c r="AH258">
        <v>2</v>
      </c>
      <c r="AI258">
        <v>51662334</v>
      </c>
      <c r="AJ258">
        <v>227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 x14ac:dyDescent="0.2">
      <c r="A259">
        <f>ROW(Source!A202)</f>
        <v>202</v>
      </c>
      <c r="B259">
        <v>51662352</v>
      </c>
      <c r="C259">
        <v>51662344</v>
      </c>
      <c r="D259">
        <v>49510719</v>
      </c>
      <c r="E259">
        <v>70</v>
      </c>
      <c r="F259">
        <v>1</v>
      </c>
      <c r="G259">
        <v>1</v>
      </c>
      <c r="H259">
        <v>1</v>
      </c>
      <c r="I259" t="s">
        <v>491</v>
      </c>
      <c r="J259" t="s">
        <v>3</v>
      </c>
      <c r="K259" t="s">
        <v>492</v>
      </c>
      <c r="L259">
        <v>1191</v>
      </c>
      <c r="N259">
        <v>1013</v>
      </c>
      <c r="O259" t="s">
        <v>455</v>
      </c>
      <c r="P259" t="s">
        <v>455</v>
      </c>
      <c r="Q259">
        <v>1</v>
      </c>
      <c r="X259">
        <v>5.75</v>
      </c>
      <c r="Y259">
        <v>0</v>
      </c>
      <c r="Z259">
        <v>0</v>
      </c>
      <c r="AA259">
        <v>0</v>
      </c>
      <c r="AB259">
        <v>8.74</v>
      </c>
      <c r="AC259">
        <v>0</v>
      </c>
      <c r="AD259">
        <v>1</v>
      </c>
      <c r="AE259">
        <v>1</v>
      </c>
      <c r="AF259" t="s">
        <v>20</v>
      </c>
      <c r="AG259">
        <v>6.0375000000000005</v>
      </c>
      <c r="AH259">
        <v>2</v>
      </c>
      <c r="AI259">
        <v>51662345</v>
      </c>
      <c r="AJ259">
        <v>229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 x14ac:dyDescent="0.2">
      <c r="A260">
        <f>ROW(Source!A202)</f>
        <v>202</v>
      </c>
      <c r="B260">
        <v>51662353</v>
      </c>
      <c r="C260">
        <v>51662344</v>
      </c>
      <c r="D260">
        <v>49510905</v>
      </c>
      <c r="E260">
        <v>70</v>
      </c>
      <c r="F260">
        <v>1</v>
      </c>
      <c r="G260">
        <v>1</v>
      </c>
      <c r="H260">
        <v>1</v>
      </c>
      <c r="I260" t="s">
        <v>456</v>
      </c>
      <c r="J260" t="s">
        <v>3</v>
      </c>
      <c r="K260" t="s">
        <v>457</v>
      </c>
      <c r="L260">
        <v>1191</v>
      </c>
      <c r="N260">
        <v>1013</v>
      </c>
      <c r="O260" t="s">
        <v>455</v>
      </c>
      <c r="P260" t="s">
        <v>455</v>
      </c>
      <c r="Q260">
        <v>1</v>
      </c>
      <c r="X260">
        <v>0.01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1</v>
      </c>
      <c r="AE260">
        <v>2</v>
      </c>
      <c r="AF260" t="s">
        <v>20</v>
      </c>
      <c r="AG260">
        <v>1.0500000000000001E-2</v>
      </c>
      <c r="AH260">
        <v>2</v>
      </c>
      <c r="AI260">
        <v>51662346</v>
      </c>
      <c r="AJ260">
        <v>230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4" x14ac:dyDescent="0.2">
      <c r="A261">
        <f>ROW(Source!A202)</f>
        <v>202</v>
      </c>
      <c r="B261">
        <v>51662354</v>
      </c>
      <c r="C261">
        <v>51662344</v>
      </c>
      <c r="D261">
        <v>49673503</v>
      </c>
      <c r="E261">
        <v>1</v>
      </c>
      <c r="F261">
        <v>1</v>
      </c>
      <c r="G261">
        <v>1</v>
      </c>
      <c r="H261">
        <v>2</v>
      </c>
      <c r="I261" t="s">
        <v>465</v>
      </c>
      <c r="J261" t="s">
        <v>466</v>
      </c>
      <c r="K261" t="s">
        <v>467</v>
      </c>
      <c r="L261">
        <v>1367</v>
      </c>
      <c r="N261">
        <v>1011</v>
      </c>
      <c r="O261" t="s">
        <v>461</v>
      </c>
      <c r="P261" t="s">
        <v>461</v>
      </c>
      <c r="Q261">
        <v>1</v>
      </c>
      <c r="X261">
        <v>0.01</v>
      </c>
      <c r="Y261">
        <v>0</v>
      </c>
      <c r="Z261">
        <v>65.709999999999994</v>
      </c>
      <c r="AA261">
        <v>11.6</v>
      </c>
      <c r="AB261">
        <v>0</v>
      </c>
      <c r="AC261">
        <v>0</v>
      </c>
      <c r="AD261">
        <v>1</v>
      </c>
      <c r="AE261">
        <v>0</v>
      </c>
      <c r="AF261" t="s">
        <v>20</v>
      </c>
      <c r="AG261">
        <v>1.0500000000000001E-2</v>
      </c>
      <c r="AH261">
        <v>2</v>
      </c>
      <c r="AI261">
        <v>51662347</v>
      </c>
      <c r="AJ261">
        <v>231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 x14ac:dyDescent="0.2">
      <c r="A262">
        <f>ROW(Source!A202)</f>
        <v>202</v>
      </c>
      <c r="B262">
        <v>51662355</v>
      </c>
      <c r="C262">
        <v>51662344</v>
      </c>
      <c r="D262">
        <v>49525488</v>
      </c>
      <c r="E262">
        <v>1</v>
      </c>
      <c r="F262">
        <v>1</v>
      </c>
      <c r="G262">
        <v>1</v>
      </c>
      <c r="H262">
        <v>3</v>
      </c>
      <c r="I262" t="s">
        <v>468</v>
      </c>
      <c r="J262" t="s">
        <v>469</v>
      </c>
      <c r="K262" t="s">
        <v>470</v>
      </c>
      <c r="L262">
        <v>1346</v>
      </c>
      <c r="N262">
        <v>1009</v>
      </c>
      <c r="O262" t="s">
        <v>471</v>
      </c>
      <c r="P262" t="s">
        <v>471</v>
      </c>
      <c r="Q262">
        <v>1</v>
      </c>
      <c r="X262">
        <v>0.06</v>
      </c>
      <c r="Y262">
        <v>9.0399999999999991</v>
      </c>
      <c r="Z262">
        <v>0</v>
      </c>
      <c r="AA262">
        <v>0</v>
      </c>
      <c r="AB262">
        <v>0</v>
      </c>
      <c r="AC262">
        <v>0</v>
      </c>
      <c r="AD262">
        <v>1</v>
      </c>
      <c r="AE262">
        <v>0</v>
      </c>
      <c r="AF262" t="s">
        <v>3</v>
      </c>
      <c r="AG262">
        <v>0.06</v>
      </c>
      <c r="AH262">
        <v>2</v>
      </c>
      <c r="AI262">
        <v>51662348</v>
      </c>
      <c r="AJ262">
        <v>232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 x14ac:dyDescent="0.2">
      <c r="A263">
        <f>ROW(Source!A202)</f>
        <v>202</v>
      </c>
      <c r="B263">
        <v>51662356</v>
      </c>
      <c r="C263">
        <v>51662344</v>
      </c>
      <c r="D263">
        <v>49526492</v>
      </c>
      <c r="E263">
        <v>1</v>
      </c>
      <c r="F263">
        <v>1</v>
      </c>
      <c r="G263">
        <v>1</v>
      </c>
      <c r="H263">
        <v>3</v>
      </c>
      <c r="I263" t="s">
        <v>472</v>
      </c>
      <c r="J263" t="s">
        <v>473</v>
      </c>
      <c r="K263" t="s">
        <v>474</v>
      </c>
      <c r="L263">
        <v>1346</v>
      </c>
      <c r="N263">
        <v>1009</v>
      </c>
      <c r="O263" t="s">
        <v>471</v>
      </c>
      <c r="P263" t="s">
        <v>471</v>
      </c>
      <c r="Q263">
        <v>1</v>
      </c>
      <c r="X263">
        <v>0.08</v>
      </c>
      <c r="Y263">
        <v>23.09</v>
      </c>
      <c r="Z263">
        <v>0</v>
      </c>
      <c r="AA263">
        <v>0</v>
      </c>
      <c r="AB263">
        <v>0</v>
      </c>
      <c r="AC263">
        <v>0</v>
      </c>
      <c r="AD263">
        <v>1</v>
      </c>
      <c r="AE263">
        <v>0</v>
      </c>
      <c r="AF263" t="s">
        <v>3</v>
      </c>
      <c r="AG263">
        <v>0.08</v>
      </c>
      <c r="AH263">
        <v>2</v>
      </c>
      <c r="AI263">
        <v>51662349</v>
      </c>
      <c r="AJ263">
        <v>233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 x14ac:dyDescent="0.2">
      <c r="A264">
        <f>ROW(Source!A202)</f>
        <v>202</v>
      </c>
      <c r="B264">
        <v>51662357</v>
      </c>
      <c r="C264">
        <v>51662344</v>
      </c>
      <c r="D264">
        <v>49514648</v>
      </c>
      <c r="E264">
        <v>70</v>
      </c>
      <c r="F264">
        <v>1</v>
      </c>
      <c r="G264">
        <v>1</v>
      </c>
      <c r="H264">
        <v>3</v>
      </c>
      <c r="I264" t="s">
        <v>563</v>
      </c>
      <c r="J264" t="s">
        <v>3</v>
      </c>
      <c r="K264" t="s">
        <v>564</v>
      </c>
      <c r="L264">
        <v>1327</v>
      </c>
      <c r="N264">
        <v>1005</v>
      </c>
      <c r="O264" t="s">
        <v>63</v>
      </c>
      <c r="P264" t="s">
        <v>63</v>
      </c>
      <c r="Q264">
        <v>1</v>
      </c>
      <c r="X264">
        <v>1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 t="s">
        <v>3</v>
      </c>
      <c r="AG264">
        <v>1</v>
      </c>
      <c r="AH264">
        <v>3</v>
      </c>
      <c r="AI264">
        <v>-1</v>
      </c>
      <c r="AJ264" t="s">
        <v>3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4" x14ac:dyDescent="0.2">
      <c r="A265">
        <f>ROW(Source!A204)</f>
        <v>204</v>
      </c>
      <c r="B265">
        <v>51662367</v>
      </c>
      <c r="C265">
        <v>51662359</v>
      </c>
      <c r="D265">
        <v>49510767</v>
      </c>
      <c r="E265">
        <v>70</v>
      </c>
      <c r="F265">
        <v>1</v>
      </c>
      <c r="G265">
        <v>1</v>
      </c>
      <c r="H265">
        <v>1</v>
      </c>
      <c r="I265" t="s">
        <v>502</v>
      </c>
      <c r="J265" t="s">
        <v>3</v>
      </c>
      <c r="K265" t="s">
        <v>503</v>
      </c>
      <c r="L265">
        <v>1191</v>
      </c>
      <c r="N265">
        <v>1013</v>
      </c>
      <c r="O265" t="s">
        <v>455</v>
      </c>
      <c r="P265" t="s">
        <v>455</v>
      </c>
      <c r="Q265">
        <v>1</v>
      </c>
      <c r="X265">
        <v>5.4</v>
      </c>
      <c r="Y265">
        <v>0</v>
      </c>
      <c r="Z265">
        <v>0</v>
      </c>
      <c r="AA265">
        <v>0</v>
      </c>
      <c r="AB265">
        <v>9.92</v>
      </c>
      <c r="AC265">
        <v>0</v>
      </c>
      <c r="AD265">
        <v>1</v>
      </c>
      <c r="AE265">
        <v>1</v>
      </c>
      <c r="AF265" t="s">
        <v>20</v>
      </c>
      <c r="AG265">
        <v>5.6700000000000008</v>
      </c>
      <c r="AH265">
        <v>2</v>
      </c>
      <c r="AI265">
        <v>51662360</v>
      </c>
      <c r="AJ265">
        <v>235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</row>
    <row r="266" spans="1:44" x14ac:dyDescent="0.2">
      <c r="A266">
        <f>ROW(Source!A204)</f>
        <v>204</v>
      </c>
      <c r="B266">
        <v>51662368</v>
      </c>
      <c r="C266">
        <v>51662359</v>
      </c>
      <c r="D266">
        <v>49510905</v>
      </c>
      <c r="E266">
        <v>70</v>
      </c>
      <c r="F266">
        <v>1</v>
      </c>
      <c r="G266">
        <v>1</v>
      </c>
      <c r="H266">
        <v>1</v>
      </c>
      <c r="I266" t="s">
        <v>456</v>
      </c>
      <c r="J266" t="s">
        <v>3</v>
      </c>
      <c r="K266" t="s">
        <v>457</v>
      </c>
      <c r="L266">
        <v>1191</v>
      </c>
      <c r="N266">
        <v>1013</v>
      </c>
      <c r="O266" t="s">
        <v>455</v>
      </c>
      <c r="P266" t="s">
        <v>455</v>
      </c>
      <c r="Q266">
        <v>1</v>
      </c>
      <c r="X266">
        <v>0.02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1</v>
      </c>
      <c r="AE266">
        <v>2</v>
      </c>
      <c r="AF266" t="s">
        <v>20</v>
      </c>
      <c r="AG266">
        <v>2.1000000000000001E-2</v>
      </c>
      <c r="AH266">
        <v>2</v>
      </c>
      <c r="AI266">
        <v>51662361</v>
      </c>
      <c r="AJ266">
        <v>236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4" x14ac:dyDescent="0.2">
      <c r="A267">
        <f>ROW(Source!A204)</f>
        <v>204</v>
      </c>
      <c r="B267">
        <v>51662369</v>
      </c>
      <c r="C267">
        <v>51662359</v>
      </c>
      <c r="D267">
        <v>49673503</v>
      </c>
      <c r="E267">
        <v>1</v>
      </c>
      <c r="F267">
        <v>1</v>
      </c>
      <c r="G267">
        <v>1</v>
      </c>
      <c r="H267">
        <v>2</v>
      </c>
      <c r="I267" t="s">
        <v>465</v>
      </c>
      <c r="J267" t="s">
        <v>466</v>
      </c>
      <c r="K267" t="s">
        <v>467</v>
      </c>
      <c r="L267">
        <v>1367</v>
      </c>
      <c r="N267">
        <v>1011</v>
      </c>
      <c r="O267" t="s">
        <v>461</v>
      </c>
      <c r="P267" t="s">
        <v>461</v>
      </c>
      <c r="Q267">
        <v>1</v>
      </c>
      <c r="X267">
        <v>0.02</v>
      </c>
      <c r="Y267">
        <v>0</v>
      </c>
      <c r="Z267">
        <v>65.709999999999994</v>
      </c>
      <c r="AA267">
        <v>11.6</v>
      </c>
      <c r="AB267">
        <v>0</v>
      </c>
      <c r="AC267">
        <v>0</v>
      </c>
      <c r="AD267">
        <v>1</v>
      </c>
      <c r="AE267">
        <v>0</v>
      </c>
      <c r="AF267" t="s">
        <v>20</v>
      </c>
      <c r="AG267">
        <v>2.1000000000000001E-2</v>
      </c>
      <c r="AH267">
        <v>2</v>
      </c>
      <c r="AI267">
        <v>51662362</v>
      </c>
      <c r="AJ267">
        <v>237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</row>
    <row r="268" spans="1:44" x14ac:dyDescent="0.2">
      <c r="A268">
        <f>ROW(Source!A204)</f>
        <v>204</v>
      </c>
      <c r="B268">
        <v>51662370</v>
      </c>
      <c r="C268">
        <v>51662359</v>
      </c>
      <c r="D268">
        <v>49525488</v>
      </c>
      <c r="E268">
        <v>1</v>
      </c>
      <c r="F268">
        <v>1</v>
      </c>
      <c r="G268">
        <v>1</v>
      </c>
      <c r="H268">
        <v>3</v>
      </c>
      <c r="I268" t="s">
        <v>468</v>
      </c>
      <c r="J268" t="s">
        <v>469</v>
      </c>
      <c r="K268" t="s">
        <v>470</v>
      </c>
      <c r="L268">
        <v>1346</v>
      </c>
      <c r="N268">
        <v>1009</v>
      </c>
      <c r="O268" t="s">
        <v>471</v>
      </c>
      <c r="P268" t="s">
        <v>471</v>
      </c>
      <c r="Q268">
        <v>1</v>
      </c>
      <c r="X268">
        <v>0.8</v>
      </c>
      <c r="Y268">
        <v>9.0399999999999991</v>
      </c>
      <c r="Z268">
        <v>0</v>
      </c>
      <c r="AA268">
        <v>0</v>
      </c>
      <c r="AB268">
        <v>0</v>
      </c>
      <c r="AC268">
        <v>0</v>
      </c>
      <c r="AD268">
        <v>1</v>
      </c>
      <c r="AE268">
        <v>0</v>
      </c>
      <c r="AF268" t="s">
        <v>3</v>
      </c>
      <c r="AG268">
        <v>0.8</v>
      </c>
      <c r="AH268">
        <v>2</v>
      </c>
      <c r="AI268">
        <v>51662363</v>
      </c>
      <c r="AJ268">
        <v>238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</row>
    <row r="269" spans="1:44" x14ac:dyDescent="0.2">
      <c r="A269">
        <f>ROW(Source!A204)</f>
        <v>204</v>
      </c>
      <c r="B269">
        <v>51662371</v>
      </c>
      <c r="C269">
        <v>51662359</v>
      </c>
      <c r="D269">
        <v>49526492</v>
      </c>
      <c r="E269">
        <v>1</v>
      </c>
      <c r="F269">
        <v>1</v>
      </c>
      <c r="G269">
        <v>1</v>
      </c>
      <c r="H269">
        <v>3</v>
      </c>
      <c r="I269" t="s">
        <v>472</v>
      </c>
      <c r="J269" t="s">
        <v>473</v>
      </c>
      <c r="K269" t="s">
        <v>474</v>
      </c>
      <c r="L269">
        <v>1346</v>
      </c>
      <c r="N269">
        <v>1009</v>
      </c>
      <c r="O269" t="s">
        <v>471</v>
      </c>
      <c r="P269" t="s">
        <v>471</v>
      </c>
      <c r="Q269">
        <v>1</v>
      </c>
      <c r="X269">
        <v>2.4</v>
      </c>
      <c r="Y269">
        <v>23.09</v>
      </c>
      <c r="Z269">
        <v>0</v>
      </c>
      <c r="AA269">
        <v>0</v>
      </c>
      <c r="AB269">
        <v>0</v>
      </c>
      <c r="AC269">
        <v>0</v>
      </c>
      <c r="AD269">
        <v>1</v>
      </c>
      <c r="AE269">
        <v>0</v>
      </c>
      <c r="AF269" t="s">
        <v>3</v>
      </c>
      <c r="AG269">
        <v>2.4</v>
      </c>
      <c r="AH269">
        <v>2</v>
      </c>
      <c r="AI269">
        <v>51662364</v>
      </c>
      <c r="AJ269">
        <v>239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</row>
    <row r="270" spans="1:44" x14ac:dyDescent="0.2">
      <c r="A270">
        <f>ROW(Source!A204)</f>
        <v>204</v>
      </c>
      <c r="B270">
        <v>51662372</v>
      </c>
      <c r="C270">
        <v>51662359</v>
      </c>
      <c r="D270">
        <v>49514645</v>
      </c>
      <c r="E270">
        <v>70</v>
      </c>
      <c r="F270">
        <v>1</v>
      </c>
      <c r="G270">
        <v>1</v>
      </c>
      <c r="H270">
        <v>3</v>
      </c>
      <c r="I270" t="s">
        <v>565</v>
      </c>
      <c r="J270" t="s">
        <v>3</v>
      </c>
      <c r="K270" t="s">
        <v>566</v>
      </c>
      <c r="L270">
        <v>1371</v>
      </c>
      <c r="N270">
        <v>1013</v>
      </c>
      <c r="O270" t="s">
        <v>17</v>
      </c>
      <c r="P270" t="s">
        <v>17</v>
      </c>
      <c r="Q270">
        <v>1</v>
      </c>
      <c r="X270">
        <v>10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 t="s">
        <v>3</v>
      </c>
      <c r="AG270">
        <v>10</v>
      </c>
      <c r="AH270">
        <v>3</v>
      </c>
      <c r="AI270">
        <v>-1</v>
      </c>
      <c r="AJ270" t="s">
        <v>3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</row>
    <row r="271" spans="1:44" x14ac:dyDescent="0.2">
      <c r="A271">
        <f>ROW(Source!A206)</f>
        <v>206</v>
      </c>
      <c r="B271">
        <v>51662384</v>
      </c>
      <c r="C271">
        <v>51662374</v>
      </c>
      <c r="D271">
        <v>49510737</v>
      </c>
      <c r="E271">
        <v>70</v>
      </c>
      <c r="F271">
        <v>1</v>
      </c>
      <c r="G271">
        <v>1</v>
      </c>
      <c r="H271">
        <v>1</v>
      </c>
      <c r="I271" t="s">
        <v>513</v>
      </c>
      <c r="J271" t="s">
        <v>3</v>
      </c>
      <c r="K271" t="s">
        <v>514</v>
      </c>
      <c r="L271">
        <v>1191</v>
      </c>
      <c r="N271">
        <v>1013</v>
      </c>
      <c r="O271" t="s">
        <v>455</v>
      </c>
      <c r="P271" t="s">
        <v>455</v>
      </c>
      <c r="Q271">
        <v>1</v>
      </c>
      <c r="X271">
        <v>0.36</v>
      </c>
      <c r="Y271">
        <v>0</v>
      </c>
      <c r="Z271">
        <v>0</v>
      </c>
      <c r="AA271">
        <v>0</v>
      </c>
      <c r="AB271">
        <v>9.18</v>
      </c>
      <c r="AC271">
        <v>0</v>
      </c>
      <c r="AD271">
        <v>1</v>
      </c>
      <c r="AE271">
        <v>1</v>
      </c>
      <c r="AF271" t="s">
        <v>20</v>
      </c>
      <c r="AG271">
        <v>0.378</v>
      </c>
      <c r="AH271">
        <v>2</v>
      </c>
      <c r="AI271">
        <v>51662375</v>
      </c>
      <c r="AJ271">
        <v>241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</row>
    <row r="272" spans="1:44" x14ac:dyDescent="0.2">
      <c r="A272">
        <f>ROW(Source!A206)</f>
        <v>206</v>
      </c>
      <c r="B272">
        <v>51662385</v>
      </c>
      <c r="C272">
        <v>51662374</v>
      </c>
      <c r="D272">
        <v>49510905</v>
      </c>
      <c r="E272">
        <v>70</v>
      </c>
      <c r="F272">
        <v>1</v>
      </c>
      <c r="G272">
        <v>1</v>
      </c>
      <c r="H272">
        <v>1</v>
      </c>
      <c r="I272" t="s">
        <v>456</v>
      </c>
      <c r="J272" t="s">
        <v>3</v>
      </c>
      <c r="K272" t="s">
        <v>457</v>
      </c>
      <c r="L272">
        <v>1191</v>
      </c>
      <c r="N272">
        <v>1013</v>
      </c>
      <c r="O272" t="s">
        <v>455</v>
      </c>
      <c r="P272" t="s">
        <v>455</v>
      </c>
      <c r="Q272">
        <v>1</v>
      </c>
      <c r="X272">
        <v>0.01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1</v>
      </c>
      <c r="AE272">
        <v>2</v>
      </c>
      <c r="AF272" t="s">
        <v>20</v>
      </c>
      <c r="AG272">
        <v>1.0500000000000001E-2</v>
      </c>
      <c r="AH272">
        <v>2</v>
      </c>
      <c r="AI272">
        <v>51662376</v>
      </c>
      <c r="AJ272">
        <v>242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</row>
    <row r="273" spans="1:44" x14ac:dyDescent="0.2">
      <c r="A273">
        <f>ROW(Source!A206)</f>
        <v>206</v>
      </c>
      <c r="B273">
        <v>51662386</v>
      </c>
      <c r="C273">
        <v>51662374</v>
      </c>
      <c r="D273">
        <v>49672695</v>
      </c>
      <c r="E273">
        <v>1</v>
      </c>
      <c r="F273">
        <v>1</v>
      </c>
      <c r="G273">
        <v>1</v>
      </c>
      <c r="H273">
        <v>2</v>
      </c>
      <c r="I273" t="s">
        <v>462</v>
      </c>
      <c r="J273" t="s">
        <v>463</v>
      </c>
      <c r="K273" t="s">
        <v>464</v>
      </c>
      <c r="L273">
        <v>1367</v>
      </c>
      <c r="N273">
        <v>1011</v>
      </c>
      <c r="O273" t="s">
        <v>461</v>
      </c>
      <c r="P273" t="s">
        <v>461</v>
      </c>
      <c r="Q273">
        <v>1</v>
      </c>
      <c r="X273">
        <v>0.09</v>
      </c>
      <c r="Y273">
        <v>0</v>
      </c>
      <c r="Z273">
        <v>3.12</v>
      </c>
      <c r="AA273">
        <v>0</v>
      </c>
      <c r="AB273">
        <v>0</v>
      </c>
      <c r="AC273">
        <v>0</v>
      </c>
      <c r="AD273">
        <v>1</v>
      </c>
      <c r="AE273">
        <v>0</v>
      </c>
      <c r="AF273" t="s">
        <v>20</v>
      </c>
      <c r="AG273">
        <v>9.4500000000000001E-2</v>
      </c>
      <c r="AH273">
        <v>2</v>
      </c>
      <c r="AI273">
        <v>51662377</v>
      </c>
      <c r="AJ273">
        <v>243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</row>
    <row r="274" spans="1:44" x14ac:dyDescent="0.2">
      <c r="A274">
        <f>ROW(Source!A206)</f>
        <v>206</v>
      </c>
      <c r="B274">
        <v>51662387</v>
      </c>
      <c r="C274">
        <v>51662374</v>
      </c>
      <c r="D274">
        <v>49673503</v>
      </c>
      <c r="E274">
        <v>1</v>
      </c>
      <c r="F274">
        <v>1</v>
      </c>
      <c r="G274">
        <v>1</v>
      </c>
      <c r="H274">
        <v>2</v>
      </c>
      <c r="I274" t="s">
        <v>465</v>
      </c>
      <c r="J274" t="s">
        <v>466</v>
      </c>
      <c r="K274" t="s">
        <v>467</v>
      </c>
      <c r="L274">
        <v>1367</v>
      </c>
      <c r="N274">
        <v>1011</v>
      </c>
      <c r="O274" t="s">
        <v>461</v>
      </c>
      <c r="P274" t="s">
        <v>461</v>
      </c>
      <c r="Q274">
        <v>1</v>
      </c>
      <c r="X274">
        <v>0.01</v>
      </c>
      <c r="Y274">
        <v>0</v>
      </c>
      <c r="Z274">
        <v>65.709999999999994</v>
      </c>
      <c r="AA274">
        <v>11.6</v>
      </c>
      <c r="AB274">
        <v>0</v>
      </c>
      <c r="AC274">
        <v>0</v>
      </c>
      <c r="AD274">
        <v>1</v>
      </c>
      <c r="AE274">
        <v>0</v>
      </c>
      <c r="AF274" t="s">
        <v>20</v>
      </c>
      <c r="AG274">
        <v>1.0500000000000001E-2</v>
      </c>
      <c r="AH274">
        <v>2</v>
      </c>
      <c r="AI274">
        <v>51662378</v>
      </c>
      <c r="AJ274">
        <v>244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</row>
    <row r="275" spans="1:44" x14ac:dyDescent="0.2">
      <c r="A275">
        <f>ROW(Source!A206)</f>
        <v>206</v>
      </c>
      <c r="B275">
        <v>51662388</v>
      </c>
      <c r="C275">
        <v>51662374</v>
      </c>
      <c r="D275">
        <v>49673715</v>
      </c>
      <c r="E275">
        <v>1</v>
      </c>
      <c r="F275">
        <v>1</v>
      </c>
      <c r="G275">
        <v>1</v>
      </c>
      <c r="H275">
        <v>2</v>
      </c>
      <c r="I275" t="s">
        <v>479</v>
      </c>
      <c r="J275" t="s">
        <v>480</v>
      </c>
      <c r="K275" t="s">
        <v>481</v>
      </c>
      <c r="L275">
        <v>1367</v>
      </c>
      <c r="N275">
        <v>1011</v>
      </c>
      <c r="O275" t="s">
        <v>461</v>
      </c>
      <c r="P275" t="s">
        <v>461</v>
      </c>
      <c r="Q275">
        <v>1</v>
      </c>
      <c r="X275">
        <v>0.05</v>
      </c>
      <c r="Y275">
        <v>0</v>
      </c>
      <c r="Z275">
        <v>8.1</v>
      </c>
      <c r="AA275">
        <v>0</v>
      </c>
      <c r="AB275">
        <v>0</v>
      </c>
      <c r="AC275">
        <v>0</v>
      </c>
      <c r="AD275">
        <v>1</v>
      </c>
      <c r="AE275">
        <v>0</v>
      </c>
      <c r="AF275" t="s">
        <v>20</v>
      </c>
      <c r="AG275">
        <v>5.2500000000000005E-2</v>
      </c>
      <c r="AH275">
        <v>2</v>
      </c>
      <c r="AI275">
        <v>51662379</v>
      </c>
      <c r="AJ275">
        <v>245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</row>
    <row r="276" spans="1:44" x14ac:dyDescent="0.2">
      <c r="A276">
        <f>ROW(Source!A206)</f>
        <v>206</v>
      </c>
      <c r="B276">
        <v>51662389</v>
      </c>
      <c r="C276">
        <v>51662374</v>
      </c>
      <c r="D276">
        <v>49524301</v>
      </c>
      <c r="E276">
        <v>1</v>
      </c>
      <c r="F276">
        <v>1</v>
      </c>
      <c r="G276">
        <v>1</v>
      </c>
      <c r="H276">
        <v>3</v>
      </c>
      <c r="I276" t="s">
        <v>482</v>
      </c>
      <c r="J276" t="s">
        <v>483</v>
      </c>
      <c r="K276" t="s">
        <v>484</v>
      </c>
      <c r="L276">
        <v>1348</v>
      </c>
      <c r="N276">
        <v>1009</v>
      </c>
      <c r="O276" t="s">
        <v>196</v>
      </c>
      <c r="P276" t="s">
        <v>196</v>
      </c>
      <c r="Q276">
        <v>1000</v>
      </c>
      <c r="X276">
        <v>4.0000000000000003E-5</v>
      </c>
      <c r="Y276">
        <v>10362</v>
      </c>
      <c r="Z276">
        <v>0</v>
      </c>
      <c r="AA276">
        <v>0</v>
      </c>
      <c r="AB276">
        <v>0</v>
      </c>
      <c r="AC276">
        <v>0</v>
      </c>
      <c r="AD276">
        <v>1</v>
      </c>
      <c r="AE276">
        <v>0</v>
      </c>
      <c r="AF276" t="s">
        <v>3</v>
      </c>
      <c r="AG276">
        <v>4.0000000000000003E-5</v>
      </c>
      <c r="AH276">
        <v>2</v>
      </c>
      <c r="AI276">
        <v>51662380</v>
      </c>
      <c r="AJ276">
        <v>246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</row>
    <row r="277" spans="1:44" x14ac:dyDescent="0.2">
      <c r="A277">
        <f>ROW(Source!A206)</f>
        <v>206</v>
      </c>
      <c r="B277">
        <v>51662390</v>
      </c>
      <c r="C277">
        <v>51662374</v>
      </c>
      <c r="D277">
        <v>49525488</v>
      </c>
      <c r="E277">
        <v>1</v>
      </c>
      <c r="F277">
        <v>1</v>
      </c>
      <c r="G277">
        <v>1</v>
      </c>
      <c r="H277">
        <v>3</v>
      </c>
      <c r="I277" t="s">
        <v>468</v>
      </c>
      <c r="J277" t="s">
        <v>469</v>
      </c>
      <c r="K277" t="s">
        <v>470</v>
      </c>
      <c r="L277">
        <v>1346</v>
      </c>
      <c r="N277">
        <v>1009</v>
      </c>
      <c r="O277" t="s">
        <v>471</v>
      </c>
      <c r="P277" t="s">
        <v>471</v>
      </c>
      <c r="Q277">
        <v>1</v>
      </c>
      <c r="X277">
        <v>0.18</v>
      </c>
      <c r="Y277">
        <v>9.0399999999999991</v>
      </c>
      <c r="Z277">
        <v>0</v>
      </c>
      <c r="AA277">
        <v>0</v>
      </c>
      <c r="AB277">
        <v>0</v>
      </c>
      <c r="AC277">
        <v>0</v>
      </c>
      <c r="AD277">
        <v>1</v>
      </c>
      <c r="AE277">
        <v>0</v>
      </c>
      <c r="AF277" t="s">
        <v>3</v>
      </c>
      <c r="AG277">
        <v>0.18</v>
      </c>
      <c r="AH277">
        <v>2</v>
      </c>
      <c r="AI277">
        <v>51662381</v>
      </c>
      <c r="AJ277">
        <v>247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</row>
    <row r="278" spans="1:44" x14ac:dyDescent="0.2">
      <c r="A278">
        <f>ROW(Source!A206)</f>
        <v>206</v>
      </c>
      <c r="B278">
        <v>51662391</v>
      </c>
      <c r="C278">
        <v>51662374</v>
      </c>
      <c r="D278">
        <v>49514616</v>
      </c>
      <c r="E278">
        <v>70</v>
      </c>
      <c r="F278">
        <v>1</v>
      </c>
      <c r="G278">
        <v>1</v>
      </c>
      <c r="H278">
        <v>3</v>
      </c>
      <c r="I278" t="s">
        <v>549</v>
      </c>
      <c r="J278" t="s">
        <v>3</v>
      </c>
      <c r="K278" t="s">
        <v>550</v>
      </c>
      <c r="L278">
        <v>1346</v>
      </c>
      <c r="N278">
        <v>1009</v>
      </c>
      <c r="O278" t="s">
        <v>471</v>
      </c>
      <c r="P278" t="s">
        <v>471</v>
      </c>
      <c r="Q278">
        <v>1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1</v>
      </c>
      <c r="AD278">
        <v>0</v>
      </c>
      <c r="AE278">
        <v>0</v>
      </c>
      <c r="AF278" t="s">
        <v>3</v>
      </c>
      <c r="AG278">
        <v>0</v>
      </c>
      <c r="AH278">
        <v>3</v>
      </c>
      <c r="AI278">
        <v>-1</v>
      </c>
      <c r="AJ278" t="s">
        <v>3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</row>
    <row r="279" spans="1:44" x14ac:dyDescent="0.2">
      <c r="A279">
        <f>ROW(Source!A206)</f>
        <v>206</v>
      </c>
      <c r="B279">
        <v>51662392</v>
      </c>
      <c r="C279">
        <v>51662374</v>
      </c>
      <c r="D279">
        <v>49514654</v>
      </c>
      <c r="E279">
        <v>70</v>
      </c>
      <c r="F279">
        <v>1</v>
      </c>
      <c r="G279">
        <v>1</v>
      </c>
      <c r="H279">
        <v>3</v>
      </c>
      <c r="I279" t="s">
        <v>567</v>
      </c>
      <c r="J279" t="s">
        <v>3</v>
      </c>
      <c r="K279" t="s">
        <v>568</v>
      </c>
      <c r="L279">
        <v>1371</v>
      </c>
      <c r="N279">
        <v>1013</v>
      </c>
      <c r="O279" t="s">
        <v>17</v>
      </c>
      <c r="P279" t="s">
        <v>17</v>
      </c>
      <c r="Q279">
        <v>1</v>
      </c>
      <c r="X279">
        <v>1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 t="s">
        <v>3</v>
      </c>
      <c r="AG279">
        <v>1</v>
      </c>
      <c r="AH279">
        <v>3</v>
      </c>
      <c r="AI279">
        <v>-1</v>
      </c>
      <c r="AJ279" t="s">
        <v>3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</row>
    <row r="280" spans="1:44" x14ac:dyDescent="0.2">
      <c r="A280">
        <f>ROW(Source!A208)</f>
        <v>208</v>
      </c>
      <c r="B280">
        <v>51662407</v>
      </c>
      <c r="C280">
        <v>51662394</v>
      </c>
      <c r="D280">
        <v>49510757</v>
      </c>
      <c r="E280">
        <v>70</v>
      </c>
      <c r="F280">
        <v>1</v>
      </c>
      <c r="G280">
        <v>1</v>
      </c>
      <c r="H280">
        <v>1</v>
      </c>
      <c r="I280" t="s">
        <v>453</v>
      </c>
      <c r="J280" t="s">
        <v>3</v>
      </c>
      <c r="K280" t="s">
        <v>454</v>
      </c>
      <c r="L280">
        <v>1191</v>
      </c>
      <c r="N280">
        <v>1013</v>
      </c>
      <c r="O280" t="s">
        <v>455</v>
      </c>
      <c r="P280" t="s">
        <v>455</v>
      </c>
      <c r="Q280">
        <v>1</v>
      </c>
      <c r="X280">
        <v>7.21</v>
      </c>
      <c r="Y280">
        <v>0</v>
      </c>
      <c r="Z280">
        <v>0</v>
      </c>
      <c r="AA280">
        <v>0</v>
      </c>
      <c r="AB280">
        <v>9.6199999999999992</v>
      </c>
      <c r="AC280">
        <v>0</v>
      </c>
      <c r="AD280">
        <v>1</v>
      </c>
      <c r="AE280">
        <v>1</v>
      </c>
      <c r="AF280" t="s">
        <v>3</v>
      </c>
      <c r="AG280">
        <v>7.21</v>
      </c>
      <c r="AH280">
        <v>2</v>
      </c>
      <c r="AI280">
        <v>51662397</v>
      </c>
      <c r="AJ280">
        <v>249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</row>
    <row r="281" spans="1:44" x14ac:dyDescent="0.2">
      <c r="A281">
        <f>ROW(Source!A208)</f>
        <v>208</v>
      </c>
      <c r="B281">
        <v>51662408</v>
      </c>
      <c r="C281">
        <v>51662394</v>
      </c>
      <c r="D281">
        <v>49510905</v>
      </c>
      <c r="E281">
        <v>70</v>
      </c>
      <c r="F281">
        <v>1</v>
      </c>
      <c r="G281">
        <v>1</v>
      </c>
      <c r="H281">
        <v>1</v>
      </c>
      <c r="I281" t="s">
        <v>456</v>
      </c>
      <c r="J281" t="s">
        <v>3</v>
      </c>
      <c r="K281" t="s">
        <v>457</v>
      </c>
      <c r="L281">
        <v>1191</v>
      </c>
      <c r="N281">
        <v>1013</v>
      </c>
      <c r="O281" t="s">
        <v>455</v>
      </c>
      <c r="P281" t="s">
        <v>455</v>
      </c>
      <c r="Q281">
        <v>1</v>
      </c>
      <c r="X281">
        <v>0.34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1</v>
      </c>
      <c r="AE281">
        <v>2</v>
      </c>
      <c r="AF281" t="s">
        <v>3</v>
      </c>
      <c r="AG281">
        <v>0.34</v>
      </c>
      <c r="AH281">
        <v>2</v>
      </c>
      <c r="AI281">
        <v>51662398</v>
      </c>
      <c r="AJ281">
        <v>250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</row>
    <row r="282" spans="1:44" x14ac:dyDescent="0.2">
      <c r="A282">
        <f>ROW(Source!A208)</f>
        <v>208</v>
      </c>
      <c r="B282">
        <v>51662409</v>
      </c>
      <c r="C282">
        <v>51662394</v>
      </c>
      <c r="D282">
        <v>49672573</v>
      </c>
      <c r="E282">
        <v>1</v>
      </c>
      <c r="F282">
        <v>1</v>
      </c>
      <c r="G282">
        <v>1</v>
      </c>
      <c r="H282">
        <v>2</v>
      </c>
      <c r="I282" t="s">
        <v>458</v>
      </c>
      <c r="J282" t="s">
        <v>459</v>
      </c>
      <c r="K282" t="s">
        <v>460</v>
      </c>
      <c r="L282">
        <v>1367</v>
      </c>
      <c r="N282">
        <v>1011</v>
      </c>
      <c r="O282" t="s">
        <v>461</v>
      </c>
      <c r="P282" t="s">
        <v>461</v>
      </c>
      <c r="Q282">
        <v>1</v>
      </c>
      <c r="X282">
        <v>0.17</v>
      </c>
      <c r="Y282">
        <v>0</v>
      </c>
      <c r="Z282">
        <v>115.4</v>
      </c>
      <c r="AA282">
        <v>13.5</v>
      </c>
      <c r="AB282">
        <v>0</v>
      </c>
      <c r="AC282">
        <v>0</v>
      </c>
      <c r="AD282">
        <v>1</v>
      </c>
      <c r="AE282">
        <v>0</v>
      </c>
      <c r="AF282" t="s">
        <v>3</v>
      </c>
      <c r="AG282">
        <v>0.17</v>
      </c>
      <c r="AH282">
        <v>2</v>
      </c>
      <c r="AI282">
        <v>51662399</v>
      </c>
      <c r="AJ282">
        <v>251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</row>
    <row r="283" spans="1:44" x14ac:dyDescent="0.2">
      <c r="A283">
        <f>ROW(Source!A208)</f>
        <v>208</v>
      </c>
      <c r="B283">
        <v>51662410</v>
      </c>
      <c r="C283">
        <v>51662394</v>
      </c>
      <c r="D283">
        <v>49673503</v>
      </c>
      <c r="E283">
        <v>1</v>
      </c>
      <c r="F283">
        <v>1</v>
      </c>
      <c r="G283">
        <v>1</v>
      </c>
      <c r="H283">
        <v>2</v>
      </c>
      <c r="I283" t="s">
        <v>465</v>
      </c>
      <c r="J283" t="s">
        <v>466</v>
      </c>
      <c r="K283" t="s">
        <v>467</v>
      </c>
      <c r="L283">
        <v>1367</v>
      </c>
      <c r="N283">
        <v>1011</v>
      </c>
      <c r="O283" t="s">
        <v>461</v>
      </c>
      <c r="P283" t="s">
        <v>461</v>
      </c>
      <c r="Q283">
        <v>1</v>
      </c>
      <c r="X283">
        <v>0.17</v>
      </c>
      <c r="Y283">
        <v>0</v>
      </c>
      <c r="Z283">
        <v>65.709999999999994</v>
      </c>
      <c r="AA283">
        <v>11.6</v>
      </c>
      <c r="AB283">
        <v>0</v>
      </c>
      <c r="AC283">
        <v>0</v>
      </c>
      <c r="AD283">
        <v>1</v>
      </c>
      <c r="AE283">
        <v>0</v>
      </c>
      <c r="AF283" t="s">
        <v>3</v>
      </c>
      <c r="AG283">
        <v>0.17</v>
      </c>
      <c r="AH283">
        <v>2</v>
      </c>
      <c r="AI283">
        <v>51662400</v>
      </c>
      <c r="AJ283">
        <v>252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</row>
    <row r="284" spans="1:44" x14ac:dyDescent="0.2">
      <c r="A284">
        <f>ROW(Source!A208)</f>
        <v>208</v>
      </c>
      <c r="B284">
        <v>51662411</v>
      </c>
      <c r="C284">
        <v>51662394</v>
      </c>
      <c r="D284">
        <v>49523499</v>
      </c>
      <c r="E284">
        <v>1</v>
      </c>
      <c r="F284">
        <v>1</v>
      </c>
      <c r="G284">
        <v>1</v>
      </c>
      <c r="H284">
        <v>3</v>
      </c>
      <c r="I284" t="s">
        <v>515</v>
      </c>
      <c r="J284" t="s">
        <v>516</v>
      </c>
      <c r="K284" t="s">
        <v>517</v>
      </c>
      <c r="L284">
        <v>1302</v>
      </c>
      <c r="N284">
        <v>1003</v>
      </c>
      <c r="O284" t="s">
        <v>518</v>
      </c>
      <c r="P284" t="s">
        <v>518</v>
      </c>
      <c r="Q284">
        <v>10</v>
      </c>
      <c r="X284">
        <v>0.28799999999999998</v>
      </c>
      <c r="Y284">
        <v>6.9</v>
      </c>
      <c r="Z284">
        <v>0</v>
      </c>
      <c r="AA284">
        <v>0</v>
      </c>
      <c r="AB284">
        <v>0</v>
      </c>
      <c r="AC284">
        <v>0</v>
      </c>
      <c r="AD284">
        <v>1</v>
      </c>
      <c r="AE284">
        <v>0</v>
      </c>
      <c r="AF284" t="s">
        <v>3</v>
      </c>
      <c r="AG284">
        <v>0.28799999999999998</v>
      </c>
      <c r="AH284">
        <v>2</v>
      </c>
      <c r="AI284">
        <v>51662401</v>
      </c>
      <c r="AJ284">
        <v>253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</row>
    <row r="285" spans="1:44" x14ac:dyDescent="0.2">
      <c r="A285">
        <f>ROW(Source!A208)</f>
        <v>208</v>
      </c>
      <c r="B285">
        <v>51662412</v>
      </c>
      <c r="C285">
        <v>51662394</v>
      </c>
      <c r="D285">
        <v>49525488</v>
      </c>
      <c r="E285">
        <v>1</v>
      </c>
      <c r="F285">
        <v>1</v>
      </c>
      <c r="G285">
        <v>1</v>
      </c>
      <c r="H285">
        <v>3</v>
      </c>
      <c r="I285" t="s">
        <v>468</v>
      </c>
      <c r="J285" t="s">
        <v>469</v>
      </c>
      <c r="K285" t="s">
        <v>470</v>
      </c>
      <c r="L285">
        <v>1346</v>
      </c>
      <c r="N285">
        <v>1009</v>
      </c>
      <c r="O285" t="s">
        <v>471</v>
      </c>
      <c r="P285" t="s">
        <v>471</v>
      </c>
      <c r="Q285">
        <v>1</v>
      </c>
      <c r="X285">
        <v>0.8</v>
      </c>
      <c r="Y285">
        <v>9.0399999999999991</v>
      </c>
      <c r="Z285">
        <v>0</v>
      </c>
      <c r="AA285">
        <v>0</v>
      </c>
      <c r="AB285">
        <v>0</v>
      </c>
      <c r="AC285">
        <v>0</v>
      </c>
      <c r="AD285">
        <v>1</v>
      </c>
      <c r="AE285">
        <v>0</v>
      </c>
      <c r="AF285" t="s">
        <v>3</v>
      </c>
      <c r="AG285">
        <v>0.8</v>
      </c>
      <c r="AH285">
        <v>2</v>
      </c>
      <c r="AI285">
        <v>51662402</v>
      </c>
      <c r="AJ285">
        <v>254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</row>
    <row r="286" spans="1:44" x14ac:dyDescent="0.2">
      <c r="A286">
        <f>ROW(Source!A208)</f>
        <v>208</v>
      </c>
      <c r="B286">
        <v>51662413</v>
      </c>
      <c r="C286">
        <v>51662394</v>
      </c>
      <c r="D286">
        <v>49567929</v>
      </c>
      <c r="E286">
        <v>1</v>
      </c>
      <c r="F286">
        <v>1</v>
      </c>
      <c r="G286">
        <v>1</v>
      </c>
      <c r="H286">
        <v>3</v>
      </c>
      <c r="I286" t="s">
        <v>519</v>
      </c>
      <c r="J286" t="s">
        <v>520</v>
      </c>
      <c r="K286" t="s">
        <v>521</v>
      </c>
      <c r="L286">
        <v>1455</v>
      </c>
      <c r="N286">
        <v>1013</v>
      </c>
      <c r="O286" t="s">
        <v>280</v>
      </c>
      <c r="P286" t="s">
        <v>280</v>
      </c>
      <c r="Q286">
        <v>1</v>
      </c>
      <c r="X286">
        <v>0.1</v>
      </c>
      <c r="Y286">
        <v>39</v>
      </c>
      <c r="Z286">
        <v>0</v>
      </c>
      <c r="AA286">
        <v>0</v>
      </c>
      <c r="AB286">
        <v>0</v>
      </c>
      <c r="AC286">
        <v>0</v>
      </c>
      <c r="AD286">
        <v>1</v>
      </c>
      <c r="AE286">
        <v>0</v>
      </c>
      <c r="AF286" t="s">
        <v>3</v>
      </c>
      <c r="AG286">
        <v>0.1</v>
      </c>
      <c r="AH286">
        <v>2</v>
      </c>
      <c r="AI286">
        <v>51662403</v>
      </c>
      <c r="AJ286">
        <v>255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</row>
    <row r="287" spans="1:44" x14ac:dyDescent="0.2">
      <c r="A287">
        <f>ROW(Source!A208)</f>
        <v>208</v>
      </c>
      <c r="B287">
        <v>51662414</v>
      </c>
      <c r="C287">
        <v>51662394</v>
      </c>
      <c r="D287">
        <v>49569722</v>
      </c>
      <c r="E287">
        <v>1</v>
      </c>
      <c r="F287">
        <v>1</v>
      </c>
      <c r="G287">
        <v>1</v>
      </c>
      <c r="H287">
        <v>3</v>
      </c>
      <c r="I287" t="s">
        <v>522</v>
      </c>
      <c r="J287" t="s">
        <v>523</v>
      </c>
      <c r="K287" t="s">
        <v>524</v>
      </c>
      <c r="L287">
        <v>1425</v>
      </c>
      <c r="N287">
        <v>1013</v>
      </c>
      <c r="O287" t="s">
        <v>525</v>
      </c>
      <c r="P287" t="s">
        <v>525</v>
      </c>
      <c r="Q287">
        <v>1</v>
      </c>
      <c r="X287">
        <v>0.12239999999999999</v>
      </c>
      <c r="Y287">
        <v>3986</v>
      </c>
      <c r="Z287">
        <v>0</v>
      </c>
      <c r="AA287">
        <v>0</v>
      </c>
      <c r="AB287">
        <v>0</v>
      </c>
      <c r="AC287">
        <v>0</v>
      </c>
      <c r="AD287">
        <v>1</v>
      </c>
      <c r="AE287">
        <v>0</v>
      </c>
      <c r="AF287" t="s">
        <v>3</v>
      </c>
      <c r="AG287">
        <v>0.12239999999999999</v>
      </c>
      <c r="AH287">
        <v>2</v>
      </c>
      <c r="AI287">
        <v>51662404</v>
      </c>
      <c r="AJ287">
        <v>256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</row>
    <row r="288" spans="1:44" x14ac:dyDescent="0.2">
      <c r="A288">
        <f>ROW(Source!A208)</f>
        <v>208</v>
      </c>
      <c r="B288">
        <v>51662415</v>
      </c>
      <c r="C288">
        <v>51662394</v>
      </c>
      <c r="D288">
        <v>49583139</v>
      </c>
      <c r="E288">
        <v>1</v>
      </c>
      <c r="F288">
        <v>1</v>
      </c>
      <c r="G288">
        <v>1</v>
      </c>
      <c r="H288">
        <v>3</v>
      </c>
      <c r="I288" t="s">
        <v>526</v>
      </c>
      <c r="J288" t="s">
        <v>527</v>
      </c>
      <c r="K288" t="s">
        <v>528</v>
      </c>
      <c r="L288">
        <v>1346</v>
      </c>
      <c r="N288">
        <v>1009</v>
      </c>
      <c r="O288" t="s">
        <v>471</v>
      </c>
      <c r="P288" t="s">
        <v>471</v>
      </c>
      <c r="Q288">
        <v>1</v>
      </c>
      <c r="X288">
        <v>0.06</v>
      </c>
      <c r="Y288">
        <v>41.7</v>
      </c>
      <c r="Z288">
        <v>0</v>
      </c>
      <c r="AA288">
        <v>0</v>
      </c>
      <c r="AB288">
        <v>0</v>
      </c>
      <c r="AC288">
        <v>0</v>
      </c>
      <c r="AD288">
        <v>1</v>
      </c>
      <c r="AE288">
        <v>0</v>
      </c>
      <c r="AF288" t="s">
        <v>3</v>
      </c>
      <c r="AG288">
        <v>0.06</v>
      </c>
      <c r="AH288">
        <v>2</v>
      </c>
      <c r="AI288">
        <v>51662405</v>
      </c>
      <c r="AJ288">
        <v>257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</row>
    <row r="289" spans="1:44" x14ac:dyDescent="0.2">
      <c r="A289">
        <f>ROW(Source!A208)</f>
        <v>208</v>
      </c>
      <c r="B289">
        <v>51662416</v>
      </c>
      <c r="C289">
        <v>51662394</v>
      </c>
      <c r="D289">
        <v>49515638</v>
      </c>
      <c r="E289">
        <v>70</v>
      </c>
      <c r="F289">
        <v>1</v>
      </c>
      <c r="G289">
        <v>1</v>
      </c>
      <c r="H289">
        <v>3</v>
      </c>
      <c r="I289" t="s">
        <v>529</v>
      </c>
      <c r="J289" t="s">
        <v>3</v>
      </c>
      <c r="K289" t="s">
        <v>530</v>
      </c>
      <c r="L289">
        <v>1374</v>
      </c>
      <c r="N289">
        <v>1013</v>
      </c>
      <c r="O289" t="s">
        <v>55</v>
      </c>
      <c r="P289" t="s">
        <v>55</v>
      </c>
      <c r="Q289">
        <v>1</v>
      </c>
      <c r="X289">
        <v>1.39</v>
      </c>
      <c r="Y289">
        <v>1</v>
      </c>
      <c r="Z289">
        <v>0</v>
      </c>
      <c r="AA289">
        <v>0</v>
      </c>
      <c r="AB289">
        <v>0</v>
      </c>
      <c r="AC289">
        <v>0</v>
      </c>
      <c r="AD289">
        <v>1</v>
      </c>
      <c r="AE289">
        <v>0</v>
      </c>
      <c r="AF289" t="s">
        <v>3</v>
      </c>
      <c r="AG289">
        <v>1.39</v>
      </c>
      <c r="AH289">
        <v>2</v>
      </c>
      <c r="AI289">
        <v>51662406</v>
      </c>
      <c r="AJ289">
        <v>258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</row>
    <row r="290" spans="1:44" x14ac:dyDescent="0.2">
      <c r="A290">
        <f>ROW(Source!A210)</f>
        <v>210</v>
      </c>
      <c r="B290">
        <v>51662432</v>
      </c>
      <c r="C290">
        <v>51662418</v>
      </c>
      <c r="D290">
        <v>49510767</v>
      </c>
      <c r="E290">
        <v>70</v>
      </c>
      <c r="F290">
        <v>1</v>
      </c>
      <c r="G290">
        <v>1</v>
      </c>
      <c r="H290">
        <v>1</v>
      </c>
      <c r="I290" t="s">
        <v>502</v>
      </c>
      <c r="J290" t="s">
        <v>3</v>
      </c>
      <c r="K290" t="s">
        <v>503</v>
      </c>
      <c r="L290">
        <v>1191</v>
      </c>
      <c r="N290">
        <v>1013</v>
      </c>
      <c r="O290" t="s">
        <v>455</v>
      </c>
      <c r="P290" t="s">
        <v>455</v>
      </c>
      <c r="Q290">
        <v>1</v>
      </c>
      <c r="X290">
        <v>2.06</v>
      </c>
      <c r="Y290">
        <v>0</v>
      </c>
      <c r="Z290">
        <v>0</v>
      </c>
      <c r="AA290">
        <v>0</v>
      </c>
      <c r="AB290">
        <v>9.92</v>
      </c>
      <c r="AC290">
        <v>0</v>
      </c>
      <c r="AD290">
        <v>1</v>
      </c>
      <c r="AE290">
        <v>1</v>
      </c>
      <c r="AF290" t="s">
        <v>3</v>
      </c>
      <c r="AG290">
        <v>2.06</v>
      </c>
      <c r="AH290">
        <v>2</v>
      </c>
      <c r="AI290">
        <v>51662421</v>
      </c>
      <c r="AJ290">
        <v>260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</row>
    <row r="291" spans="1:44" x14ac:dyDescent="0.2">
      <c r="A291">
        <f>ROW(Source!A210)</f>
        <v>210</v>
      </c>
      <c r="B291">
        <v>51662433</v>
      </c>
      <c r="C291">
        <v>51662418</v>
      </c>
      <c r="D291">
        <v>49510905</v>
      </c>
      <c r="E291">
        <v>70</v>
      </c>
      <c r="F291">
        <v>1</v>
      </c>
      <c r="G291">
        <v>1</v>
      </c>
      <c r="H291">
        <v>1</v>
      </c>
      <c r="I291" t="s">
        <v>456</v>
      </c>
      <c r="J291" t="s">
        <v>3</v>
      </c>
      <c r="K291" t="s">
        <v>457</v>
      </c>
      <c r="L291">
        <v>1191</v>
      </c>
      <c r="N291">
        <v>1013</v>
      </c>
      <c r="O291" t="s">
        <v>455</v>
      </c>
      <c r="P291" t="s">
        <v>455</v>
      </c>
      <c r="Q291">
        <v>1</v>
      </c>
      <c r="X291">
        <v>0.31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1</v>
      </c>
      <c r="AE291">
        <v>2</v>
      </c>
      <c r="AF291" t="s">
        <v>3</v>
      </c>
      <c r="AG291">
        <v>0.31</v>
      </c>
      <c r="AH291">
        <v>2</v>
      </c>
      <c r="AI291">
        <v>51662422</v>
      </c>
      <c r="AJ291">
        <v>261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</row>
    <row r="292" spans="1:44" x14ac:dyDescent="0.2">
      <c r="A292">
        <f>ROW(Source!A210)</f>
        <v>210</v>
      </c>
      <c r="B292">
        <v>51662434</v>
      </c>
      <c r="C292">
        <v>51662418</v>
      </c>
      <c r="D292">
        <v>49672451</v>
      </c>
      <c r="E292">
        <v>1</v>
      </c>
      <c r="F292">
        <v>1</v>
      </c>
      <c r="G292">
        <v>1</v>
      </c>
      <c r="H292">
        <v>2</v>
      </c>
      <c r="I292" t="s">
        <v>531</v>
      </c>
      <c r="J292" t="s">
        <v>532</v>
      </c>
      <c r="K292" t="s">
        <v>533</v>
      </c>
      <c r="L292">
        <v>1367</v>
      </c>
      <c r="N292">
        <v>1011</v>
      </c>
      <c r="O292" t="s">
        <v>461</v>
      </c>
      <c r="P292" t="s">
        <v>461</v>
      </c>
      <c r="Q292">
        <v>1</v>
      </c>
      <c r="X292">
        <v>0.19</v>
      </c>
      <c r="Y292">
        <v>0</v>
      </c>
      <c r="Z292">
        <v>2.99</v>
      </c>
      <c r="AA292">
        <v>0</v>
      </c>
      <c r="AB292">
        <v>0</v>
      </c>
      <c r="AC292">
        <v>0</v>
      </c>
      <c r="AD292">
        <v>1</v>
      </c>
      <c r="AE292">
        <v>0</v>
      </c>
      <c r="AF292" t="s">
        <v>3</v>
      </c>
      <c r="AG292">
        <v>0.19</v>
      </c>
      <c r="AH292">
        <v>2</v>
      </c>
      <c r="AI292">
        <v>51662423</v>
      </c>
      <c r="AJ292">
        <v>262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</row>
    <row r="293" spans="1:44" x14ac:dyDescent="0.2">
      <c r="A293">
        <f>ROW(Source!A210)</f>
        <v>210</v>
      </c>
      <c r="B293">
        <v>51662435</v>
      </c>
      <c r="C293">
        <v>51662418</v>
      </c>
      <c r="D293">
        <v>49672573</v>
      </c>
      <c r="E293">
        <v>1</v>
      </c>
      <c r="F293">
        <v>1</v>
      </c>
      <c r="G293">
        <v>1</v>
      </c>
      <c r="H293">
        <v>2</v>
      </c>
      <c r="I293" t="s">
        <v>458</v>
      </c>
      <c r="J293" t="s">
        <v>459</v>
      </c>
      <c r="K293" t="s">
        <v>460</v>
      </c>
      <c r="L293">
        <v>1367</v>
      </c>
      <c r="N293">
        <v>1011</v>
      </c>
      <c r="O293" t="s">
        <v>461</v>
      </c>
      <c r="P293" t="s">
        <v>461</v>
      </c>
      <c r="Q293">
        <v>1</v>
      </c>
      <c r="X293">
        <v>0.06</v>
      </c>
      <c r="Y293">
        <v>0</v>
      </c>
      <c r="Z293">
        <v>115.4</v>
      </c>
      <c r="AA293">
        <v>13.5</v>
      </c>
      <c r="AB293">
        <v>0</v>
      </c>
      <c r="AC293">
        <v>0</v>
      </c>
      <c r="AD293">
        <v>1</v>
      </c>
      <c r="AE293">
        <v>0</v>
      </c>
      <c r="AF293" t="s">
        <v>3</v>
      </c>
      <c r="AG293">
        <v>0.06</v>
      </c>
      <c r="AH293">
        <v>2</v>
      </c>
      <c r="AI293">
        <v>51662424</v>
      </c>
      <c r="AJ293">
        <v>263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</row>
    <row r="294" spans="1:44" x14ac:dyDescent="0.2">
      <c r="A294">
        <f>ROW(Source!A210)</f>
        <v>210</v>
      </c>
      <c r="B294">
        <v>51662436</v>
      </c>
      <c r="C294">
        <v>51662418</v>
      </c>
      <c r="D294">
        <v>49673503</v>
      </c>
      <c r="E294">
        <v>1</v>
      </c>
      <c r="F294">
        <v>1</v>
      </c>
      <c r="G294">
        <v>1</v>
      </c>
      <c r="H294">
        <v>2</v>
      </c>
      <c r="I294" t="s">
        <v>465</v>
      </c>
      <c r="J294" t="s">
        <v>466</v>
      </c>
      <c r="K294" t="s">
        <v>467</v>
      </c>
      <c r="L294">
        <v>1367</v>
      </c>
      <c r="N294">
        <v>1011</v>
      </c>
      <c r="O294" t="s">
        <v>461</v>
      </c>
      <c r="P294" t="s">
        <v>461</v>
      </c>
      <c r="Q294">
        <v>1</v>
      </c>
      <c r="X294">
        <v>0.06</v>
      </c>
      <c r="Y294">
        <v>0</v>
      </c>
      <c r="Z294">
        <v>65.709999999999994</v>
      </c>
      <c r="AA294">
        <v>11.6</v>
      </c>
      <c r="AB294">
        <v>0</v>
      </c>
      <c r="AC294">
        <v>0</v>
      </c>
      <c r="AD294">
        <v>1</v>
      </c>
      <c r="AE294">
        <v>0</v>
      </c>
      <c r="AF294" t="s">
        <v>3</v>
      </c>
      <c r="AG294">
        <v>0.06</v>
      </c>
      <c r="AH294">
        <v>2</v>
      </c>
      <c r="AI294">
        <v>51662425</v>
      </c>
      <c r="AJ294">
        <v>264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</row>
    <row r="295" spans="1:44" x14ac:dyDescent="0.2">
      <c r="A295">
        <f>ROW(Source!A210)</f>
        <v>210</v>
      </c>
      <c r="B295">
        <v>51662437</v>
      </c>
      <c r="C295">
        <v>51662418</v>
      </c>
      <c r="D295">
        <v>49673715</v>
      </c>
      <c r="E295">
        <v>1</v>
      </c>
      <c r="F295">
        <v>1</v>
      </c>
      <c r="G295">
        <v>1</v>
      </c>
      <c r="H295">
        <v>2</v>
      </c>
      <c r="I295" t="s">
        <v>479</v>
      </c>
      <c r="J295" t="s">
        <v>480</v>
      </c>
      <c r="K295" t="s">
        <v>481</v>
      </c>
      <c r="L295">
        <v>1367</v>
      </c>
      <c r="N295">
        <v>1011</v>
      </c>
      <c r="O295" t="s">
        <v>461</v>
      </c>
      <c r="P295" t="s">
        <v>461</v>
      </c>
      <c r="Q295">
        <v>1</v>
      </c>
      <c r="X295">
        <v>0.61</v>
      </c>
      <c r="Y295">
        <v>0</v>
      </c>
      <c r="Z295">
        <v>8.1</v>
      </c>
      <c r="AA295">
        <v>0</v>
      </c>
      <c r="AB295">
        <v>0</v>
      </c>
      <c r="AC295">
        <v>0</v>
      </c>
      <c r="AD295">
        <v>1</v>
      </c>
      <c r="AE295">
        <v>0</v>
      </c>
      <c r="AF295" t="s">
        <v>3</v>
      </c>
      <c r="AG295">
        <v>0.61</v>
      </c>
      <c r="AH295">
        <v>2</v>
      </c>
      <c r="AI295">
        <v>51662426</v>
      </c>
      <c r="AJ295">
        <v>265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</row>
    <row r="296" spans="1:44" x14ac:dyDescent="0.2">
      <c r="A296">
        <f>ROW(Source!A210)</f>
        <v>210</v>
      </c>
      <c r="B296">
        <v>51662438</v>
      </c>
      <c r="C296">
        <v>51662418</v>
      </c>
      <c r="D296">
        <v>49673729</v>
      </c>
      <c r="E296">
        <v>1</v>
      </c>
      <c r="F296">
        <v>1</v>
      </c>
      <c r="G296">
        <v>1</v>
      </c>
      <c r="H296">
        <v>2</v>
      </c>
      <c r="I296" t="s">
        <v>534</v>
      </c>
      <c r="J296" t="s">
        <v>535</v>
      </c>
      <c r="K296" t="s">
        <v>536</v>
      </c>
      <c r="L296">
        <v>1367</v>
      </c>
      <c r="N296">
        <v>1011</v>
      </c>
      <c r="O296" t="s">
        <v>461</v>
      </c>
      <c r="P296" t="s">
        <v>461</v>
      </c>
      <c r="Q296">
        <v>1</v>
      </c>
      <c r="X296">
        <v>0.19</v>
      </c>
      <c r="Y296">
        <v>0</v>
      </c>
      <c r="Z296">
        <v>90</v>
      </c>
      <c r="AA296">
        <v>10.06</v>
      </c>
      <c r="AB296">
        <v>0</v>
      </c>
      <c r="AC296">
        <v>0</v>
      </c>
      <c r="AD296">
        <v>1</v>
      </c>
      <c r="AE296">
        <v>0</v>
      </c>
      <c r="AF296" t="s">
        <v>3</v>
      </c>
      <c r="AG296">
        <v>0.19</v>
      </c>
      <c r="AH296">
        <v>2</v>
      </c>
      <c r="AI296">
        <v>51662427</v>
      </c>
      <c r="AJ296">
        <v>266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</row>
    <row r="297" spans="1:44" x14ac:dyDescent="0.2">
      <c r="A297">
        <f>ROW(Source!A210)</f>
        <v>210</v>
      </c>
      <c r="B297">
        <v>51662439</v>
      </c>
      <c r="C297">
        <v>51662418</v>
      </c>
      <c r="D297">
        <v>49524290</v>
      </c>
      <c r="E297">
        <v>1</v>
      </c>
      <c r="F297">
        <v>1</v>
      </c>
      <c r="G297">
        <v>1</v>
      </c>
      <c r="H297">
        <v>3</v>
      </c>
      <c r="I297" t="s">
        <v>537</v>
      </c>
      <c r="J297" t="s">
        <v>538</v>
      </c>
      <c r="K297" t="s">
        <v>539</v>
      </c>
      <c r="L297">
        <v>1346</v>
      </c>
      <c r="N297">
        <v>1009</v>
      </c>
      <c r="O297" t="s">
        <v>471</v>
      </c>
      <c r="P297" t="s">
        <v>471</v>
      </c>
      <c r="Q297">
        <v>1</v>
      </c>
      <c r="X297">
        <v>0.1</v>
      </c>
      <c r="Y297">
        <v>10.57</v>
      </c>
      <c r="Z297">
        <v>0</v>
      </c>
      <c r="AA297">
        <v>0</v>
      </c>
      <c r="AB297">
        <v>0</v>
      </c>
      <c r="AC297">
        <v>0</v>
      </c>
      <c r="AD297">
        <v>1</v>
      </c>
      <c r="AE297">
        <v>0</v>
      </c>
      <c r="AF297" t="s">
        <v>3</v>
      </c>
      <c r="AG297">
        <v>0.1</v>
      </c>
      <c r="AH297">
        <v>2</v>
      </c>
      <c r="AI297">
        <v>51662428</v>
      </c>
      <c r="AJ297">
        <v>267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</row>
    <row r="298" spans="1:44" x14ac:dyDescent="0.2">
      <c r="A298">
        <f>ROW(Source!A210)</f>
        <v>210</v>
      </c>
      <c r="B298">
        <v>51662440</v>
      </c>
      <c r="C298">
        <v>51662418</v>
      </c>
      <c r="D298">
        <v>49525488</v>
      </c>
      <c r="E298">
        <v>1</v>
      </c>
      <c r="F298">
        <v>1</v>
      </c>
      <c r="G298">
        <v>1</v>
      </c>
      <c r="H298">
        <v>3</v>
      </c>
      <c r="I298" t="s">
        <v>468</v>
      </c>
      <c r="J298" t="s">
        <v>469</v>
      </c>
      <c r="K298" t="s">
        <v>470</v>
      </c>
      <c r="L298">
        <v>1346</v>
      </c>
      <c r="N298">
        <v>1009</v>
      </c>
      <c r="O298" t="s">
        <v>471</v>
      </c>
      <c r="P298" t="s">
        <v>471</v>
      </c>
      <c r="Q298">
        <v>1</v>
      </c>
      <c r="X298">
        <v>0.1</v>
      </c>
      <c r="Y298">
        <v>9.0399999999999991</v>
      </c>
      <c r="Z298">
        <v>0</v>
      </c>
      <c r="AA298">
        <v>0</v>
      </c>
      <c r="AB298">
        <v>0</v>
      </c>
      <c r="AC298">
        <v>0</v>
      </c>
      <c r="AD298">
        <v>1</v>
      </c>
      <c r="AE298">
        <v>0</v>
      </c>
      <c r="AF298" t="s">
        <v>3</v>
      </c>
      <c r="AG298">
        <v>0.1</v>
      </c>
      <c r="AH298">
        <v>2</v>
      </c>
      <c r="AI298">
        <v>51662429</v>
      </c>
      <c r="AJ298">
        <v>268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</row>
    <row r="299" spans="1:44" x14ac:dyDescent="0.2">
      <c r="A299">
        <f>ROW(Source!A210)</f>
        <v>210</v>
      </c>
      <c r="B299">
        <v>51662441</v>
      </c>
      <c r="C299">
        <v>51662418</v>
      </c>
      <c r="D299">
        <v>49554585</v>
      </c>
      <c r="E299">
        <v>1</v>
      </c>
      <c r="F299">
        <v>1</v>
      </c>
      <c r="G299">
        <v>1</v>
      </c>
      <c r="H299">
        <v>3</v>
      </c>
      <c r="I299" t="s">
        <v>540</v>
      </c>
      <c r="J299" t="s">
        <v>541</v>
      </c>
      <c r="K299" t="s">
        <v>542</v>
      </c>
      <c r="L299">
        <v>1346</v>
      </c>
      <c r="N299">
        <v>1009</v>
      </c>
      <c r="O299" t="s">
        <v>471</v>
      </c>
      <c r="P299" t="s">
        <v>471</v>
      </c>
      <c r="Q299">
        <v>1</v>
      </c>
      <c r="X299">
        <v>0.02</v>
      </c>
      <c r="Y299">
        <v>28.6</v>
      </c>
      <c r="Z299">
        <v>0</v>
      </c>
      <c r="AA299">
        <v>0</v>
      </c>
      <c r="AB299">
        <v>0</v>
      </c>
      <c r="AC299">
        <v>0</v>
      </c>
      <c r="AD299">
        <v>1</v>
      </c>
      <c r="AE299">
        <v>0</v>
      </c>
      <c r="AF299" t="s">
        <v>3</v>
      </c>
      <c r="AG299">
        <v>0.02</v>
      </c>
      <c r="AH299">
        <v>2</v>
      </c>
      <c r="AI299">
        <v>51662430</v>
      </c>
      <c r="AJ299">
        <v>269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</row>
    <row r="300" spans="1:44" x14ac:dyDescent="0.2">
      <c r="A300">
        <f>ROW(Source!A210)</f>
        <v>210</v>
      </c>
      <c r="B300">
        <v>51662442</v>
      </c>
      <c r="C300">
        <v>51662418</v>
      </c>
      <c r="D300">
        <v>49515638</v>
      </c>
      <c r="E300">
        <v>70</v>
      </c>
      <c r="F300">
        <v>1</v>
      </c>
      <c r="G300">
        <v>1</v>
      </c>
      <c r="H300">
        <v>3</v>
      </c>
      <c r="I300" t="s">
        <v>529</v>
      </c>
      <c r="J300" t="s">
        <v>3</v>
      </c>
      <c r="K300" t="s">
        <v>530</v>
      </c>
      <c r="L300">
        <v>1374</v>
      </c>
      <c r="N300">
        <v>1013</v>
      </c>
      <c r="O300" t="s">
        <v>55</v>
      </c>
      <c r="P300" t="s">
        <v>55</v>
      </c>
      <c r="Q300">
        <v>1</v>
      </c>
      <c r="X300">
        <v>0.41</v>
      </c>
      <c r="Y300">
        <v>1</v>
      </c>
      <c r="Z300">
        <v>0</v>
      </c>
      <c r="AA300">
        <v>0</v>
      </c>
      <c r="AB300">
        <v>0</v>
      </c>
      <c r="AC300">
        <v>0</v>
      </c>
      <c r="AD300">
        <v>1</v>
      </c>
      <c r="AE300">
        <v>0</v>
      </c>
      <c r="AF300" t="s">
        <v>3</v>
      </c>
      <c r="AG300">
        <v>0.41</v>
      </c>
      <c r="AH300">
        <v>2</v>
      </c>
      <c r="AI300">
        <v>51662431</v>
      </c>
      <c r="AJ300">
        <v>270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</row>
    <row r="301" spans="1:44" x14ac:dyDescent="0.2">
      <c r="A301">
        <f>ROW(Source!A212)</f>
        <v>212</v>
      </c>
      <c r="B301">
        <v>51662453</v>
      </c>
      <c r="C301">
        <v>51662444</v>
      </c>
      <c r="D301">
        <v>49510721</v>
      </c>
      <c r="E301">
        <v>70</v>
      </c>
      <c r="F301">
        <v>1</v>
      </c>
      <c r="G301">
        <v>1</v>
      </c>
      <c r="H301">
        <v>1</v>
      </c>
      <c r="I301" t="s">
        <v>475</v>
      </c>
      <c r="J301" t="s">
        <v>3</v>
      </c>
      <c r="K301" t="s">
        <v>476</v>
      </c>
      <c r="L301">
        <v>1191</v>
      </c>
      <c r="N301">
        <v>1013</v>
      </c>
      <c r="O301" t="s">
        <v>455</v>
      </c>
      <c r="P301" t="s">
        <v>455</v>
      </c>
      <c r="Q301">
        <v>1</v>
      </c>
      <c r="X301">
        <v>1.03</v>
      </c>
      <c r="Y301">
        <v>0</v>
      </c>
      <c r="Z301">
        <v>0</v>
      </c>
      <c r="AA301">
        <v>0</v>
      </c>
      <c r="AB301">
        <v>8.86</v>
      </c>
      <c r="AC301">
        <v>0</v>
      </c>
      <c r="AD301">
        <v>1</v>
      </c>
      <c r="AE301">
        <v>1</v>
      </c>
      <c r="AF301" t="s">
        <v>20</v>
      </c>
      <c r="AG301">
        <v>1.0815000000000001</v>
      </c>
      <c r="AH301">
        <v>2</v>
      </c>
      <c r="AI301">
        <v>51662445</v>
      </c>
      <c r="AJ301">
        <v>272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</row>
    <row r="302" spans="1:44" x14ac:dyDescent="0.2">
      <c r="A302">
        <f>ROW(Source!A212)</f>
        <v>212</v>
      </c>
      <c r="B302">
        <v>51662454</v>
      </c>
      <c r="C302">
        <v>51662444</v>
      </c>
      <c r="D302">
        <v>49510905</v>
      </c>
      <c r="E302">
        <v>70</v>
      </c>
      <c r="F302">
        <v>1</v>
      </c>
      <c r="G302">
        <v>1</v>
      </c>
      <c r="H302">
        <v>1</v>
      </c>
      <c r="I302" t="s">
        <v>456</v>
      </c>
      <c r="J302" t="s">
        <v>3</v>
      </c>
      <c r="K302" t="s">
        <v>457</v>
      </c>
      <c r="L302">
        <v>1191</v>
      </c>
      <c r="N302">
        <v>1013</v>
      </c>
      <c r="O302" t="s">
        <v>455</v>
      </c>
      <c r="P302" t="s">
        <v>455</v>
      </c>
      <c r="Q302">
        <v>1</v>
      </c>
      <c r="X302">
        <v>0.01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1</v>
      </c>
      <c r="AE302">
        <v>2</v>
      </c>
      <c r="AF302" t="s">
        <v>20</v>
      </c>
      <c r="AG302">
        <v>1.0500000000000001E-2</v>
      </c>
      <c r="AH302">
        <v>2</v>
      </c>
      <c r="AI302">
        <v>51662446</v>
      </c>
      <c r="AJ302">
        <v>273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</row>
    <row r="303" spans="1:44" x14ac:dyDescent="0.2">
      <c r="A303">
        <f>ROW(Source!A212)</f>
        <v>212</v>
      </c>
      <c r="B303">
        <v>51662455</v>
      </c>
      <c r="C303">
        <v>51662444</v>
      </c>
      <c r="D303">
        <v>49672695</v>
      </c>
      <c r="E303">
        <v>1</v>
      </c>
      <c r="F303">
        <v>1</v>
      </c>
      <c r="G303">
        <v>1</v>
      </c>
      <c r="H303">
        <v>2</v>
      </c>
      <c r="I303" t="s">
        <v>462</v>
      </c>
      <c r="J303" t="s">
        <v>463</v>
      </c>
      <c r="K303" t="s">
        <v>464</v>
      </c>
      <c r="L303">
        <v>1367</v>
      </c>
      <c r="N303">
        <v>1011</v>
      </c>
      <c r="O303" t="s">
        <v>461</v>
      </c>
      <c r="P303" t="s">
        <v>461</v>
      </c>
      <c r="Q303">
        <v>1</v>
      </c>
      <c r="X303">
        <v>0.26</v>
      </c>
      <c r="Y303">
        <v>0</v>
      </c>
      <c r="Z303">
        <v>3.12</v>
      </c>
      <c r="AA303">
        <v>0</v>
      </c>
      <c r="AB303">
        <v>0</v>
      </c>
      <c r="AC303">
        <v>0</v>
      </c>
      <c r="AD303">
        <v>1</v>
      </c>
      <c r="AE303">
        <v>0</v>
      </c>
      <c r="AF303" t="s">
        <v>20</v>
      </c>
      <c r="AG303">
        <v>0.27300000000000002</v>
      </c>
      <c r="AH303">
        <v>2</v>
      </c>
      <c r="AI303">
        <v>51662447</v>
      </c>
      <c r="AJ303">
        <v>274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</row>
    <row r="304" spans="1:44" x14ac:dyDescent="0.2">
      <c r="A304">
        <f>ROW(Source!A212)</f>
        <v>212</v>
      </c>
      <c r="B304">
        <v>51662456</v>
      </c>
      <c r="C304">
        <v>51662444</v>
      </c>
      <c r="D304">
        <v>49673503</v>
      </c>
      <c r="E304">
        <v>1</v>
      </c>
      <c r="F304">
        <v>1</v>
      </c>
      <c r="G304">
        <v>1</v>
      </c>
      <c r="H304">
        <v>2</v>
      </c>
      <c r="I304" t="s">
        <v>465</v>
      </c>
      <c r="J304" t="s">
        <v>466</v>
      </c>
      <c r="K304" t="s">
        <v>467</v>
      </c>
      <c r="L304">
        <v>1367</v>
      </c>
      <c r="N304">
        <v>1011</v>
      </c>
      <c r="O304" t="s">
        <v>461</v>
      </c>
      <c r="P304" t="s">
        <v>461</v>
      </c>
      <c r="Q304">
        <v>1</v>
      </c>
      <c r="X304">
        <v>0.01</v>
      </c>
      <c r="Y304">
        <v>0</v>
      </c>
      <c r="Z304">
        <v>65.709999999999994</v>
      </c>
      <c r="AA304">
        <v>11.6</v>
      </c>
      <c r="AB304">
        <v>0</v>
      </c>
      <c r="AC304">
        <v>0</v>
      </c>
      <c r="AD304">
        <v>1</v>
      </c>
      <c r="AE304">
        <v>0</v>
      </c>
      <c r="AF304" t="s">
        <v>20</v>
      </c>
      <c r="AG304">
        <v>1.0500000000000001E-2</v>
      </c>
      <c r="AH304">
        <v>2</v>
      </c>
      <c r="AI304">
        <v>51662448</v>
      </c>
      <c r="AJ304">
        <v>275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</row>
    <row r="305" spans="1:44" x14ac:dyDescent="0.2">
      <c r="A305">
        <f>ROW(Source!A212)</f>
        <v>212</v>
      </c>
      <c r="B305">
        <v>51662457</v>
      </c>
      <c r="C305">
        <v>51662444</v>
      </c>
      <c r="D305">
        <v>49525488</v>
      </c>
      <c r="E305">
        <v>1</v>
      </c>
      <c r="F305">
        <v>1</v>
      </c>
      <c r="G305">
        <v>1</v>
      </c>
      <c r="H305">
        <v>3</v>
      </c>
      <c r="I305" t="s">
        <v>468</v>
      </c>
      <c r="J305" t="s">
        <v>469</v>
      </c>
      <c r="K305" t="s">
        <v>470</v>
      </c>
      <c r="L305">
        <v>1346</v>
      </c>
      <c r="N305">
        <v>1009</v>
      </c>
      <c r="O305" t="s">
        <v>471</v>
      </c>
      <c r="P305" t="s">
        <v>471</v>
      </c>
      <c r="Q305">
        <v>1</v>
      </c>
      <c r="X305">
        <v>0.2</v>
      </c>
      <c r="Y305">
        <v>9.0399999999999991</v>
      </c>
      <c r="Z305">
        <v>0</v>
      </c>
      <c r="AA305">
        <v>0</v>
      </c>
      <c r="AB305">
        <v>0</v>
      </c>
      <c r="AC305">
        <v>0</v>
      </c>
      <c r="AD305">
        <v>1</v>
      </c>
      <c r="AE305">
        <v>0</v>
      </c>
      <c r="AF305" t="s">
        <v>3</v>
      </c>
      <c r="AG305">
        <v>0.2</v>
      </c>
      <c r="AH305">
        <v>2</v>
      </c>
      <c r="AI305">
        <v>51662449</v>
      </c>
      <c r="AJ305">
        <v>276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</row>
    <row r="306" spans="1:44" x14ac:dyDescent="0.2">
      <c r="A306">
        <f>ROW(Source!A212)</f>
        <v>212</v>
      </c>
      <c r="B306">
        <v>51662458</v>
      </c>
      <c r="C306">
        <v>51662444</v>
      </c>
      <c r="D306">
        <v>49526492</v>
      </c>
      <c r="E306">
        <v>1</v>
      </c>
      <c r="F306">
        <v>1</v>
      </c>
      <c r="G306">
        <v>1</v>
      </c>
      <c r="H306">
        <v>3</v>
      </c>
      <c r="I306" t="s">
        <v>472</v>
      </c>
      <c r="J306" t="s">
        <v>473</v>
      </c>
      <c r="K306" t="s">
        <v>474</v>
      </c>
      <c r="L306">
        <v>1346</v>
      </c>
      <c r="N306">
        <v>1009</v>
      </c>
      <c r="O306" t="s">
        <v>471</v>
      </c>
      <c r="P306" t="s">
        <v>471</v>
      </c>
      <c r="Q306">
        <v>1</v>
      </c>
      <c r="X306">
        <v>0.246</v>
      </c>
      <c r="Y306">
        <v>23.09</v>
      </c>
      <c r="Z306">
        <v>0</v>
      </c>
      <c r="AA306">
        <v>0</v>
      </c>
      <c r="AB306">
        <v>0</v>
      </c>
      <c r="AC306">
        <v>0</v>
      </c>
      <c r="AD306">
        <v>1</v>
      </c>
      <c r="AE306">
        <v>0</v>
      </c>
      <c r="AF306" t="s">
        <v>3</v>
      </c>
      <c r="AG306">
        <v>0.246</v>
      </c>
      <c r="AH306">
        <v>2</v>
      </c>
      <c r="AI306">
        <v>51662450</v>
      </c>
      <c r="AJ306">
        <v>277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</row>
    <row r="307" spans="1:44" x14ac:dyDescent="0.2">
      <c r="A307">
        <f>ROW(Source!A212)</f>
        <v>212</v>
      </c>
      <c r="B307">
        <v>51662459</v>
      </c>
      <c r="C307">
        <v>51662444</v>
      </c>
      <c r="D307">
        <v>49514693</v>
      </c>
      <c r="E307">
        <v>70</v>
      </c>
      <c r="F307">
        <v>1</v>
      </c>
      <c r="G307">
        <v>1</v>
      </c>
      <c r="H307">
        <v>3</v>
      </c>
      <c r="I307" t="s">
        <v>543</v>
      </c>
      <c r="J307" t="s">
        <v>3</v>
      </c>
      <c r="K307" t="s">
        <v>544</v>
      </c>
      <c r="L307">
        <v>1371</v>
      </c>
      <c r="N307">
        <v>1013</v>
      </c>
      <c r="O307" t="s">
        <v>17</v>
      </c>
      <c r="P307" t="s">
        <v>17</v>
      </c>
      <c r="Q307">
        <v>1</v>
      </c>
      <c r="X307">
        <v>1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 t="s">
        <v>3</v>
      </c>
      <c r="AG307">
        <v>1</v>
      </c>
      <c r="AH307">
        <v>3</v>
      </c>
      <c r="AI307">
        <v>-1</v>
      </c>
      <c r="AJ307" t="s">
        <v>3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</row>
    <row r="308" spans="1:44" x14ac:dyDescent="0.2">
      <c r="A308">
        <f>ROW(Source!A214)</f>
        <v>214</v>
      </c>
      <c r="B308">
        <v>51662472</v>
      </c>
      <c r="C308">
        <v>51662461</v>
      </c>
      <c r="D308">
        <v>49510723</v>
      </c>
      <c r="E308">
        <v>70</v>
      </c>
      <c r="F308">
        <v>1</v>
      </c>
      <c r="G308">
        <v>1</v>
      </c>
      <c r="H308">
        <v>1</v>
      </c>
      <c r="I308" t="s">
        <v>477</v>
      </c>
      <c r="J308" t="s">
        <v>3</v>
      </c>
      <c r="K308" t="s">
        <v>478</v>
      </c>
      <c r="L308">
        <v>1191</v>
      </c>
      <c r="N308">
        <v>1013</v>
      </c>
      <c r="O308" t="s">
        <v>455</v>
      </c>
      <c r="P308" t="s">
        <v>455</v>
      </c>
      <c r="Q308">
        <v>1</v>
      </c>
      <c r="X308">
        <v>1.07</v>
      </c>
      <c r="Y308">
        <v>0</v>
      </c>
      <c r="Z308">
        <v>0</v>
      </c>
      <c r="AA308">
        <v>0</v>
      </c>
      <c r="AB308">
        <v>8.9700000000000006</v>
      </c>
      <c r="AC308">
        <v>0</v>
      </c>
      <c r="AD308">
        <v>1</v>
      </c>
      <c r="AE308">
        <v>1</v>
      </c>
      <c r="AF308" t="s">
        <v>20</v>
      </c>
      <c r="AG308">
        <v>1.1235000000000002</v>
      </c>
      <c r="AH308">
        <v>2</v>
      </c>
      <c r="AI308">
        <v>51662462</v>
      </c>
      <c r="AJ308">
        <v>279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</row>
    <row r="309" spans="1:44" x14ac:dyDescent="0.2">
      <c r="A309">
        <f>ROW(Source!A214)</f>
        <v>214</v>
      </c>
      <c r="B309">
        <v>51662473</v>
      </c>
      <c r="C309">
        <v>51662461</v>
      </c>
      <c r="D309">
        <v>49510905</v>
      </c>
      <c r="E309">
        <v>70</v>
      </c>
      <c r="F309">
        <v>1</v>
      </c>
      <c r="G309">
        <v>1</v>
      </c>
      <c r="H309">
        <v>1</v>
      </c>
      <c r="I309" t="s">
        <v>456</v>
      </c>
      <c r="J309" t="s">
        <v>3</v>
      </c>
      <c r="K309" t="s">
        <v>457</v>
      </c>
      <c r="L309">
        <v>1191</v>
      </c>
      <c r="N309">
        <v>1013</v>
      </c>
      <c r="O309" t="s">
        <v>455</v>
      </c>
      <c r="P309" t="s">
        <v>455</v>
      </c>
      <c r="Q309">
        <v>1</v>
      </c>
      <c r="X309">
        <v>0.01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1</v>
      </c>
      <c r="AE309">
        <v>2</v>
      </c>
      <c r="AF309" t="s">
        <v>20</v>
      </c>
      <c r="AG309">
        <v>1.0500000000000001E-2</v>
      </c>
      <c r="AH309">
        <v>2</v>
      </c>
      <c r="AI309">
        <v>51662463</v>
      </c>
      <c r="AJ309">
        <v>280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</row>
    <row r="310" spans="1:44" x14ac:dyDescent="0.2">
      <c r="A310">
        <f>ROW(Source!A214)</f>
        <v>214</v>
      </c>
      <c r="B310">
        <v>51662474</v>
      </c>
      <c r="C310">
        <v>51662461</v>
      </c>
      <c r="D310">
        <v>49673503</v>
      </c>
      <c r="E310">
        <v>1</v>
      </c>
      <c r="F310">
        <v>1</v>
      </c>
      <c r="G310">
        <v>1</v>
      </c>
      <c r="H310">
        <v>2</v>
      </c>
      <c r="I310" t="s">
        <v>465</v>
      </c>
      <c r="J310" t="s">
        <v>466</v>
      </c>
      <c r="K310" t="s">
        <v>467</v>
      </c>
      <c r="L310">
        <v>1367</v>
      </c>
      <c r="N310">
        <v>1011</v>
      </c>
      <c r="O310" t="s">
        <v>461</v>
      </c>
      <c r="P310" t="s">
        <v>461</v>
      </c>
      <c r="Q310">
        <v>1</v>
      </c>
      <c r="X310">
        <v>0.01</v>
      </c>
      <c r="Y310">
        <v>0</v>
      </c>
      <c r="Z310">
        <v>65.709999999999994</v>
      </c>
      <c r="AA310">
        <v>11.6</v>
      </c>
      <c r="AB310">
        <v>0</v>
      </c>
      <c r="AC310">
        <v>0</v>
      </c>
      <c r="AD310">
        <v>1</v>
      </c>
      <c r="AE310">
        <v>0</v>
      </c>
      <c r="AF310" t="s">
        <v>20</v>
      </c>
      <c r="AG310">
        <v>1.0500000000000001E-2</v>
      </c>
      <c r="AH310">
        <v>2</v>
      </c>
      <c r="AI310">
        <v>51662464</v>
      </c>
      <c r="AJ310">
        <v>281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</row>
    <row r="311" spans="1:44" x14ac:dyDescent="0.2">
      <c r="A311">
        <f>ROW(Source!A214)</f>
        <v>214</v>
      </c>
      <c r="B311">
        <v>51662475</v>
      </c>
      <c r="C311">
        <v>51662461</v>
      </c>
      <c r="D311">
        <v>49673715</v>
      </c>
      <c r="E311">
        <v>1</v>
      </c>
      <c r="F311">
        <v>1</v>
      </c>
      <c r="G311">
        <v>1</v>
      </c>
      <c r="H311">
        <v>2</v>
      </c>
      <c r="I311" t="s">
        <v>479</v>
      </c>
      <c r="J311" t="s">
        <v>480</v>
      </c>
      <c r="K311" t="s">
        <v>481</v>
      </c>
      <c r="L311">
        <v>1367</v>
      </c>
      <c r="N311">
        <v>1011</v>
      </c>
      <c r="O311" t="s">
        <v>461</v>
      </c>
      <c r="P311" t="s">
        <v>461</v>
      </c>
      <c r="Q311">
        <v>1</v>
      </c>
      <c r="X311">
        <v>0.1</v>
      </c>
      <c r="Y311">
        <v>0</v>
      </c>
      <c r="Z311">
        <v>8.1</v>
      </c>
      <c r="AA311">
        <v>0</v>
      </c>
      <c r="AB311">
        <v>0</v>
      </c>
      <c r="AC311">
        <v>0</v>
      </c>
      <c r="AD311">
        <v>1</v>
      </c>
      <c r="AE311">
        <v>0</v>
      </c>
      <c r="AF311" t="s">
        <v>20</v>
      </c>
      <c r="AG311">
        <v>0.10500000000000001</v>
      </c>
      <c r="AH311">
        <v>2</v>
      </c>
      <c r="AI311">
        <v>51662465</v>
      </c>
      <c r="AJ311">
        <v>282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</row>
    <row r="312" spans="1:44" x14ac:dyDescent="0.2">
      <c r="A312">
        <f>ROW(Source!A214)</f>
        <v>214</v>
      </c>
      <c r="B312">
        <v>51662476</v>
      </c>
      <c r="C312">
        <v>51662461</v>
      </c>
      <c r="D312">
        <v>49523218</v>
      </c>
      <c r="E312">
        <v>1</v>
      </c>
      <c r="F312">
        <v>1</v>
      </c>
      <c r="G312">
        <v>1</v>
      </c>
      <c r="H312">
        <v>3</v>
      </c>
      <c r="I312" t="s">
        <v>53</v>
      </c>
      <c r="J312" t="s">
        <v>56</v>
      </c>
      <c r="K312" t="s">
        <v>54</v>
      </c>
      <c r="L312">
        <v>1374</v>
      </c>
      <c r="N312">
        <v>1013</v>
      </c>
      <c r="O312" t="s">
        <v>55</v>
      </c>
      <c r="P312" t="s">
        <v>55</v>
      </c>
      <c r="Q312">
        <v>1</v>
      </c>
      <c r="X312">
        <v>0.1</v>
      </c>
      <c r="Y312">
        <v>1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 t="s">
        <v>3</v>
      </c>
      <c r="AG312">
        <v>0.1</v>
      </c>
      <c r="AH312">
        <v>2</v>
      </c>
      <c r="AI312">
        <v>51662466</v>
      </c>
      <c r="AJ312">
        <v>283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</row>
    <row r="313" spans="1:44" x14ac:dyDescent="0.2">
      <c r="A313">
        <f>ROW(Source!A214)</f>
        <v>214</v>
      </c>
      <c r="B313">
        <v>51662477</v>
      </c>
      <c r="C313">
        <v>51662461</v>
      </c>
      <c r="D313">
        <v>49524301</v>
      </c>
      <c r="E313">
        <v>1</v>
      </c>
      <c r="F313">
        <v>1</v>
      </c>
      <c r="G313">
        <v>1</v>
      </c>
      <c r="H313">
        <v>3</v>
      </c>
      <c r="I313" t="s">
        <v>482</v>
      </c>
      <c r="J313" t="s">
        <v>483</v>
      </c>
      <c r="K313" t="s">
        <v>484</v>
      </c>
      <c r="L313">
        <v>1348</v>
      </c>
      <c r="N313">
        <v>1009</v>
      </c>
      <c r="O313" t="s">
        <v>196</v>
      </c>
      <c r="P313" t="s">
        <v>196</v>
      </c>
      <c r="Q313">
        <v>1000</v>
      </c>
      <c r="X313">
        <v>1.0000000000000001E-5</v>
      </c>
      <c r="Y313">
        <v>10362</v>
      </c>
      <c r="Z313">
        <v>0</v>
      </c>
      <c r="AA313">
        <v>0</v>
      </c>
      <c r="AB313">
        <v>0</v>
      </c>
      <c r="AC313">
        <v>0</v>
      </c>
      <c r="AD313">
        <v>1</v>
      </c>
      <c r="AE313">
        <v>0</v>
      </c>
      <c r="AF313" t="s">
        <v>3</v>
      </c>
      <c r="AG313">
        <v>1.0000000000000001E-5</v>
      </c>
      <c r="AH313">
        <v>2</v>
      </c>
      <c r="AI313">
        <v>51662467</v>
      </c>
      <c r="AJ313">
        <v>284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</row>
    <row r="314" spans="1:44" x14ac:dyDescent="0.2">
      <c r="A314">
        <f>ROW(Source!A214)</f>
        <v>214</v>
      </c>
      <c r="B314">
        <v>51662478</v>
      </c>
      <c r="C314">
        <v>51662461</v>
      </c>
      <c r="D314">
        <v>49525498</v>
      </c>
      <c r="E314">
        <v>1</v>
      </c>
      <c r="F314">
        <v>1</v>
      </c>
      <c r="G314">
        <v>1</v>
      </c>
      <c r="H314">
        <v>3</v>
      </c>
      <c r="I314" t="s">
        <v>485</v>
      </c>
      <c r="J314" t="s">
        <v>486</v>
      </c>
      <c r="K314" t="s">
        <v>487</v>
      </c>
      <c r="L314">
        <v>1348</v>
      </c>
      <c r="N314">
        <v>1009</v>
      </c>
      <c r="O314" t="s">
        <v>196</v>
      </c>
      <c r="P314" t="s">
        <v>196</v>
      </c>
      <c r="Q314">
        <v>1000</v>
      </c>
      <c r="X314">
        <v>8.0000000000000007E-5</v>
      </c>
      <c r="Y314">
        <v>12430</v>
      </c>
      <c r="Z314">
        <v>0</v>
      </c>
      <c r="AA314">
        <v>0</v>
      </c>
      <c r="AB314">
        <v>0</v>
      </c>
      <c r="AC314">
        <v>0</v>
      </c>
      <c r="AD314">
        <v>1</v>
      </c>
      <c r="AE314">
        <v>0</v>
      </c>
      <c r="AF314" t="s">
        <v>3</v>
      </c>
      <c r="AG314">
        <v>8.0000000000000007E-5</v>
      </c>
      <c r="AH314">
        <v>2</v>
      </c>
      <c r="AI314">
        <v>51662468</v>
      </c>
      <c r="AJ314">
        <v>285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</row>
    <row r="315" spans="1:44" x14ac:dyDescent="0.2">
      <c r="A315">
        <f>ROW(Source!A214)</f>
        <v>214</v>
      </c>
      <c r="B315">
        <v>51662479</v>
      </c>
      <c r="C315">
        <v>51662461</v>
      </c>
      <c r="D315">
        <v>49543539</v>
      </c>
      <c r="E315">
        <v>1</v>
      </c>
      <c r="F315">
        <v>1</v>
      </c>
      <c r="G315">
        <v>1</v>
      </c>
      <c r="H315">
        <v>3</v>
      </c>
      <c r="I315" t="s">
        <v>488</v>
      </c>
      <c r="J315" t="s">
        <v>489</v>
      </c>
      <c r="K315" t="s">
        <v>490</v>
      </c>
      <c r="L315">
        <v>1348</v>
      </c>
      <c r="N315">
        <v>1009</v>
      </c>
      <c r="O315" t="s">
        <v>196</v>
      </c>
      <c r="P315" t="s">
        <v>196</v>
      </c>
      <c r="Q315">
        <v>1000</v>
      </c>
      <c r="X315">
        <v>4.2999999999999999E-4</v>
      </c>
      <c r="Y315">
        <v>6508.75</v>
      </c>
      <c r="Z315">
        <v>0</v>
      </c>
      <c r="AA315">
        <v>0</v>
      </c>
      <c r="AB315">
        <v>0</v>
      </c>
      <c r="AC315">
        <v>0</v>
      </c>
      <c r="AD315">
        <v>1</v>
      </c>
      <c r="AE315">
        <v>0</v>
      </c>
      <c r="AF315" t="s">
        <v>3</v>
      </c>
      <c r="AG315">
        <v>4.2999999999999999E-4</v>
      </c>
      <c r="AH315">
        <v>2</v>
      </c>
      <c r="AI315">
        <v>51662469</v>
      </c>
      <c r="AJ315">
        <v>286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</row>
    <row r="316" spans="1:44" x14ac:dyDescent="0.2">
      <c r="A316">
        <f>ROW(Source!A214)</f>
        <v>214</v>
      </c>
      <c r="B316">
        <v>51662480</v>
      </c>
      <c r="C316">
        <v>51662461</v>
      </c>
      <c r="D316">
        <v>49565711</v>
      </c>
      <c r="E316">
        <v>1</v>
      </c>
      <c r="F316">
        <v>1</v>
      </c>
      <c r="G316">
        <v>1</v>
      </c>
      <c r="H316">
        <v>3</v>
      </c>
      <c r="I316" t="s">
        <v>61</v>
      </c>
      <c r="J316" t="s">
        <v>64</v>
      </c>
      <c r="K316" t="s">
        <v>62</v>
      </c>
      <c r="L316">
        <v>1327</v>
      </c>
      <c r="N316">
        <v>1005</v>
      </c>
      <c r="O316" t="s">
        <v>63</v>
      </c>
      <c r="P316" t="s">
        <v>63</v>
      </c>
      <c r="Q316">
        <v>1</v>
      </c>
      <c r="X316">
        <v>0.04</v>
      </c>
      <c r="Y316">
        <v>926</v>
      </c>
      <c r="Z316">
        <v>0</v>
      </c>
      <c r="AA316">
        <v>0</v>
      </c>
      <c r="AB316">
        <v>0</v>
      </c>
      <c r="AC316">
        <v>0</v>
      </c>
      <c r="AD316">
        <v>1</v>
      </c>
      <c r="AE316">
        <v>0</v>
      </c>
      <c r="AF316" t="s">
        <v>3</v>
      </c>
      <c r="AG316">
        <v>0.04</v>
      </c>
      <c r="AH316">
        <v>2</v>
      </c>
      <c r="AI316">
        <v>51662471</v>
      </c>
      <c r="AJ316">
        <v>287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</row>
    <row r="317" spans="1:44" x14ac:dyDescent="0.2">
      <c r="A317">
        <f>ROW(Source!A218)</f>
        <v>218</v>
      </c>
      <c r="B317">
        <v>51662493</v>
      </c>
      <c r="C317">
        <v>51662484</v>
      </c>
      <c r="D317">
        <v>49510723</v>
      </c>
      <c r="E317">
        <v>70</v>
      </c>
      <c r="F317">
        <v>1</v>
      </c>
      <c r="G317">
        <v>1</v>
      </c>
      <c r="H317">
        <v>1</v>
      </c>
      <c r="I317" t="s">
        <v>477</v>
      </c>
      <c r="J317" t="s">
        <v>3</v>
      </c>
      <c r="K317" t="s">
        <v>478</v>
      </c>
      <c r="L317">
        <v>1191</v>
      </c>
      <c r="N317">
        <v>1013</v>
      </c>
      <c r="O317" t="s">
        <v>455</v>
      </c>
      <c r="P317" t="s">
        <v>455</v>
      </c>
      <c r="Q317">
        <v>1</v>
      </c>
      <c r="X317">
        <v>1.06</v>
      </c>
      <c r="Y317">
        <v>0</v>
      </c>
      <c r="Z317">
        <v>0</v>
      </c>
      <c r="AA317">
        <v>0</v>
      </c>
      <c r="AB317">
        <v>8.9700000000000006</v>
      </c>
      <c r="AC317">
        <v>0</v>
      </c>
      <c r="AD317">
        <v>1</v>
      </c>
      <c r="AE317">
        <v>1</v>
      </c>
      <c r="AF317" t="s">
        <v>20</v>
      </c>
      <c r="AG317">
        <v>1.1130000000000002</v>
      </c>
      <c r="AH317">
        <v>2</v>
      </c>
      <c r="AI317">
        <v>51662485</v>
      </c>
      <c r="AJ317">
        <v>289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</row>
    <row r="318" spans="1:44" x14ac:dyDescent="0.2">
      <c r="A318">
        <f>ROW(Source!A218)</f>
        <v>218</v>
      </c>
      <c r="B318">
        <v>51662494</v>
      </c>
      <c r="C318">
        <v>51662484</v>
      </c>
      <c r="D318">
        <v>49510905</v>
      </c>
      <c r="E318">
        <v>70</v>
      </c>
      <c r="F318">
        <v>1</v>
      </c>
      <c r="G318">
        <v>1</v>
      </c>
      <c r="H318">
        <v>1</v>
      </c>
      <c r="I318" t="s">
        <v>456</v>
      </c>
      <c r="J318" t="s">
        <v>3</v>
      </c>
      <c r="K318" t="s">
        <v>457</v>
      </c>
      <c r="L318">
        <v>1191</v>
      </c>
      <c r="N318">
        <v>1013</v>
      </c>
      <c r="O318" t="s">
        <v>455</v>
      </c>
      <c r="P318" t="s">
        <v>455</v>
      </c>
      <c r="Q318">
        <v>1</v>
      </c>
      <c r="X318">
        <v>0.01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1</v>
      </c>
      <c r="AE318">
        <v>2</v>
      </c>
      <c r="AF318" t="s">
        <v>20</v>
      </c>
      <c r="AG318">
        <v>1.0500000000000001E-2</v>
      </c>
      <c r="AH318">
        <v>2</v>
      </c>
      <c r="AI318">
        <v>51662486</v>
      </c>
      <c r="AJ318">
        <v>290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</row>
    <row r="319" spans="1:44" x14ac:dyDescent="0.2">
      <c r="A319">
        <f>ROW(Source!A218)</f>
        <v>218</v>
      </c>
      <c r="B319">
        <v>51662495</v>
      </c>
      <c r="C319">
        <v>51662484</v>
      </c>
      <c r="D319">
        <v>49672695</v>
      </c>
      <c r="E319">
        <v>1</v>
      </c>
      <c r="F319">
        <v>1</v>
      </c>
      <c r="G319">
        <v>1</v>
      </c>
      <c r="H319">
        <v>2</v>
      </c>
      <c r="I319" t="s">
        <v>462</v>
      </c>
      <c r="J319" t="s">
        <v>463</v>
      </c>
      <c r="K319" t="s">
        <v>464</v>
      </c>
      <c r="L319">
        <v>1367</v>
      </c>
      <c r="N319">
        <v>1011</v>
      </c>
      <c r="O319" t="s">
        <v>461</v>
      </c>
      <c r="P319" t="s">
        <v>461</v>
      </c>
      <c r="Q319">
        <v>1</v>
      </c>
      <c r="X319">
        <v>0.26</v>
      </c>
      <c r="Y319">
        <v>0</v>
      </c>
      <c r="Z319">
        <v>3.12</v>
      </c>
      <c r="AA319">
        <v>0</v>
      </c>
      <c r="AB319">
        <v>0</v>
      </c>
      <c r="AC319">
        <v>0</v>
      </c>
      <c r="AD319">
        <v>1</v>
      </c>
      <c r="AE319">
        <v>0</v>
      </c>
      <c r="AF319" t="s">
        <v>20</v>
      </c>
      <c r="AG319">
        <v>0.27300000000000002</v>
      </c>
      <c r="AH319">
        <v>2</v>
      </c>
      <c r="AI319">
        <v>51662487</v>
      </c>
      <c r="AJ319">
        <v>291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</row>
    <row r="320" spans="1:44" x14ac:dyDescent="0.2">
      <c r="A320">
        <f>ROW(Source!A218)</f>
        <v>218</v>
      </c>
      <c r="B320">
        <v>51662496</v>
      </c>
      <c r="C320">
        <v>51662484</v>
      </c>
      <c r="D320">
        <v>49673503</v>
      </c>
      <c r="E320">
        <v>1</v>
      </c>
      <c r="F320">
        <v>1</v>
      </c>
      <c r="G320">
        <v>1</v>
      </c>
      <c r="H320">
        <v>2</v>
      </c>
      <c r="I320" t="s">
        <v>465</v>
      </c>
      <c r="J320" t="s">
        <v>466</v>
      </c>
      <c r="K320" t="s">
        <v>467</v>
      </c>
      <c r="L320">
        <v>1367</v>
      </c>
      <c r="N320">
        <v>1011</v>
      </c>
      <c r="O320" t="s">
        <v>461</v>
      </c>
      <c r="P320" t="s">
        <v>461</v>
      </c>
      <c r="Q320">
        <v>1</v>
      </c>
      <c r="X320">
        <v>0.01</v>
      </c>
      <c r="Y320">
        <v>0</v>
      </c>
      <c r="Z320">
        <v>65.709999999999994</v>
      </c>
      <c r="AA320">
        <v>11.6</v>
      </c>
      <c r="AB320">
        <v>0</v>
      </c>
      <c r="AC320">
        <v>0</v>
      </c>
      <c r="AD320">
        <v>1</v>
      </c>
      <c r="AE320">
        <v>0</v>
      </c>
      <c r="AF320" t="s">
        <v>20</v>
      </c>
      <c r="AG320">
        <v>1.0500000000000001E-2</v>
      </c>
      <c r="AH320">
        <v>2</v>
      </c>
      <c r="AI320">
        <v>51662488</v>
      </c>
      <c r="AJ320">
        <v>292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</row>
    <row r="321" spans="1:44" x14ac:dyDescent="0.2">
      <c r="A321">
        <f>ROW(Source!A218)</f>
        <v>218</v>
      </c>
      <c r="B321">
        <v>51662497</v>
      </c>
      <c r="C321">
        <v>51662484</v>
      </c>
      <c r="D321">
        <v>49525488</v>
      </c>
      <c r="E321">
        <v>1</v>
      </c>
      <c r="F321">
        <v>1</v>
      </c>
      <c r="G321">
        <v>1</v>
      </c>
      <c r="H321">
        <v>3</v>
      </c>
      <c r="I321" t="s">
        <v>468</v>
      </c>
      <c r="J321" t="s">
        <v>469</v>
      </c>
      <c r="K321" t="s">
        <v>470</v>
      </c>
      <c r="L321">
        <v>1346</v>
      </c>
      <c r="N321">
        <v>1009</v>
      </c>
      <c r="O321" t="s">
        <v>471</v>
      </c>
      <c r="P321" t="s">
        <v>471</v>
      </c>
      <c r="Q321">
        <v>1</v>
      </c>
      <c r="X321">
        <v>0.2</v>
      </c>
      <c r="Y321">
        <v>9.0399999999999991</v>
      </c>
      <c r="Z321">
        <v>0</v>
      </c>
      <c r="AA321">
        <v>0</v>
      </c>
      <c r="AB321">
        <v>0</v>
      </c>
      <c r="AC321">
        <v>0</v>
      </c>
      <c r="AD321">
        <v>1</v>
      </c>
      <c r="AE321">
        <v>0</v>
      </c>
      <c r="AF321" t="s">
        <v>3</v>
      </c>
      <c r="AG321">
        <v>0.2</v>
      </c>
      <c r="AH321">
        <v>2</v>
      </c>
      <c r="AI321">
        <v>51662489</v>
      </c>
      <c r="AJ321">
        <v>293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</row>
    <row r="322" spans="1:44" x14ac:dyDescent="0.2">
      <c r="A322">
        <f>ROW(Source!A218)</f>
        <v>218</v>
      </c>
      <c r="B322">
        <v>51662498</v>
      </c>
      <c r="C322">
        <v>51662484</v>
      </c>
      <c r="D322">
        <v>49526492</v>
      </c>
      <c r="E322">
        <v>1</v>
      </c>
      <c r="F322">
        <v>1</v>
      </c>
      <c r="G322">
        <v>1</v>
      </c>
      <c r="H322">
        <v>3</v>
      </c>
      <c r="I322" t="s">
        <v>472</v>
      </c>
      <c r="J322" t="s">
        <v>473</v>
      </c>
      <c r="K322" t="s">
        <v>474</v>
      </c>
      <c r="L322">
        <v>1346</v>
      </c>
      <c r="N322">
        <v>1009</v>
      </c>
      <c r="O322" t="s">
        <v>471</v>
      </c>
      <c r="P322" t="s">
        <v>471</v>
      </c>
      <c r="Q322">
        <v>1</v>
      </c>
      <c r="X322">
        <v>0.56000000000000005</v>
      </c>
      <c r="Y322">
        <v>23.09</v>
      </c>
      <c r="Z322">
        <v>0</v>
      </c>
      <c r="AA322">
        <v>0</v>
      </c>
      <c r="AB322">
        <v>0</v>
      </c>
      <c r="AC322">
        <v>0</v>
      </c>
      <c r="AD322">
        <v>1</v>
      </c>
      <c r="AE322">
        <v>0</v>
      </c>
      <c r="AF322" t="s">
        <v>3</v>
      </c>
      <c r="AG322">
        <v>0.56000000000000005</v>
      </c>
      <c r="AH322">
        <v>2</v>
      </c>
      <c r="AI322">
        <v>51662490</v>
      </c>
      <c r="AJ322">
        <v>294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</row>
    <row r="323" spans="1:44" x14ac:dyDescent="0.2">
      <c r="A323">
        <f>ROW(Source!A218)</f>
        <v>218</v>
      </c>
      <c r="B323">
        <v>51662499</v>
      </c>
      <c r="C323">
        <v>51662484</v>
      </c>
      <c r="D323">
        <v>49514680</v>
      </c>
      <c r="E323">
        <v>70</v>
      </c>
      <c r="F323">
        <v>1</v>
      </c>
      <c r="G323">
        <v>1</v>
      </c>
      <c r="H323">
        <v>3</v>
      </c>
      <c r="I323" t="s">
        <v>556</v>
      </c>
      <c r="J323" t="s">
        <v>3</v>
      </c>
      <c r="K323" t="s">
        <v>557</v>
      </c>
      <c r="L323">
        <v>1371</v>
      </c>
      <c r="N323">
        <v>1013</v>
      </c>
      <c r="O323" t="s">
        <v>17</v>
      </c>
      <c r="P323" t="s">
        <v>17</v>
      </c>
      <c r="Q323">
        <v>1</v>
      </c>
      <c r="X323">
        <v>1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 t="s">
        <v>3</v>
      </c>
      <c r="AG323">
        <v>1</v>
      </c>
      <c r="AH323">
        <v>3</v>
      </c>
      <c r="AI323">
        <v>-1</v>
      </c>
      <c r="AJ323" t="s">
        <v>3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</row>
    <row r="324" spans="1:44" x14ac:dyDescent="0.2">
      <c r="A324">
        <f>ROW(Source!A220)</f>
        <v>220</v>
      </c>
      <c r="B324">
        <v>51662514</v>
      </c>
      <c r="C324">
        <v>51662501</v>
      </c>
      <c r="D324">
        <v>49510719</v>
      </c>
      <c r="E324">
        <v>70</v>
      </c>
      <c r="F324">
        <v>1</v>
      </c>
      <c r="G324">
        <v>1</v>
      </c>
      <c r="H324">
        <v>1</v>
      </c>
      <c r="I324" t="s">
        <v>491</v>
      </c>
      <c r="J324" t="s">
        <v>3</v>
      </c>
      <c r="K324" t="s">
        <v>492</v>
      </c>
      <c r="L324">
        <v>1191</v>
      </c>
      <c r="N324">
        <v>1013</v>
      </c>
      <c r="O324" t="s">
        <v>455</v>
      </c>
      <c r="P324" t="s">
        <v>455</v>
      </c>
      <c r="Q324">
        <v>1</v>
      </c>
      <c r="X324">
        <v>154</v>
      </c>
      <c r="Y324">
        <v>0</v>
      </c>
      <c r="Z324">
        <v>0</v>
      </c>
      <c r="AA324">
        <v>0</v>
      </c>
      <c r="AB324">
        <v>8.74</v>
      </c>
      <c r="AC324">
        <v>0</v>
      </c>
      <c r="AD324">
        <v>1</v>
      </c>
      <c r="AE324">
        <v>1</v>
      </c>
      <c r="AF324" t="s">
        <v>20</v>
      </c>
      <c r="AG324">
        <v>161.70000000000002</v>
      </c>
      <c r="AH324">
        <v>2</v>
      </c>
      <c r="AI324">
        <v>51662502</v>
      </c>
      <c r="AJ324">
        <v>296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</row>
    <row r="325" spans="1:44" x14ac:dyDescent="0.2">
      <c r="A325">
        <f>ROW(Source!A220)</f>
        <v>220</v>
      </c>
      <c r="B325">
        <v>51662515</v>
      </c>
      <c r="C325">
        <v>51662501</v>
      </c>
      <c r="D325">
        <v>49510905</v>
      </c>
      <c r="E325">
        <v>70</v>
      </c>
      <c r="F325">
        <v>1</v>
      </c>
      <c r="G325">
        <v>1</v>
      </c>
      <c r="H325">
        <v>1</v>
      </c>
      <c r="I325" t="s">
        <v>456</v>
      </c>
      <c r="J325" t="s">
        <v>3</v>
      </c>
      <c r="K325" t="s">
        <v>457</v>
      </c>
      <c r="L325">
        <v>1191</v>
      </c>
      <c r="N325">
        <v>1013</v>
      </c>
      <c r="O325" t="s">
        <v>455</v>
      </c>
      <c r="P325" t="s">
        <v>455</v>
      </c>
      <c r="Q325">
        <v>1</v>
      </c>
      <c r="X325">
        <v>1.2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1</v>
      </c>
      <c r="AE325">
        <v>2</v>
      </c>
      <c r="AF325" t="s">
        <v>20</v>
      </c>
      <c r="AG325">
        <v>1.26</v>
      </c>
      <c r="AH325">
        <v>2</v>
      </c>
      <c r="AI325">
        <v>51662503</v>
      </c>
      <c r="AJ325">
        <v>297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</row>
    <row r="326" spans="1:44" x14ac:dyDescent="0.2">
      <c r="A326">
        <f>ROW(Source!A220)</f>
        <v>220</v>
      </c>
      <c r="B326">
        <v>51662516</v>
      </c>
      <c r="C326">
        <v>51662501</v>
      </c>
      <c r="D326">
        <v>49672573</v>
      </c>
      <c r="E326">
        <v>1</v>
      </c>
      <c r="F326">
        <v>1</v>
      </c>
      <c r="G326">
        <v>1</v>
      </c>
      <c r="H326">
        <v>2</v>
      </c>
      <c r="I326" t="s">
        <v>458</v>
      </c>
      <c r="J326" t="s">
        <v>459</v>
      </c>
      <c r="K326" t="s">
        <v>460</v>
      </c>
      <c r="L326">
        <v>1367</v>
      </c>
      <c r="N326">
        <v>1011</v>
      </c>
      <c r="O326" t="s">
        <v>461</v>
      </c>
      <c r="P326" t="s">
        <v>461</v>
      </c>
      <c r="Q326">
        <v>1</v>
      </c>
      <c r="X326">
        <v>0.48</v>
      </c>
      <c r="Y326">
        <v>0</v>
      </c>
      <c r="Z326">
        <v>115.4</v>
      </c>
      <c r="AA326">
        <v>13.5</v>
      </c>
      <c r="AB326">
        <v>0</v>
      </c>
      <c r="AC326">
        <v>0</v>
      </c>
      <c r="AD326">
        <v>1</v>
      </c>
      <c r="AE326">
        <v>0</v>
      </c>
      <c r="AF326" t="s">
        <v>20</v>
      </c>
      <c r="AG326">
        <v>0.504</v>
      </c>
      <c r="AH326">
        <v>2</v>
      </c>
      <c r="AI326">
        <v>51662504</v>
      </c>
      <c r="AJ326">
        <v>298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</row>
    <row r="327" spans="1:44" x14ac:dyDescent="0.2">
      <c r="A327">
        <f>ROW(Source!A220)</f>
        <v>220</v>
      </c>
      <c r="B327">
        <v>51662517</v>
      </c>
      <c r="C327">
        <v>51662501</v>
      </c>
      <c r="D327">
        <v>49672703</v>
      </c>
      <c r="E327">
        <v>1</v>
      </c>
      <c r="F327">
        <v>1</v>
      </c>
      <c r="G327">
        <v>1</v>
      </c>
      <c r="H327">
        <v>2</v>
      </c>
      <c r="I327" t="s">
        <v>493</v>
      </c>
      <c r="J327" t="s">
        <v>494</v>
      </c>
      <c r="K327" t="s">
        <v>495</v>
      </c>
      <c r="L327">
        <v>1367</v>
      </c>
      <c r="N327">
        <v>1011</v>
      </c>
      <c r="O327" t="s">
        <v>461</v>
      </c>
      <c r="P327" t="s">
        <v>461</v>
      </c>
      <c r="Q327">
        <v>1</v>
      </c>
      <c r="X327">
        <v>0.34</v>
      </c>
      <c r="Y327">
        <v>0</v>
      </c>
      <c r="Z327">
        <v>6.66</v>
      </c>
      <c r="AA327">
        <v>0</v>
      </c>
      <c r="AB327">
        <v>0</v>
      </c>
      <c r="AC327">
        <v>0</v>
      </c>
      <c r="AD327">
        <v>1</v>
      </c>
      <c r="AE327">
        <v>0</v>
      </c>
      <c r="AF327" t="s">
        <v>20</v>
      </c>
      <c r="AG327">
        <v>0.35700000000000004</v>
      </c>
      <c r="AH327">
        <v>2</v>
      </c>
      <c r="AI327">
        <v>51662505</v>
      </c>
      <c r="AJ327">
        <v>299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</row>
    <row r="328" spans="1:44" x14ac:dyDescent="0.2">
      <c r="A328">
        <f>ROW(Source!A220)</f>
        <v>220</v>
      </c>
      <c r="B328">
        <v>51662518</v>
      </c>
      <c r="C328">
        <v>51662501</v>
      </c>
      <c r="D328">
        <v>49673503</v>
      </c>
      <c r="E328">
        <v>1</v>
      </c>
      <c r="F328">
        <v>1</v>
      </c>
      <c r="G328">
        <v>1</v>
      </c>
      <c r="H328">
        <v>2</v>
      </c>
      <c r="I328" t="s">
        <v>465</v>
      </c>
      <c r="J328" t="s">
        <v>466</v>
      </c>
      <c r="K328" t="s">
        <v>467</v>
      </c>
      <c r="L328">
        <v>1367</v>
      </c>
      <c r="N328">
        <v>1011</v>
      </c>
      <c r="O328" t="s">
        <v>461</v>
      </c>
      <c r="P328" t="s">
        <v>461</v>
      </c>
      <c r="Q328">
        <v>1</v>
      </c>
      <c r="X328">
        <v>0.72</v>
      </c>
      <c r="Y328">
        <v>0</v>
      </c>
      <c r="Z328">
        <v>65.709999999999994</v>
      </c>
      <c r="AA328">
        <v>11.6</v>
      </c>
      <c r="AB328">
        <v>0</v>
      </c>
      <c r="AC328">
        <v>0</v>
      </c>
      <c r="AD328">
        <v>1</v>
      </c>
      <c r="AE328">
        <v>0</v>
      </c>
      <c r="AF328" t="s">
        <v>20</v>
      </c>
      <c r="AG328">
        <v>0.75600000000000001</v>
      </c>
      <c r="AH328">
        <v>2</v>
      </c>
      <c r="AI328">
        <v>51662506</v>
      </c>
      <c r="AJ328">
        <v>300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</row>
    <row r="329" spans="1:44" x14ac:dyDescent="0.2">
      <c r="A329">
        <f>ROW(Source!A220)</f>
        <v>220</v>
      </c>
      <c r="B329">
        <v>51662519</v>
      </c>
      <c r="C329">
        <v>51662501</v>
      </c>
      <c r="D329">
        <v>49673715</v>
      </c>
      <c r="E329">
        <v>1</v>
      </c>
      <c r="F329">
        <v>1</v>
      </c>
      <c r="G329">
        <v>1</v>
      </c>
      <c r="H329">
        <v>2</v>
      </c>
      <c r="I329" t="s">
        <v>479</v>
      </c>
      <c r="J329" t="s">
        <v>480</v>
      </c>
      <c r="K329" t="s">
        <v>481</v>
      </c>
      <c r="L329">
        <v>1367</v>
      </c>
      <c r="N329">
        <v>1011</v>
      </c>
      <c r="O329" t="s">
        <v>461</v>
      </c>
      <c r="P329" t="s">
        <v>461</v>
      </c>
      <c r="Q329">
        <v>1</v>
      </c>
      <c r="X329">
        <v>1.54</v>
      </c>
      <c r="Y329">
        <v>0</v>
      </c>
      <c r="Z329">
        <v>8.1</v>
      </c>
      <c r="AA329">
        <v>0</v>
      </c>
      <c r="AB329">
        <v>0</v>
      </c>
      <c r="AC329">
        <v>0</v>
      </c>
      <c r="AD329">
        <v>1</v>
      </c>
      <c r="AE329">
        <v>0</v>
      </c>
      <c r="AF329" t="s">
        <v>20</v>
      </c>
      <c r="AG329">
        <v>1.6170000000000002</v>
      </c>
      <c r="AH329">
        <v>2</v>
      </c>
      <c r="AI329">
        <v>51662507</v>
      </c>
      <c r="AJ329">
        <v>301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</row>
    <row r="330" spans="1:44" x14ac:dyDescent="0.2">
      <c r="A330">
        <f>ROW(Source!A220)</f>
        <v>220</v>
      </c>
      <c r="B330">
        <v>51662520</v>
      </c>
      <c r="C330">
        <v>51662501</v>
      </c>
      <c r="D330">
        <v>49521144</v>
      </c>
      <c r="E330">
        <v>1</v>
      </c>
      <c r="F330">
        <v>1</v>
      </c>
      <c r="G330">
        <v>1</v>
      </c>
      <c r="H330">
        <v>3</v>
      </c>
      <c r="I330" t="s">
        <v>496</v>
      </c>
      <c r="J330" t="s">
        <v>497</v>
      </c>
      <c r="K330" t="s">
        <v>498</v>
      </c>
      <c r="L330">
        <v>1348</v>
      </c>
      <c r="N330">
        <v>1009</v>
      </c>
      <c r="O330" t="s">
        <v>196</v>
      </c>
      <c r="P330" t="s">
        <v>196</v>
      </c>
      <c r="Q330">
        <v>1000</v>
      </c>
      <c r="X330">
        <v>8.8999999999999995E-4</v>
      </c>
      <c r="Y330">
        <v>26499</v>
      </c>
      <c r="Z330">
        <v>0</v>
      </c>
      <c r="AA330">
        <v>0</v>
      </c>
      <c r="AB330">
        <v>0</v>
      </c>
      <c r="AC330">
        <v>0</v>
      </c>
      <c r="AD330">
        <v>1</v>
      </c>
      <c r="AE330">
        <v>0</v>
      </c>
      <c r="AF330" t="s">
        <v>3</v>
      </c>
      <c r="AG330">
        <v>8.8999999999999995E-4</v>
      </c>
      <c r="AH330">
        <v>2</v>
      </c>
      <c r="AI330">
        <v>51662508</v>
      </c>
      <c r="AJ330">
        <v>302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</row>
    <row r="331" spans="1:44" x14ac:dyDescent="0.2">
      <c r="A331">
        <f>ROW(Source!A220)</f>
        <v>220</v>
      </c>
      <c r="B331">
        <v>51662521</v>
      </c>
      <c r="C331">
        <v>51662501</v>
      </c>
      <c r="D331">
        <v>49524301</v>
      </c>
      <c r="E331">
        <v>1</v>
      </c>
      <c r="F331">
        <v>1</v>
      </c>
      <c r="G331">
        <v>1</v>
      </c>
      <c r="H331">
        <v>3</v>
      </c>
      <c r="I331" t="s">
        <v>482</v>
      </c>
      <c r="J331" t="s">
        <v>483</v>
      </c>
      <c r="K331" t="s">
        <v>484</v>
      </c>
      <c r="L331">
        <v>1348</v>
      </c>
      <c r="N331">
        <v>1009</v>
      </c>
      <c r="O331" t="s">
        <v>196</v>
      </c>
      <c r="P331" t="s">
        <v>196</v>
      </c>
      <c r="Q331">
        <v>1000</v>
      </c>
      <c r="X331">
        <v>4.4999999999999999E-4</v>
      </c>
      <c r="Y331">
        <v>10362</v>
      </c>
      <c r="Z331">
        <v>0</v>
      </c>
      <c r="AA331">
        <v>0</v>
      </c>
      <c r="AB331">
        <v>0</v>
      </c>
      <c r="AC331">
        <v>0</v>
      </c>
      <c r="AD331">
        <v>1</v>
      </c>
      <c r="AE331">
        <v>0</v>
      </c>
      <c r="AF331" t="s">
        <v>3</v>
      </c>
      <c r="AG331">
        <v>4.4999999999999999E-4</v>
      </c>
      <c r="AH331">
        <v>2</v>
      </c>
      <c r="AI331">
        <v>51662509</v>
      </c>
      <c r="AJ331">
        <v>303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</row>
    <row r="332" spans="1:44" x14ac:dyDescent="0.2">
      <c r="A332">
        <f>ROW(Source!A220)</f>
        <v>220</v>
      </c>
      <c r="B332">
        <v>51662522</v>
      </c>
      <c r="C332">
        <v>51662501</v>
      </c>
      <c r="D332">
        <v>49525488</v>
      </c>
      <c r="E332">
        <v>1</v>
      </c>
      <c r="F332">
        <v>1</v>
      </c>
      <c r="G332">
        <v>1</v>
      </c>
      <c r="H332">
        <v>3</v>
      </c>
      <c r="I332" t="s">
        <v>468</v>
      </c>
      <c r="J332" t="s">
        <v>469</v>
      </c>
      <c r="K332" t="s">
        <v>470</v>
      </c>
      <c r="L332">
        <v>1346</v>
      </c>
      <c r="N332">
        <v>1009</v>
      </c>
      <c r="O332" t="s">
        <v>471</v>
      </c>
      <c r="P332" t="s">
        <v>471</v>
      </c>
      <c r="Q332">
        <v>1</v>
      </c>
      <c r="X332">
        <v>15</v>
      </c>
      <c r="Y332">
        <v>9.0399999999999991</v>
      </c>
      <c r="Z332">
        <v>0</v>
      </c>
      <c r="AA332">
        <v>0</v>
      </c>
      <c r="AB332">
        <v>0</v>
      </c>
      <c r="AC332">
        <v>0</v>
      </c>
      <c r="AD332">
        <v>1</v>
      </c>
      <c r="AE332">
        <v>0</v>
      </c>
      <c r="AF332" t="s">
        <v>3</v>
      </c>
      <c r="AG332">
        <v>15</v>
      </c>
      <c r="AH332">
        <v>2</v>
      </c>
      <c r="AI332">
        <v>51662510</v>
      </c>
      <c r="AJ332">
        <v>304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</row>
    <row r="333" spans="1:44" x14ac:dyDescent="0.2">
      <c r="A333">
        <f>ROW(Source!A220)</f>
        <v>220</v>
      </c>
      <c r="B333">
        <v>51662523</v>
      </c>
      <c r="C333">
        <v>51662501</v>
      </c>
      <c r="D333">
        <v>49526492</v>
      </c>
      <c r="E333">
        <v>1</v>
      </c>
      <c r="F333">
        <v>1</v>
      </c>
      <c r="G333">
        <v>1</v>
      </c>
      <c r="H333">
        <v>3</v>
      </c>
      <c r="I333" t="s">
        <v>472</v>
      </c>
      <c r="J333" t="s">
        <v>473</v>
      </c>
      <c r="K333" t="s">
        <v>474</v>
      </c>
      <c r="L333">
        <v>1346</v>
      </c>
      <c r="N333">
        <v>1009</v>
      </c>
      <c r="O333" t="s">
        <v>471</v>
      </c>
      <c r="P333" t="s">
        <v>471</v>
      </c>
      <c r="Q333">
        <v>1</v>
      </c>
      <c r="X333">
        <v>8</v>
      </c>
      <c r="Y333">
        <v>23.09</v>
      </c>
      <c r="Z333">
        <v>0</v>
      </c>
      <c r="AA333">
        <v>0</v>
      </c>
      <c r="AB333">
        <v>0</v>
      </c>
      <c r="AC333">
        <v>0</v>
      </c>
      <c r="AD333">
        <v>1</v>
      </c>
      <c r="AE333">
        <v>0</v>
      </c>
      <c r="AF333" t="s">
        <v>3</v>
      </c>
      <c r="AG333">
        <v>8</v>
      </c>
      <c r="AH333">
        <v>2</v>
      </c>
      <c r="AI333">
        <v>51662511</v>
      </c>
      <c r="AJ333">
        <v>305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</row>
    <row r="334" spans="1:44" x14ac:dyDescent="0.2">
      <c r="A334">
        <f>ROW(Source!A220)</f>
        <v>220</v>
      </c>
      <c r="B334">
        <v>51662524</v>
      </c>
      <c r="C334">
        <v>51662501</v>
      </c>
      <c r="D334">
        <v>49512814</v>
      </c>
      <c r="E334">
        <v>70</v>
      </c>
      <c r="F334">
        <v>1</v>
      </c>
      <c r="G334">
        <v>1</v>
      </c>
      <c r="H334">
        <v>3</v>
      </c>
      <c r="I334" t="s">
        <v>545</v>
      </c>
      <c r="J334" t="s">
        <v>3</v>
      </c>
      <c r="K334" t="s">
        <v>546</v>
      </c>
      <c r="L334">
        <v>1327</v>
      </c>
      <c r="N334">
        <v>1005</v>
      </c>
      <c r="O334" t="s">
        <v>63</v>
      </c>
      <c r="P334" t="s">
        <v>63</v>
      </c>
      <c r="Q334">
        <v>1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1</v>
      </c>
      <c r="AD334">
        <v>0</v>
      </c>
      <c r="AE334">
        <v>0</v>
      </c>
      <c r="AF334" t="s">
        <v>3</v>
      </c>
      <c r="AG334">
        <v>0</v>
      </c>
      <c r="AH334">
        <v>3</v>
      </c>
      <c r="AI334">
        <v>-1</v>
      </c>
      <c r="AJ334" t="s">
        <v>3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</row>
    <row r="335" spans="1:44" x14ac:dyDescent="0.2">
      <c r="A335">
        <f>ROW(Source!A220)</f>
        <v>220</v>
      </c>
      <c r="B335">
        <v>51662525</v>
      </c>
      <c r="C335">
        <v>51662501</v>
      </c>
      <c r="D335">
        <v>49555131</v>
      </c>
      <c r="E335">
        <v>1</v>
      </c>
      <c r="F335">
        <v>1</v>
      </c>
      <c r="G335">
        <v>1</v>
      </c>
      <c r="H335">
        <v>3</v>
      </c>
      <c r="I335" t="s">
        <v>499</v>
      </c>
      <c r="J335" t="s">
        <v>500</v>
      </c>
      <c r="K335" t="s">
        <v>501</v>
      </c>
      <c r="L335">
        <v>1348</v>
      </c>
      <c r="N335">
        <v>1009</v>
      </c>
      <c r="O335" t="s">
        <v>196</v>
      </c>
      <c r="P335" t="s">
        <v>196</v>
      </c>
      <c r="Q335">
        <v>1000</v>
      </c>
      <c r="X335">
        <v>5.0099999999999997E-3</v>
      </c>
      <c r="Y335">
        <v>17183</v>
      </c>
      <c r="Z335">
        <v>0</v>
      </c>
      <c r="AA335">
        <v>0</v>
      </c>
      <c r="AB335">
        <v>0</v>
      </c>
      <c r="AC335">
        <v>0</v>
      </c>
      <c r="AD335">
        <v>1</v>
      </c>
      <c r="AE335">
        <v>0</v>
      </c>
      <c r="AF335" t="s">
        <v>3</v>
      </c>
      <c r="AG335">
        <v>5.0099999999999997E-3</v>
      </c>
      <c r="AH335">
        <v>2</v>
      </c>
      <c r="AI335">
        <v>51662512</v>
      </c>
      <c r="AJ335">
        <v>306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</row>
    <row r="336" spans="1:44" x14ac:dyDescent="0.2">
      <c r="A336">
        <f>ROW(Source!A220)</f>
        <v>220</v>
      </c>
      <c r="B336">
        <v>51662526</v>
      </c>
      <c r="C336">
        <v>51662501</v>
      </c>
      <c r="D336">
        <v>49514607</v>
      </c>
      <c r="E336">
        <v>70</v>
      </c>
      <c r="F336">
        <v>1</v>
      </c>
      <c r="G336">
        <v>1</v>
      </c>
      <c r="H336">
        <v>3</v>
      </c>
      <c r="I336" t="s">
        <v>547</v>
      </c>
      <c r="J336" t="s">
        <v>3</v>
      </c>
      <c r="K336" t="s">
        <v>548</v>
      </c>
      <c r="L336">
        <v>1327</v>
      </c>
      <c r="N336">
        <v>1005</v>
      </c>
      <c r="O336" t="s">
        <v>63</v>
      </c>
      <c r="P336" t="s">
        <v>63</v>
      </c>
      <c r="Q336">
        <v>1</v>
      </c>
      <c r="X336">
        <v>100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 t="s">
        <v>3</v>
      </c>
      <c r="AG336">
        <v>100</v>
      </c>
      <c r="AH336">
        <v>3</v>
      </c>
      <c r="AI336">
        <v>-1</v>
      </c>
      <c r="AJ336" t="s">
        <v>3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</row>
    <row r="337" spans="1:44" x14ac:dyDescent="0.2">
      <c r="A337">
        <f>ROW(Source!A220)</f>
        <v>220</v>
      </c>
      <c r="B337">
        <v>51662527</v>
      </c>
      <c r="C337">
        <v>51662501</v>
      </c>
      <c r="D337">
        <v>49514616</v>
      </c>
      <c r="E337">
        <v>70</v>
      </c>
      <c r="F337">
        <v>1</v>
      </c>
      <c r="G337">
        <v>1</v>
      </c>
      <c r="H337">
        <v>3</v>
      </c>
      <c r="I337" t="s">
        <v>549</v>
      </c>
      <c r="J337" t="s">
        <v>3</v>
      </c>
      <c r="K337" t="s">
        <v>550</v>
      </c>
      <c r="L337">
        <v>1346</v>
      </c>
      <c r="N337">
        <v>1009</v>
      </c>
      <c r="O337" t="s">
        <v>471</v>
      </c>
      <c r="P337" t="s">
        <v>471</v>
      </c>
      <c r="Q337">
        <v>1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1</v>
      </c>
      <c r="AD337">
        <v>0</v>
      </c>
      <c r="AE337">
        <v>0</v>
      </c>
      <c r="AF337" t="s">
        <v>3</v>
      </c>
      <c r="AG337">
        <v>0</v>
      </c>
      <c r="AH337">
        <v>3</v>
      </c>
      <c r="AI337">
        <v>-1</v>
      </c>
      <c r="AJ337" t="s">
        <v>3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</row>
    <row r="338" spans="1:44" x14ac:dyDescent="0.2">
      <c r="A338">
        <f>ROW(Source!A220)</f>
        <v>220</v>
      </c>
      <c r="B338">
        <v>51662528</v>
      </c>
      <c r="C338">
        <v>51662501</v>
      </c>
      <c r="D338">
        <v>49514616</v>
      </c>
      <c r="E338">
        <v>70</v>
      </c>
      <c r="F338">
        <v>1</v>
      </c>
      <c r="G338">
        <v>1</v>
      </c>
      <c r="H338">
        <v>3</v>
      </c>
      <c r="I338" t="s">
        <v>549</v>
      </c>
      <c r="J338" t="s">
        <v>3</v>
      </c>
      <c r="K338" t="s">
        <v>551</v>
      </c>
      <c r="L338">
        <v>1371</v>
      </c>
      <c r="N338">
        <v>1013</v>
      </c>
      <c r="O338" t="s">
        <v>17</v>
      </c>
      <c r="P338" t="s">
        <v>17</v>
      </c>
      <c r="Q338">
        <v>1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1</v>
      </c>
      <c r="AD338">
        <v>0</v>
      </c>
      <c r="AE338">
        <v>0</v>
      </c>
      <c r="AF338" t="s">
        <v>3</v>
      </c>
      <c r="AG338">
        <v>0</v>
      </c>
      <c r="AH338">
        <v>3</v>
      </c>
      <c r="AI338">
        <v>-1</v>
      </c>
      <c r="AJ338" t="s">
        <v>3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</row>
    <row r="339" spans="1:44" x14ac:dyDescent="0.2">
      <c r="A339">
        <f>ROW(Source!A220)</f>
        <v>220</v>
      </c>
      <c r="B339">
        <v>51662529</v>
      </c>
      <c r="C339">
        <v>51662501</v>
      </c>
      <c r="D339">
        <v>49514677</v>
      </c>
      <c r="E339">
        <v>70</v>
      </c>
      <c r="F339">
        <v>1</v>
      </c>
      <c r="G339">
        <v>1</v>
      </c>
      <c r="H339">
        <v>3</v>
      </c>
      <c r="I339" t="s">
        <v>552</v>
      </c>
      <c r="J339" t="s">
        <v>3</v>
      </c>
      <c r="K339" t="s">
        <v>553</v>
      </c>
      <c r="L339">
        <v>1371</v>
      </c>
      <c r="N339">
        <v>1013</v>
      </c>
      <c r="O339" t="s">
        <v>17</v>
      </c>
      <c r="P339" t="s">
        <v>17</v>
      </c>
      <c r="Q339">
        <v>1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1</v>
      </c>
      <c r="AD339">
        <v>0</v>
      </c>
      <c r="AE339">
        <v>0</v>
      </c>
      <c r="AF339" t="s">
        <v>3</v>
      </c>
      <c r="AG339">
        <v>0</v>
      </c>
      <c r="AH339">
        <v>3</v>
      </c>
      <c r="AI339">
        <v>-1</v>
      </c>
      <c r="AJ339" t="s">
        <v>3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</row>
    <row r="340" spans="1:44" x14ac:dyDescent="0.2">
      <c r="A340">
        <f>ROW(Source!A220)</f>
        <v>220</v>
      </c>
      <c r="B340">
        <v>51662530</v>
      </c>
      <c r="C340">
        <v>51662501</v>
      </c>
      <c r="D340">
        <v>49514711</v>
      </c>
      <c r="E340">
        <v>70</v>
      </c>
      <c r="F340">
        <v>1</v>
      </c>
      <c r="G340">
        <v>1</v>
      </c>
      <c r="H340">
        <v>3</v>
      </c>
      <c r="I340" t="s">
        <v>554</v>
      </c>
      <c r="J340" t="s">
        <v>3</v>
      </c>
      <c r="K340" t="s">
        <v>555</v>
      </c>
      <c r="L340">
        <v>1371</v>
      </c>
      <c r="N340">
        <v>1013</v>
      </c>
      <c r="O340" t="s">
        <v>17</v>
      </c>
      <c r="P340" t="s">
        <v>17</v>
      </c>
      <c r="Q340">
        <v>1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1</v>
      </c>
      <c r="AD340">
        <v>0</v>
      </c>
      <c r="AE340">
        <v>0</v>
      </c>
      <c r="AF340" t="s">
        <v>3</v>
      </c>
      <c r="AG340">
        <v>0</v>
      </c>
      <c r="AH340">
        <v>3</v>
      </c>
      <c r="AI340">
        <v>-1</v>
      </c>
      <c r="AJ340" t="s">
        <v>3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</row>
    <row r="341" spans="1:44" x14ac:dyDescent="0.2">
      <c r="A341">
        <f>ROW(Source!A222)</f>
        <v>222</v>
      </c>
      <c r="B341">
        <v>51662545</v>
      </c>
      <c r="C341">
        <v>51662532</v>
      </c>
      <c r="D341">
        <v>49510719</v>
      </c>
      <c r="E341">
        <v>70</v>
      </c>
      <c r="F341">
        <v>1</v>
      </c>
      <c r="G341">
        <v>1</v>
      </c>
      <c r="H341">
        <v>1</v>
      </c>
      <c r="I341" t="s">
        <v>491</v>
      </c>
      <c r="J341" t="s">
        <v>3</v>
      </c>
      <c r="K341" t="s">
        <v>492</v>
      </c>
      <c r="L341">
        <v>1191</v>
      </c>
      <c r="N341">
        <v>1013</v>
      </c>
      <c r="O341" t="s">
        <v>455</v>
      </c>
      <c r="P341" t="s">
        <v>455</v>
      </c>
      <c r="Q341">
        <v>1</v>
      </c>
      <c r="X341">
        <v>141</v>
      </c>
      <c r="Y341">
        <v>0</v>
      </c>
      <c r="Z341">
        <v>0</v>
      </c>
      <c r="AA341">
        <v>0</v>
      </c>
      <c r="AB341">
        <v>8.74</v>
      </c>
      <c r="AC341">
        <v>0</v>
      </c>
      <c r="AD341">
        <v>1</v>
      </c>
      <c r="AE341">
        <v>1</v>
      </c>
      <c r="AF341" t="s">
        <v>20</v>
      </c>
      <c r="AG341">
        <v>148.05000000000001</v>
      </c>
      <c r="AH341">
        <v>2</v>
      </c>
      <c r="AI341">
        <v>51662533</v>
      </c>
      <c r="AJ341">
        <v>308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</row>
    <row r="342" spans="1:44" x14ac:dyDescent="0.2">
      <c r="A342">
        <f>ROW(Source!A222)</f>
        <v>222</v>
      </c>
      <c r="B342">
        <v>51662546</v>
      </c>
      <c r="C342">
        <v>51662532</v>
      </c>
      <c r="D342">
        <v>49510905</v>
      </c>
      <c r="E342">
        <v>70</v>
      </c>
      <c r="F342">
        <v>1</v>
      </c>
      <c r="G342">
        <v>1</v>
      </c>
      <c r="H342">
        <v>1</v>
      </c>
      <c r="I342" t="s">
        <v>456</v>
      </c>
      <c r="J342" t="s">
        <v>3</v>
      </c>
      <c r="K342" t="s">
        <v>457</v>
      </c>
      <c r="L342">
        <v>1191</v>
      </c>
      <c r="N342">
        <v>1013</v>
      </c>
      <c r="O342" t="s">
        <v>455</v>
      </c>
      <c r="P342" t="s">
        <v>455</v>
      </c>
      <c r="Q342">
        <v>1</v>
      </c>
      <c r="X342">
        <v>0.94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1</v>
      </c>
      <c r="AE342">
        <v>2</v>
      </c>
      <c r="AF342" t="s">
        <v>20</v>
      </c>
      <c r="AG342">
        <v>0.98699999999999999</v>
      </c>
      <c r="AH342">
        <v>2</v>
      </c>
      <c r="AI342">
        <v>51662534</v>
      </c>
      <c r="AJ342">
        <v>309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</row>
    <row r="343" spans="1:44" x14ac:dyDescent="0.2">
      <c r="A343">
        <f>ROW(Source!A222)</f>
        <v>222</v>
      </c>
      <c r="B343">
        <v>51662547</v>
      </c>
      <c r="C343">
        <v>51662532</v>
      </c>
      <c r="D343">
        <v>49672573</v>
      </c>
      <c r="E343">
        <v>1</v>
      </c>
      <c r="F343">
        <v>1</v>
      </c>
      <c r="G343">
        <v>1</v>
      </c>
      <c r="H343">
        <v>2</v>
      </c>
      <c r="I343" t="s">
        <v>458</v>
      </c>
      <c r="J343" t="s">
        <v>459</v>
      </c>
      <c r="K343" t="s">
        <v>460</v>
      </c>
      <c r="L343">
        <v>1367</v>
      </c>
      <c r="N343">
        <v>1011</v>
      </c>
      <c r="O343" t="s">
        <v>461</v>
      </c>
      <c r="P343" t="s">
        <v>461</v>
      </c>
      <c r="Q343">
        <v>1</v>
      </c>
      <c r="X343">
        <v>0.38</v>
      </c>
      <c r="Y343">
        <v>0</v>
      </c>
      <c r="Z343">
        <v>115.4</v>
      </c>
      <c r="AA343">
        <v>13.5</v>
      </c>
      <c r="AB343">
        <v>0</v>
      </c>
      <c r="AC343">
        <v>0</v>
      </c>
      <c r="AD343">
        <v>1</v>
      </c>
      <c r="AE343">
        <v>0</v>
      </c>
      <c r="AF343" t="s">
        <v>20</v>
      </c>
      <c r="AG343">
        <v>0.39900000000000002</v>
      </c>
      <c r="AH343">
        <v>2</v>
      </c>
      <c r="AI343">
        <v>51662535</v>
      </c>
      <c r="AJ343">
        <v>310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</row>
    <row r="344" spans="1:44" x14ac:dyDescent="0.2">
      <c r="A344">
        <f>ROW(Source!A222)</f>
        <v>222</v>
      </c>
      <c r="B344">
        <v>51662548</v>
      </c>
      <c r="C344">
        <v>51662532</v>
      </c>
      <c r="D344">
        <v>49672703</v>
      </c>
      <c r="E344">
        <v>1</v>
      </c>
      <c r="F344">
        <v>1</v>
      </c>
      <c r="G344">
        <v>1</v>
      </c>
      <c r="H344">
        <v>2</v>
      </c>
      <c r="I344" t="s">
        <v>493</v>
      </c>
      <c r="J344" t="s">
        <v>494</v>
      </c>
      <c r="K344" t="s">
        <v>495</v>
      </c>
      <c r="L344">
        <v>1367</v>
      </c>
      <c r="N344">
        <v>1011</v>
      </c>
      <c r="O344" t="s">
        <v>461</v>
      </c>
      <c r="P344" t="s">
        <v>461</v>
      </c>
      <c r="Q344">
        <v>1</v>
      </c>
      <c r="X344">
        <v>0.34</v>
      </c>
      <c r="Y344">
        <v>0</v>
      </c>
      <c r="Z344">
        <v>6.66</v>
      </c>
      <c r="AA344">
        <v>0</v>
      </c>
      <c r="AB344">
        <v>0</v>
      </c>
      <c r="AC344">
        <v>0</v>
      </c>
      <c r="AD344">
        <v>1</v>
      </c>
      <c r="AE344">
        <v>0</v>
      </c>
      <c r="AF344" t="s">
        <v>20</v>
      </c>
      <c r="AG344">
        <v>0.35700000000000004</v>
      </c>
      <c r="AH344">
        <v>2</v>
      </c>
      <c r="AI344">
        <v>51662536</v>
      </c>
      <c r="AJ344">
        <v>311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</row>
    <row r="345" spans="1:44" x14ac:dyDescent="0.2">
      <c r="A345">
        <f>ROW(Source!A222)</f>
        <v>222</v>
      </c>
      <c r="B345">
        <v>51662549</v>
      </c>
      <c r="C345">
        <v>51662532</v>
      </c>
      <c r="D345">
        <v>49673503</v>
      </c>
      <c r="E345">
        <v>1</v>
      </c>
      <c r="F345">
        <v>1</v>
      </c>
      <c r="G345">
        <v>1</v>
      </c>
      <c r="H345">
        <v>2</v>
      </c>
      <c r="I345" t="s">
        <v>465</v>
      </c>
      <c r="J345" t="s">
        <v>466</v>
      </c>
      <c r="K345" t="s">
        <v>467</v>
      </c>
      <c r="L345">
        <v>1367</v>
      </c>
      <c r="N345">
        <v>1011</v>
      </c>
      <c r="O345" t="s">
        <v>461</v>
      </c>
      <c r="P345" t="s">
        <v>461</v>
      </c>
      <c r="Q345">
        <v>1</v>
      </c>
      <c r="X345">
        <v>0.56000000000000005</v>
      </c>
      <c r="Y345">
        <v>0</v>
      </c>
      <c r="Z345">
        <v>65.709999999999994</v>
      </c>
      <c r="AA345">
        <v>11.6</v>
      </c>
      <c r="AB345">
        <v>0</v>
      </c>
      <c r="AC345">
        <v>0</v>
      </c>
      <c r="AD345">
        <v>1</v>
      </c>
      <c r="AE345">
        <v>0</v>
      </c>
      <c r="AF345" t="s">
        <v>20</v>
      </c>
      <c r="AG345">
        <v>0.58800000000000008</v>
      </c>
      <c r="AH345">
        <v>2</v>
      </c>
      <c r="AI345">
        <v>51662537</v>
      </c>
      <c r="AJ345">
        <v>312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</row>
    <row r="346" spans="1:44" x14ac:dyDescent="0.2">
      <c r="A346">
        <f>ROW(Source!A222)</f>
        <v>222</v>
      </c>
      <c r="B346">
        <v>51662550</v>
      </c>
      <c r="C346">
        <v>51662532</v>
      </c>
      <c r="D346">
        <v>49673715</v>
      </c>
      <c r="E346">
        <v>1</v>
      </c>
      <c r="F346">
        <v>1</v>
      </c>
      <c r="G346">
        <v>1</v>
      </c>
      <c r="H346">
        <v>2</v>
      </c>
      <c r="I346" t="s">
        <v>479</v>
      </c>
      <c r="J346" t="s">
        <v>480</v>
      </c>
      <c r="K346" t="s">
        <v>481</v>
      </c>
      <c r="L346">
        <v>1367</v>
      </c>
      <c r="N346">
        <v>1011</v>
      </c>
      <c r="O346" t="s">
        <v>461</v>
      </c>
      <c r="P346" t="s">
        <v>461</v>
      </c>
      <c r="Q346">
        <v>1</v>
      </c>
      <c r="X346">
        <v>1.4</v>
      </c>
      <c r="Y346">
        <v>0</v>
      </c>
      <c r="Z346">
        <v>8.1</v>
      </c>
      <c r="AA346">
        <v>0</v>
      </c>
      <c r="AB346">
        <v>0</v>
      </c>
      <c r="AC346">
        <v>0</v>
      </c>
      <c r="AD346">
        <v>1</v>
      </c>
      <c r="AE346">
        <v>0</v>
      </c>
      <c r="AF346" t="s">
        <v>20</v>
      </c>
      <c r="AG346">
        <v>1.47</v>
      </c>
      <c r="AH346">
        <v>2</v>
      </c>
      <c r="AI346">
        <v>51662538</v>
      </c>
      <c r="AJ346">
        <v>313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</row>
    <row r="347" spans="1:44" x14ac:dyDescent="0.2">
      <c r="A347">
        <f>ROW(Source!A222)</f>
        <v>222</v>
      </c>
      <c r="B347">
        <v>51662551</v>
      </c>
      <c r="C347">
        <v>51662532</v>
      </c>
      <c r="D347">
        <v>49521144</v>
      </c>
      <c r="E347">
        <v>1</v>
      </c>
      <c r="F347">
        <v>1</v>
      </c>
      <c r="G347">
        <v>1</v>
      </c>
      <c r="H347">
        <v>3</v>
      </c>
      <c r="I347" t="s">
        <v>496</v>
      </c>
      <c r="J347" t="s">
        <v>497</v>
      </c>
      <c r="K347" t="s">
        <v>498</v>
      </c>
      <c r="L347">
        <v>1348</v>
      </c>
      <c r="N347">
        <v>1009</v>
      </c>
      <c r="O347" t="s">
        <v>196</v>
      </c>
      <c r="P347" t="s">
        <v>196</v>
      </c>
      <c r="Q347">
        <v>1000</v>
      </c>
      <c r="X347">
        <v>8.8999999999999995E-4</v>
      </c>
      <c r="Y347">
        <v>26499</v>
      </c>
      <c r="Z347">
        <v>0</v>
      </c>
      <c r="AA347">
        <v>0</v>
      </c>
      <c r="AB347">
        <v>0</v>
      </c>
      <c r="AC347">
        <v>0</v>
      </c>
      <c r="AD347">
        <v>1</v>
      </c>
      <c r="AE347">
        <v>0</v>
      </c>
      <c r="AF347" t="s">
        <v>3</v>
      </c>
      <c r="AG347">
        <v>8.8999999999999995E-4</v>
      </c>
      <c r="AH347">
        <v>2</v>
      </c>
      <c r="AI347">
        <v>51662539</v>
      </c>
      <c r="AJ347">
        <v>314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</row>
    <row r="348" spans="1:44" x14ac:dyDescent="0.2">
      <c r="A348">
        <f>ROW(Source!A222)</f>
        <v>222</v>
      </c>
      <c r="B348">
        <v>51662552</v>
      </c>
      <c r="C348">
        <v>51662532</v>
      </c>
      <c r="D348">
        <v>49524301</v>
      </c>
      <c r="E348">
        <v>1</v>
      </c>
      <c r="F348">
        <v>1</v>
      </c>
      <c r="G348">
        <v>1</v>
      </c>
      <c r="H348">
        <v>3</v>
      </c>
      <c r="I348" t="s">
        <v>482</v>
      </c>
      <c r="J348" t="s">
        <v>483</v>
      </c>
      <c r="K348" t="s">
        <v>484</v>
      </c>
      <c r="L348">
        <v>1348</v>
      </c>
      <c r="N348">
        <v>1009</v>
      </c>
      <c r="O348" t="s">
        <v>196</v>
      </c>
      <c r="P348" t="s">
        <v>196</v>
      </c>
      <c r="Q348">
        <v>1000</v>
      </c>
      <c r="X348">
        <v>4.0999999999999999E-4</v>
      </c>
      <c r="Y348">
        <v>10362</v>
      </c>
      <c r="Z348">
        <v>0</v>
      </c>
      <c r="AA348">
        <v>0</v>
      </c>
      <c r="AB348">
        <v>0</v>
      </c>
      <c r="AC348">
        <v>0</v>
      </c>
      <c r="AD348">
        <v>1</v>
      </c>
      <c r="AE348">
        <v>0</v>
      </c>
      <c r="AF348" t="s">
        <v>3</v>
      </c>
      <c r="AG348">
        <v>4.0999999999999999E-4</v>
      </c>
      <c r="AH348">
        <v>2</v>
      </c>
      <c r="AI348">
        <v>51662540</v>
      </c>
      <c r="AJ348">
        <v>315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</row>
    <row r="349" spans="1:44" x14ac:dyDescent="0.2">
      <c r="A349">
        <f>ROW(Source!A222)</f>
        <v>222</v>
      </c>
      <c r="B349">
        <v>51662553</v>
      </c>
      <c r="C349">
        <v>51662532</v>
      </c>
      <c r="D349">
        <v>49525488</v>
      </c>
      <c r="E349">
        <v>1</v>
      </c>
      <c r="F349">
        <v>1</v>
      </c>
      <c r="G349">
        <v>1</v>
      </c>
      <c r="H349">
        <v>3</v>
      </c>
      <c r="I349" t="s">
        <v>468</v>
      </c>
      <c r="J349" t="s">
        <v>469</v>
      </c>
      <c r="K349" t="s">
        <v>470</v>
      </c>
      <c r="L349">
        <v>1346</v>
      </c>
      <c r="N349">
        <v>1009</v>
      </c>
      <c r="O349" t="s">
        <v>471</v>
      </c>
      <c r="P349" t="s">
        <v>471</v>
      </c>
      <c r="Q349">
        <v>1</v>
      </c>
      <c r="X349">
        <v>15</v>
      </c>
      <c r="Y349">
        <v>9.0399999999999991</v>
      </c>
      <c r="Z349">
        <v>0</v>
      </c>
      <c r="AA349">
        <v>0</v>
      </c>
      <c r="AB349">
        <v>0</v>
      </c>
      <c r="AC349">
        <v>0</v>
      </c>
      <c r="AD349">
        <v>1</v>
      </c>
      <c r="AE349">
        <v>0</v>
      </c>
      <c r="AF349" t="s">
        <v>3</v>
      </c>
      <c r="AG349">
        <v>15</v>
      </c>
      <c r="AH349">
        <v>2</v>
      </c>
      <c r="AI349">
        <v>51662541</v>
      </c>
      <c r="AJ349">
        <v>316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</row>
    <row r="350" spans="1:44" x14ac:dyDescent="0.2">
      <c r="A350">
        <f>ROW(Source!A222)</f>
        <v>222</v>
      </c>
      <c r="B350">
        <v>51662554</v>
      </c>
      <c r="C350">
        <v>51662532</v>
      </c>
      <c r="D350">
        <v>49526492</v>
      </c>
      <c r="E350">
        <v>1</v>
      </c>
      <c r="F350">
        <v>1</v>
      </c>
      <c r="G350">
        <v>1</v>
      </c>
      <c r="H350">
        <v>3</v>
      </c>
      <c r="I350" t="s">
        <v>472</v>
      </c>
      <c r="J350" t="s">
        <v>473</v>
      </c>
      <c r="K350" t="s">
        <v>474</v>
      </c>
      <c r="L350">
        <v>1346</v>
      </c>
      <c r="N350">
        <v>1009</v>
      </c>
      <c r="O350" t="s">
        <v>471</v>
      </c>
      <c r="P350" t="s">
        <v>471</v>
      </c>
      <c r="Q350">
        <v>1</v>
      </c>
      <c r="X350">
        <v>8</v>
      </c>
      <c r="Y350">
        <v>23.09</v>
      </c>
      <c r="Z350">
        <v>0</v>
      </c>
      <c r="AA350">
        <v>0</v>
      </c>
      <c r="AB350">
        <v>0</v>
      </c>
      <c r="AC350">
        <v>0</v>
      </c>
      <c r="AD350">
        <v>1</v>
      </c>
      <c r="AE350">
        <v>0</v>
      </c>
      <c r="AF350" t="s">
        <v>3</v>
      </c>
      <c r="AG350">
        <v>8</v>
      </c>
      <c r="AH350">
        <v>2</v>
      </c>
      <c r="AI350">
        <v>51662542</v>
      </c>
      <c r="AJ350">
        <v>317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</row>
    <row r="351" spans="1:44" x14ac:dyDescent="0.2">
      <c r="A351">
        <f>ROW(Source!A222)</f>
        <v>222</v>
      </c>
      <c r="B351">
        <v>51662555</v>
      </c>
      <c r="C351">
        <v>51662532</v>
      </c>
      <c r="D351">
        <v>49512814</v>
      </c>
      <c r="E351">
        <v>70</v>
      </c>
      <c r="F351">
        <v>1</v>
      </c>
      <c r="G351">
        <v>1</v>
      </c>
      <c r="H351">
        <v>3</v>
      </c>
      <c r="I351" t="s">
        <v>545</v>
      </c>
      <c r="J351" t="s">
        <v>3</v>
      </c>
      <c r="K351" t="s">
        <v>546</v>
      </c>
      <c r="L351">
        <v>1327</v>
      </c>
      <c r="N351">
        <v>1005</v>
      </c>
      <c r="O351" t="s">
        <v>63</v>
      </c>
      <c r="P351" t="s">
        <v>63</v>
      </c>
      <c r="Q351">
        <v>1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1</v>
      </c>
      <c r="AD351">
        <v>0</v>
      </c>
      <c r="AE351">
        <v>0</v>
      </c>
      <c r="AF351" t="s">
        <v>3</v>
      </c>
      <c r="AG351">
        <v>0</v>
      </c>
      <c r="AH351">
        <v>3</v>
      </c>
      <c r="AI351">
        <v>-1</v>
      </c>
      <c r="AJ351" t="s">
        <v>3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</row>
    <row r="352" spans="1:44" x14ac:dyDescent="0.2">
      <c r="A352">
        <f>ROW(Source!A222)</f>
        <v>222</v>
      </c>
      <c r="B352">
        <v>51662556</v>
      </c>
      <c r="C352">
        <v>51662532</v>
      </c>
      <c r="D352">
        <v>49555131</v>
      </c>
      <c r="E352">
        <v>1</v>
      </c>
      <c r="F352">
        <v>1</v>
      </c>
      <c r="G352">
        <v>1</v>
      </c>
      <c r="H352">
        <v>3</v>
      </c>
      <c r="I352" t="s">
        <v>499</v>
      </c>
      <c r="J352" t="s">
        <v>500</v>
      </c>
      <c r="K352" t="s">
        <v>501</v>
      </c>
      <c r="L352">
        <v>1348</v>
      </c>
      <c r="N352">
        <v>1009</v>
      </c>
      <c r="O352" t="s">
        <v>196</v>
      </c>
      <c r="P352" t="s">
        <v>196</v>
      </c>
      <c r="Q352">
        <v>1000</v>
      </c>
      <c r="X352">
        <v>5.0099999999999997E-3</v>
      </c>
      <c r="Y352">
        <v>17183</v>
      </c>
      <c r="Z352">
        <v>0</v>
      </c>
      <c r="AA352">
        <v>0</v>
      </c>
      <c r="AB352">
        <v>0</v>
      </c>
      <c r="AC352">
        <v>0</v>
      </c>
      <c r="AD352">
        <v>1</v>
      </c>
      <c r="AE352">
        <v>0</v>
      </c>
      <c r="AF352" t="s">
        <v>3</v>
      </c>
      <c r="AG352">
        <v>5.0099999999999997E-3</v>
      </c>
      <c r="AH352">
        <v>2</v>
      </c>
      <c r="AI352">
        <v>51662543</v>
      </c>
      <c r="AJ352">
        <v>318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</row>
    <row r="353" spans="1:44" x14ac:dyDescent="0.2">
      <c r="A353">
        <f>ROW(Source!A222)</f>
        <v>222</v>
      </c>
      <c r="B353">
        <v>51662557</v>
      </c>
      <c r="C353">
        <v>51662532</v>
      </c>
      <c r="D353">
        <v>49514607</v>
      </c>
      <c r="E353">
        <v>70</v>
      </c>
      <c r="F353">
        <v>1</v>
      </c>
      <c r="G353">
        <v>1</v>
      </c>
      <c r="H353">
        <v>3</v>
      </c>
      <c r="I353" t="s">
        <v>547</v>
      </c>
      <c r="J353" t="s">
        <v>3</v>
      </c>
      <c r="K353" t="s">
        <v>548</v>
      </c>
      <c r="L353">
        <v>1327</v>
      </c>
      <c r="N353">
        <v>1005</v>
      </c>
      <c r="O353" t="s">
        <v>63</v>
      </c>
      <c r="P353" t="s">
        <v>63</v>
      </c>
      <c r="Q353">
        <v>1</v>
      </c>
      <c r="X353">
        <v>100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 t="s">
        <v>3</v>
      </c>
      <c r="AG353">
        <v>100</v>
      </c>
      <c r="AH353">
        <v>3</v>
      </c>
      <c r="AI353">
        <v>-1</v>
      </c>
      <c r="AJ353" t="s">
        <v>3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</row>
    <row r="354" spans="1:44" x14ac:dyDescent="0.2">
      <c r="A354">
        <f>ROW(Source!A222)</f>
        <v>222</v>
      </c>
      <c r="B354">
        <v>51662558</v>
      </c>
      <c r="C354">
        <v>51662532</v>
      </c>
      <c r="D354">
        <v>49514616</v>
      </c>
      <c r="E354">
        <v>70</v>
      </c>
      <c r="F354">
        <v>1</v>
      </c>
      <c r="G354">
        <v>1</v>
      </c>
      <c r="H354">
        <v>3</v>
      </c>
      <c r="I354" t="s">
        <v>549</v>
      </c>
      <c r="J354" t="s">
        <v>3</v>
      </c>
      <c r="K354" t="s">
        <v>550</v>
      </c>
      <c r="L354">
        <v>1346</v>
      </c>
      <c r="N354">
        <v>1009</v>
      </c>
      <c r="O354" t="s">
        <v>471</v>
      </c>
      <c r="P354" t="s">
        <v>471</v>
      </c>
      <c r="Q354">
        <v>1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1</v>
      </c>
      <c r="AD354">
        <v>0</v>
      </c>
      <c r="AE354">
        <v>0</v>
      </c>
      <c r="AF354" t="s">
        <v>3</v>
      </c>
      <c r="AG354">
        <v>0</v>
      </c>
      <c r="AH354">
        <v>3</v>
      </c>
      <c r="AI354">
        <v>-1</v>
      </c>
      <c r="AJ354" t="s">
        <v>3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</row>
    <row r="355" spans="1:44" x14ac:dyDescent="0.2">
      <c r="A355">
        <f>ROW(Source!A222)</f>
        <v>222</v>
      </c>
      <c r="B355">
        <v>51662559</v>
      </c>
      <c r="C355">
        <v>51662532</v>
      </c>
      <c r="D355">
        <v>49514616</v>
      </c>
      <c r="E355">
        <v>70</v>
      </c>
      <c r="F355">
        <v>1</v>
      </c>
      <c r="G355">
        <v>1</v>
      </c>
      <c r="H355">
        <v>3</v>
      </c>
      <c r="I355" t="s">
        <v>549</v>
      </c>
      <c r="J355" t="s">
        <v>3</v>
      </c>
      <c r="K355" t="s">
        <v>551</v>
      </c>
      <c r="L355">
        <v>1371</v>
      </c>
      <c r="N355">
        <v>1013</v>
      </c>
      <c r="O355" t="s">
        <v>17</v>
      </c>
      <c r="P355" t="s">
        <v>17</v>
      </c>
      <c r="Q355">
        <v>1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1</v>
      </c>
      <c r="AD355">
        <v>0</v>
      </c>
      <c r="AE355">
        <v>0</v>
      </c>
      <c r="AF355" t="s">
        <v>3</v>
      </c>
      <c r="AG355">
        <v>0</v>
      </c>
      <c r="AH355">
        <v>3</v>
      </c>
      <c r="AI355">
        <v>-1</v>
      </c>
      <c r="AJ355" t="s">
        <v>3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</row>
    <row r="356" spans="1:44" x14ac:dyDescent="0.2">
      <c r="A356">
        <f>ROW(Source!A222)</f>
        <v>222</v>
      </c>
      <c r="B356">
        <v>51662560</v>
      </c>
      <c r="C356">
        <v>51662532</v>
      </c>
      <c r="D356">
        <v>49514677</v>
      </c>
      <c r="E356">
        <v>70</v>
      </c>
      <c r="F356">
        <v>1</v>
      </c>
      <c r="G356">
        <v>1</v>
      </c>
      <c r="H356">
        <v>3</v>
      </c>
      <c r="I356" t="s">
        <v>552</v>
      </c>
      <c r="J356" t="s">
        <v>3</v>
      </c>
      <c r="K356" t="s">
        <v>553</v>
      </c>
      <c r="L356">
        <v>1371</v>
      </c>
      <c r="N356">
        <v>1013</v>
      </c>
      <c r="O356" t="s">
        <v>17</v>
      </c>
      <c r="P356" t="s">
        <v>17</v>
      </c>
      <c r="Q356">
        <v>1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1</v>
      </c>
      <c r="AD356">
        <v>0</v>
      </c>
      <c r="AE356">
        <v>0</v>
      </c>
      <c r="AF356" t="s">
        <v>3</v>
      </c>
      <c r="AG356">
        <v>0</v>
      </c>
      <c r="AH356">
        <v>3</v>
      </c>
      <c r="AI356">
        <v>-1</v>
      </c>
      <c r="AJ356" t="s">
        <v>3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</row>
    <row r="357" spans="1:44" x14ac:dyDescent="0.2">
      <c r="A357">
        <f>ROW(Source!A222)</f>
        <v>222</v>
      </c>
      <c r="B357">
        <v>51662561</v>
      </c>
      <c r="C357">
        <v>51662532</v>
      </c>
      <c r="D357">
        <v>49514711</v>
      </c>
      <c r="E357">
        <v>70</v>
      </c>
      <c r="F357">
        <v>1</v>
      </c>
      <c r="G357">
        <v>1</v>
      </c>
      <c r="H357">
        <v>3</v>
      </c>
      <c r="I357" t="s">
        <v>554</v>
      </c>
      <c r="J357" t="s">
        <v>3</v>
      </c>
      <c r="K357" t="s">
        <v>555</v>
      </c>
      <c r="L357">
        <v>1371</v>
      </c>
      <c r="N357">
        <v>1013</v>
      </c>
      <c r="O357" t="s">
        <v>17</v>
      </c>
      <c r="P357" t="s">
        <v>17</v>
      </c>
      <c r="Q357">
        <v>1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1</v>
      </c>
      <c r="AD357">
        <v>0</v>
      </c>
      <c r="AE357">
        <v>0</v>
      </c>
      <c r="AF357" t="s">
        <v>3</v>
      </c>
      <c r="AG357">
        <v>0</v>
      </c>
      <c r="AH357">
        <v>3</v>
      </c>
      <c r="AI357">
        <v>-1</v>
      </c>
      <c r="AJ357" t="s">
        <v>3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</row>
    <row r="358" spans="1:44" x14ac:dyDescent="0.2">
      <c r="A358">
        <f>ROW(Source!A224)</f>
        <v>224</v>
      </c>
      <c r="B358">
        <v>51662576</v>
      </c>
      <c r="C358">
        <v>51662563</v>
      </c>
      <c r="D358">
        <v>49510719</v>
      </c>
      <c r="E358">
        <v>70</v>
      </c>
      <c r="F358">
        <v>1</v>
      </c>
      <c r="G358">
        <v>1</v>
      </c>
      <c r="H358">
        <v>1</v>
      </c>
      <c r="I358" t="s">
        <v>491</v>
      </c>
      <c r="J358" t="s">
        <v>3</v>
      </c>
      <c r="K358" t="s">
        <v>492</v>
      </c>
      <c r="L358">
        <v>1191</v>
      </c>
      <c r="N358">
        <v>1013</v>
      </c>
      <c r="O358" t="s">
        <v>455</v>
      </c>
      <c r="P358" t="s">
        <v>455</v>
      </c>
      <c r="Q358">
        <v>1</v>
      </c>
      <c r="X358">
        <v>141</v>
      </c>
      <c r="Y358">
        <v>0</v>
      </c>
      <c r="Z358">
        <v>0</v>
      </c>
      <c r="AA358">
        <v>0</v>
      </c>
      <c r="AB358">
        <v>8.74</v>
      </c>
      <c r="AC358">
        <v>0</v>
      </c>
      <c r="AD358">
        <v>1</v>
      </c>
      <c r="AE358">
        <v>1</v>
      </c>
      <c r="AF358" t="s">
        <v>20</v>
      </c>
      <c r="AG358">
        <v>148.05000000000001</v>
      </c>
      <c r="AH358">
        <v>2</v>
      </c>
      <c r="AI358">
        <v>51662564</v>
      </c>
      <c r="AJ358">
        <v>320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</row>
    <row r="359" spans="1:44" x14ac:dyDescent="0.2">
      <c r="A359">
        <f>ROW(Source!A224)</f>
        <v>224</v>
      </c>
      <c r="B359">
        <v>51662577</v>
      </c>
      <c r="C359">
        <v>51662563</v>
      </c>
      <c r="D359">
        <v>49510905</v>
      </c>
      <c r="E359">
        <v>70</v>
      </c>
      <c r="F359">
        <v>1</v>
      </c>
      <c r="G359">
        <v>1</v>
      </c>
      <c r="H359">
        <v>1</v>
      </c>
      <c r="I359" t="s">
        <v>456</v>
      </c>
      <c r="J359" t="s">
        <v>3</v>
      </c>
      <c r="K359" t="s">
        <v>457</v>
      </c>
      <c r="L359">
        <v>1191</v>
      </c>
      <c r="N359">
        <v>1013</v>
      </c>
      <c r="O359" t="s">
        <v>455</v>
      </c>
      <c r="P359" t="s">
        <v>455</v>
      </c>
      <c r="Q359">
        <v>1</v>
      </c>
      <c r="X359">
        <v>0.94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1</v>
      </c>
      <c r="AE359">
        <v>2</v>
      </c>
      <c r="AF359" t="s">
        <v>20</v>
      </c>
      <c r="AG359">
        <v>0.98699999999999999</v>
      </c>
      <c r="AH359">
        <v>2</v>
      </c>
      <c r="AI359">
        <v>51662565</v>
      </c>
      <c r="AJ359">
        <v>321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</row>
    <row r="360" spans="1:44" x14ac:dyDescent="0.2">
      <c r="A360">
        <f>ROW(Source!A224)</f>
        <v>224</v>
      </c>
      <c r="B360">
        <v>51662578</v>
      </c>
      <c r="C360">
        <v>51662563</v>
      </c>
      <c r="D360">
        <v>49672573</v>
      </c>
      <c r="E360">
        <v>1</v>
      </c>
      <c r="F360">
        <v>1</v>
      </c>
      <c r="G360">
        <v>1</v>
      </c>
      <c r="H360">
        <v>2</v>
      </c>
      <c r="I360" t="s">
        <v>458</v>
      </c>
      <c r="J360" t="s">
        <v>459</v>
      </c>
      <c r="K360" t="s">
        <v>460</v>
      </c>
      <c r="L360">
        <v>1367</v>
      </c>
      <c r="N360">
        <v>1011</v>
      </c>
      <c r="O360" t="s">
        <v>461</v>
      </c>
      <c r="P360" t="s">
        <v>461</v>
      </c>
      <c r="Q360">
        <v>1</v>
      </c>
      <c r="X360">
        <v>0.38</v>
      </c>
      <c r="Y360">
        <v>0</v>
      </c>
      <c r="Z360">
        <v>115.4</v>
      </c>
      <c r="AA360">
        <v>13.5</v>
      </c>
      <c r="AB360">
        <v>0</v>
      </c>
      <c r="AC360">
        <v>0</v>
      </c>
      <c r="AD360">
        <v>1</v>
      </c>
      <c r="AE360">
        <v>0</v>
      </c>
      <c r="AF360" t="s">
        <v>20</v>
      </c>
      <c r="AG360">
        <v>0.39900000000000002</v>
      </c>
      <c r="AH360">
        <v>2</v>
      </c>
      <c r="AI360">
        <v>51662566</v>
      </c>
      <c r="AJ360">
        <v>322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</row>
    <row r="361" spans="1:44" x14ac:dyDescent="0.2">
      <c r="A361">
        <f>ROW(Source!A224)</f>
        <v>224</v>
      </c>
      <c r="B361">
        <v>51662579</v>
      </c>
      <c r="C361">
        <v>51662563</v>
      </c>
      <c r="D361">
        <v>49672703</v>
      </c>
      <c r="E361">
        <v>1</v>
      </c>
      <c r="F361">
        <v>1</v>
      </c>
      <c r="G361">
        <v>1</v>
      </c>
      <c r="H361">
        <v>2</v>
      </c>
      <c r="I361" t="s">
        <v>493</v>
      </c>
      <c r="J361" t="s">
        <v>494</v>
      </c>
      <c r="K361" t="s">
        <v>495</v>
      </c>
      <c r="L361">
        <v>1367</v>
      </c>
      <c r="N361">
        <v>1011</v>
      </c>
      <c r="O361" t="s">
        <v>461</v>
      </c>
      <c r="P361" t="s">
        <v>461</v>
      </c>
      <c r="Q361">
        <v>1</v>
      </c>
      <c r="X361">
        <v>0.34</v>
      </c>
      <c r="Y361">
        <v>0</v>
      </c>
      <c r="Z361">
        <v>6.66</v>
      </c>
      <c r="AA361">
        <v>0</v>
      </c>
      <c r="AB361">
        <v>0</v>
      </c>
      <c r="AC361">
        <v>0</v>
      </c>
      <c r="AD361">
        <v>1</v>
      </c>
      <c r="AE361">
        <v>0</v>
      </c>
      <c r="AF361" t="s">
        <v>20</v>
      </c>
      <c r="AG361">
        <v>0.35700000000000004</v>
      </c>
      <c r="AH361">
        <v>2</v>
      </c>
      <c r="AI361">
        <v>51662567</v>
      </c>
      <c r="AJ361">
        <v>323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</row>
    <row r="362" spans="1:44" x14ac:dyDescent="0.2">
      <c r="A362">
        <f>ROW(Source!A224)</f>
        <v>224</v>
      </c>
      <c r="B362">
        <v>51662580</v>
      </c>
      <c r="C362">
        <v>51662563</v>
      </c>
      <c r="D362">
        <v>49673503</v>
      </c>
      <c r="E362">
        <v>1</v>
      </c>
      <c r="F362">
        <v>1</v>
      </c>
      <c r="G362">
        <v>1</v>
      </c>
      <c r="H362">
        <v>2</v>
      </c>
      <c r="I362" t="s">
        <v>465</v>
      </c>
      <c r="J362" t="s">
        <v>466</v>
      </c>
      <c r="K362" t="s">
        <v>467</v>
      </c>
      <c r="L362">
        <v>1367</v>
      </c>
      <c r="N362">
        <v>1011</v>
      </c>
      <c r="O362" t="s">
        <v>461</v>
      </c>
      <c r="P362" t="s">
        <v>461</v>
      </c>
      <c r="Q362">
        <v>1</v>
      </c>
      <c r="X362">
        <v>0.56000000000000005</v>
      </c>
      <c r="Y362">
        <v>0</v>
      </c>
      <c r="Z362">
        <v>65.709999999999994</v>
      </c>
      <c r="AA362">
        <v>11.6</v>
      </c>
      <c r="AB362">
        <v>0</v>
      </c>
      <c r="AC362">
        <v>0</v>
      </c>
      <c r="AD362">
        <v>1</v>
      </c>
      <c r="AE362">
        <v>0</v>
      </c>
      <c r="AF362" t="s">
        <v>20</v>
      </c>
      <c r="AG362">
        <v>0.58800000000000008</v>
      </c>
      <c r="AH362">
        <v>2</v>
      </c>
      <c r="AI362">
        <v>51662568</v>
      </c>
      <c r="AJ362">
        <v>324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</row>
    <row r="363" spans="1:44" x14ac:dyDescent="0.2">
      <c r="A363">
        <f>ROW(Source!A224)</f>
        <v>224</v>
      </c>
      <c r="B363">
        <v>51662581</v>
      </c>
      <c r="C363">
        <v>51662563</v>
      </c>
      <c r="D363">
        <v>49673715</v>
      </c>
      <c r="E363">
        <v>1</v>
      </c>
      <c r="F363">
        <v>1</v>
      </c>
      <c r="G363">
        <v>1</v>
      </c>
      <c r="H363">
        <v>2</v>
      </c>
      <c r="I363" t="s">
        <v>479</v>
      </c>
      <c r="J363" t="s">
        <v>480</v>
      </c>
      <c r="K363" t="s">
        <v>481</v>
      </c>
      <c r="L363">
        <v>1367</v>
      </c>
      <c r="N363">
        <v>1011</v>
      </c>
      <c r="O363" t="s">
        <v>461</v>
      </c>
      <c r="P363" t="s">
        <v>461</v>
      </c>
      <c r="Q363">
        <v>1</v>
      </c>
      <c r="X363">
        <v>1.4</v>
      </c>
      <c r="Y363">
        <v>0</v>
      </c>
      <c r="Z363">
        <v>8.1</v>
      </c>
      <c r="AA363">
        <v>0</v>
      </c>
      <c r="AB363">
        <v>0</v>
      </c>
      <c r="AC363">
        <v>0</v>
      </c>
      <c r="AD363">
        <v>1</v>
      </c>
      <c r="AE363">
        <v>0</v>
      </c>
      <c r="AF363" t="s">
        <v>20</v>
      </c>
      <c r="AG363">
        <v>1.47</v>
      </c>
      <c r="AH363">
        <v>2</v>
      </c>
      <c r="AI363">
        <v>51662569</v>
      </c>
      <c r="AJ363">
        <v>325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</row>
    <row r="364" spans="1:44" x14ac:dyDescent="0.2">
      <c r="A364">
        <f>ROW(Source!A224)</f>
        <v>224</v>
      </c>
      <c r="B364">
        <v>51662582</v>
      </c>
      <c r="C364">
        <v>51662563</v>
      </c>
      <c r="D364">
        <v>49521144</v>
      </c>
      <c r="E364">
        <v>1</v>
      </c>
      <c r="F364">
        <v>1</v>
      </c>
      <c r="G364">
        <v>1</v>
      </c>
      <c r="H364">
        <v>3</v>
      </c>
      <c r="I364" t="s">
        <v>496</v>
      </c>
      <c r="J364" t="s">
        <v>497</v>
      </c>
      <c r="K364" t="s">
        <v>498</v>
      </c>
      <c r="L364">
        <v>1348</v>
      </c>
      <c r="N364">
        <v>1009</v>
      </c>
      <c r="O364" t="s">
        <v>196</v>
      </c>
      <c r="P364" t="s">
        <v>196</v>
      </c>
      <c r="Q364">
        <v>1000</v>
      </c>
      <c r="X364">
        <v>8.8999999999999995E-4</v>
      </c>
      <c r="Y364">
        <v>26499</v>
      </c>
      <c r="Z364">
        <v>0</v>
      </c>
      <c r="AA364">
        <v>0</v>
      </c>
      <c r="AB364">
        <v>0</v>
      </c>
      <c r="AC364">
        <v>0</v>
      </c>
      <c r="AD364">
        <v>1</v>
      </c>
      <c r="AE364">
        <v>0</v>
      </c>
      <c r="AF364" t="s">
        <v>3</v>
      </c>
      <c r="AG364">
        <v>8.8999999999999995E-4</v>
      </c>
      <c r="AH364">
        <v>2</v>
      </c>
      <c r="AI364">
        <v>51662570</v>
      </c>
      <c r="AJ364">
        <v>326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</row>
    <row r="365" spans="1:44" x14ac:dyDescent="0.2">
      <c r="A365">
        <f>ROW(Source!A224)</f>
        <v>224</v>
      </c>
      <c r="B365">
        <v>51662583</v>
      </c>
      <c r="C365">
        <v>51662563</v>
      </c>
      <c r="D365">
        <v>49524301</v>
      </c>
      <c r="E365">
        <v>1</v>
      </c>
      <c r="F365">
        <v>1</v>
      </c>
      <c r="G365">
        <v>1</v>
      </c>
      <c r="H365">
        <v>3</v>
      </c>
      <c r="I365" t="s">
        <v>482</v>
      </c>
      <c r="J365" t="s">
        <v>483</v>
      </c>
      <c r="K365" t="s">
        <v>484</v>
      </c>
      <c r="L365">
        <v>1348</v>
      </c>
      <c r="N365">
        <v>1009</v>
      </c>
      <c r="O365" t="s">
        <v>196</v>
      </c>
      <c r="P365" t="s">
        <v>196</v>
      </c>
      <c r="Q365">
        <v>1000</v>
      </c>
      <c r="X365">
        <v>4.0999999999999999E-4</v>
      </c>
      <c r="Y365">
        <v>10362</v>
      </c>
      <c r="Z365">
        <v>0</v>
      </c>
      <c r="AA365">
        <v>0</v>
      </c>
      <c r="AB365">
        <v>0</v>
      </c>
      <c r="AC365">
        <v>0</v>
      </c>
      <c r="AD365">
        <v>1</v>
      </c>
      <c r="AE365">
        <v>0</v>
      </c>
      <c r="AF365" t="s">
        <v>3</v>
      </c>
      <c r="AG365">
        <v>4.0999999999999999E-4</v>
      </c>
      <c r="AH365">
        <v>2</v>
      </c>
      <c r="AI365">
        <v>51662571</v>
      </c>
      <c r="AJ365">
        <v>327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</row>
    <row r="366" spans="1:44" x14ac:dyDescent="0.2">
      <c r="A366">
        <f>ROW(Source!A224)</f>
        <v>224</v>
      </c>
      <c r="B366">
        <v>51662584</v>
      </c>
      <c r="C366">
        <v>51662563</v>
      </c>
      <c r="D366">
        <v>49525488</v>
      </c>
      <c r="E366">
        <v>1</v>
      </c>
      <c r="F366">
        <v>1</v>
      </c>
      <c r="G366">
        <v>1</v>
      </c>
      <c r="H366">
        <v>3</v>
      </c>
      <c r="I366" t="s">
        <v>468</v>
      </c>
      <c r="J366" t="s">
        <v>469</v>
      </c>
      <c r="K366" t="s">
        <v>470</v>
      </c>
      <c r="L366">
        <v>1346</v>
      </c>
      <c r="N366">
        <v>1009</v>
      </c>
      <c r="O366" t="s">
        <v>471</v>
      </c>
      <c r="P366" t="s">
        <v>471</v>
      </c>
      <c r="Q366">
        <v>1</v>
      </c>
      <c r="X366">
        <v>15</v>
      </c>
      <c r="Y366">
        <v>9.0399999999999991</v>
      </c>
      <c r="Z366">
        <v>0</v>
      </c>
      <c r="AA366">
        <v>0</v>
      </c>
      <c r="AB366">
        <v>0</v>
      </c>
      <c r="AC366">
        <v>0</v>
      </c>
      <c r="AD366">
        <v>1</v>
      </c>
      <c r="AE366">
        <v>0</v>
      </c>
      <c r="AF366" t="s">
        <v>3</v>
      </c>
      <c r="AG366">
        <v>15</v>
      </c>
      <c r="AH366">
        <v>2</v>
      </c>
      <c r="AI366">
        <v>51662572</v>
      </c>
      <c r="AJ366">
        <v>328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</row>
    <row r="367" spans="1:44" x14ac:dyDescent="0.2">
      <c r="A367">
        <f>ROW(Source!A224)</f>
        <v>224</v>
      </c>
      <c r="B367">
        <v>51662585</v>
      </c>
      <c r="C367">
        <v>51662563</v>
      </c>
      <c r="D367">
        <v>49526492</v>
      </c>
      <c r="E367">
        <v>1</v>
      </c>
      <c r="F367">
        <v>1</v>
      </c>
      <c r="G367">
        <v>1</v>
      </c>
      <c r="H367">
        <v>3</v>
      </c>
      <c r="I367" t="s">
        <v>472</v>
      </c>
      <c r="J367" t="s">
        <v>473</v>
      </c>
      <c r="K367" t="s">
        <v>474</v>
      </c>
      <c r="L367">
        <v>1346</v>
      </c>
      <c r="N367">
        <v>1009</v>
      </c>
      <c r="O367" t="s">
        <v>471</v>
      </c>
      <c r="P367" t="s">
        <v>471</v>
      </c>
      <c r="Q367">
        <v>1</v>
      </c>
      <c r="X367">
        <v>8</v>
      </c>
      <c r="Y367">
        <v>23.09</v>
      </c>
      <c r="Z367">
        <v>0</v>
      </c>
      <c r="AA367">
        <v>0</v>
      </c>
      <c r="AB367">
        <v>0</v>
      </c>
      <c r="AC367">
        <v>0</v>
      </c>
      <c r="AD367">
        <v>1</v>
      </c>
      <c r="AE367">
        <v>0</v>
      </c>
      <c r="AF367" t="s">
        <v>3</v>
      </c>
      <c r="AG367">
        <v>8</v>
      </c>
      <c r="AH367">
        <v>2</v>
      </c>
      <c r="AI367">
        <v>51662573</v>
      </c>
      <c r="AJ367">
        <v>329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</row>
    <row r="368" spans="1:44" x14ac:dyDescent="0.2">
      <c r="A368">
        <f>ROW(Source!A224)</f>
        <v>224</v>
      </c>
      <c r="B368">
        <v>51662586</v>
      </c>
      <c r="C368">
        <v>51662563</v>
      </c>
      <c r="D368">
        <v>49512814</v>
      </c>
      <c r="E368">
        <v>70</v>
      </c>
      <c r="F368">
        <v>1</v>
      </c>
      <c r="G368">
        <v>1</v>
      </c>
      <c r="H368">
        <v>3</v>
      </c>
      <c r="I368" t="s">
        <v>545</v>
      </c>
      <c r="J368" t="s">
        <v>3</v>
      </c>
      <c r="K368" t="s">
        <v>546</v>
      </c>
      <c r="L368">
        <v>1327</v>
      </c>
      <c r="N368">
        <v>1005</v>
      </c>
      <c r="O368" t="s">
        <v>63</v>
      </c>
      <c r="P368" t="s">
        <v>63</v>
      </c>
      <c r="Q368">
        <v>1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1</v>
      </c>
      <c r="AD368">
        <v>0</v>
      </c>
      <c r="AE368">
        <v>0</v>
      </c>
      <c r="AF368" t="s">
        <v>3</v>
      </c>
      <c r="AG368">
        <v>0</v>
      </c>
      <c r="AH368">
        <v>3</v>
      </c>
      <c r="AI368">
        <v>-1</v>
      </c>
      <c r="AJ368" t="s">
        <v>3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</row>
    <row r="369" spans="1:44" x14ac:dyDescent="0.2">
      <c r="A369">
        <f>ROW(Source!A224)</f>
        <v>224</v>
      </c>
      <c r="B369">
        <v>51662587</v>
      </c>
      <c r="C369">
        <v>51662563</v>
      </c>
      <c r="D369">
        <v>49555131</v>
      </c>
      <c r="E369">
        <v>1</v>
      </c>
      <c r="F369">
        <v>1</v>
      </c>
      <c r="G369">
        <v>1</v>
      </c>
      <c r="H369">
        <v>3</v>
      </c>
      <c r="I369" t="s">
        <v>499</v>
      </c>
      <c r="J369" t="s">
        <v>500</v>
      </c>
      <c r="K369" t="s">
        <v>501</v>
      </c>
      <c r="L369">
        <v>1348</v>
      </c>
      <c r="N369">
        <v>1009</v>
      </c>
      <c r="O369" t="s">
        <v>196</v>
      </c>
      <c r="P369" t="s">
        <v>196</v>
      </c>
      <c r="Q369">
        <v>1000</v>
      </c>
      <c r="X369">
        <v>5.0099999999999997E-3</v>
      </c>
      <c r="Y369">
        <v>17183</v>
      </c>
      <c r="Z369">
        <v>0</v>
      </c>
      <c r="AA369">
        <v>0</v>
      </c>
      <c r="AB369">
        <v>0</v>
      </c>
      <c r="AC369">
        <v>0</v>
      </c>
      <c r="AD369">
        <v>1</v>
      </c>
      <c r="AE369">
        <v>0</v>
      </c>
      <c r="AF369" t="s">
        <v>3</v>
      </c>
      <c r="AG369">
        <v>5.0099999999999997E-3</v>
      </c>
      <c r="AH369">
        <v>2</v>
      </c>
      <c r="AI369">
        <v>51662574</v>
      </c>
      <c r="AJ369">
        <v>330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</row>
    <row r="370" spans="1:44" x14ac:dyDescent="0.2">
      <c r="A370">
        <f>ROW(Source!A224)</f>
        <v>224</v>
      </c>
      <c r="B370">
        <v>51662588</v>
      </c>
      <c r="C370">
        <v>51662563</v>
      </c>
      <c r="D370">
        <v>49514607</v>
      </c>
      <c r="E370">
        <v>70</v>
      </c>
      <c r="F370">
        <v>1</v>
      </c>
      <c r="G370">
        <v>1</v>
      </c>
      <c r="H370">
        <v>3</v>
      </c>
      <c r="I370" t="s">
        <v>547</v>
      </c>
      <c r="J370" t="s">
        <v>3</v>
      </c>
      <c r="K370" t="s">
        <v>548</v>
      </c>
      <c r="L370">
        <v>1327</v>
      </c>
      <c r="N370">
        <v>1005</v>
      </c>
      <c r="O370" t="s">
        <v>63</v>
      </c>
      <c r="P370" t="s">
        <v>63</v>
      </c>
      <c r="Q370">
        <v>1</v>
      </c>
      <c r="X370">
        <v>100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 t="s">
        <v>3</v>
      </c>
      <c r="AG370">
        <v>100</v>
      </c>
      <c r="AH370">
        <v>3</v>
      </c>
      <c r="AI370">
        <v>-1</v>
      </c>
      <c r="AJ370" t="s">
        <v>3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</row>
    <row r="371" spans="1:44" x14ac:dyDescent="0.2">
      <c r="A371">
        <f>ROW(Source!A224)</f>
        <v>224</v>
      </c>
      <c r="B371">
        <v>51662589</v>
      </c>
      <c r="C371">
        <v>51662563</v>
      </c>
      <c r="D371">
        <v>49514616</v>
      </c>
      <c r="E371">
        <v>70</v>
      </c>
      <c r="F371">
        <v>1</v>
      </c>
      <c r="G371">
        <v>1</v>
      </c>
      <c r="H371">
        <v>3</v>
      </c>
      <c r="I371" t="s">
        <v>549</v>
      </c>
      <c r="J371" t="s">
        <v>3</v>
      </c>
      <c r="K371" t="s">
        <v>550</v>
      </c>
      <c r="L371">
        <v>1346</v>
      </c>
      <c r="N371">
        <v>1009</v>
      </c>
      <c r="O371" t="s">
        <v>471</v>
      </c>
      <c r="P371" t="s">
        <v>471</v>
      </c>
      <c r="Q371">
        <v>1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1</v>
      </c>
      <c r="AD371">
        <v>0</v>
      </c>
      <c r="AE371">
        <v>0</v>
      </c>
      <c r="AF371" t="s">
        <v>3</v>
      </c>
      <c r="AG371">
        <v>0</v>
      </c>
      <c r="AH371">
        <v>3</v>
      </c>
      <c r="AI371">
        <v>-1</v>
      </c>
      <c r="AJ371" t="s">
        <v>3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</row>
    <row r="372" spans="1:44" x14ac:dyDescent="0.2">
      <c r="A372">
        <f>ROW(Source!A224)</f>
        <v>224</v>
      </c>
      <c r="B372">
        <v>51662590</v>
      </c>
      <c r="C372">
        <v>51662563</v>
      </c>
      <c r="D372">
        <v>49514616</v>
      </c>
      <c r="E372">
        <v>70</v>
      </c>
      <c r="F372">
        <v>1</v>
      </c>
      <c r="G372">
        <v>1</v>
      </c>
      <c r="H372">
        <v>3</v>
      </c>
      <c r="I372" t="s">
        <v>549</v>
      </c>
      <c r="J372" t="s">
        <v>3</v>
      </c>
      <c r="K372" t="s">
        <v>551</v>
      </c>
      <c r="L372">
        <v>1371</v>
      </c>
      <c r="N372">
        <v>1013</v>
      </c>
      <c r="O372" t="s">
        <v>17</v>
      </c>
      <c r="P372" t="s">
        <v>17</v>
      </c>
      <c r="Q372">
        <v>1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1</v>
      </c>
      <c r="AD372">
        <v>0</v>
      </c>
      <c r="AE372">
        <v>0</v>
      </c>
      <c r="AF372" t="s">
        <v>3</v>
      </c>
      <c r="AG372">
        <v>0</v>
      </c>
      <c r="AH372">
        <v>3</v>
      </c>
      <c r="AI372">
        <v>-1</v>
      </c>
      <c r="AJ372" t="s">
        <v>3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</row>
    <row r="373" spans="1:44" x14ac:dyDescent="0.2">
      <c r="A373">
        <f>ROW(Source!A224)</f>
        <v>224</v>
      </c>
      <c r="B373">
        <v>51662591</v>
      </c>
      <c r="C373">
        <v>51662563</v>
      </c>
      <c r="D373">
        <v>49514677</v>
      </c>
      <c r="E373">
        <v>70</v>
      </c>
      <c r="F373">
        <v>1</v>
      </c>
      <c r="G373">
        <v>1</v>
      </c>
      <c r="H373">
        <v>3</v>
      </c>
      <c r="I373" t="s">
        <v>552</v>
      </c>
      <c r="J373" t="s">
        <v>3</v>
      </c>
      <c r="K373" t="s">
        <v>553</v>
      </c>
      <c r="L373">
        <v>1371</v>
      </c>
      <c r="N373">
        <v>1013</v>
      </c>
      <c r="O373" t="s">
        <v>17</v>
      </c>
      <c r="P373" t="s">
        <v>17</v>
      </c>
      <c r="Q373">
        <v>1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1</v>
      </c>
      <c r="AD373">
        <v>0</v>
      </c>
      <c r="AE373">
        <v>0</v>
      </c>
      <c r="AF373" t="s">
        <v>3</v>
      </c>
      <c r="AG373">
        <v>0</v>
      </c>
      <c r="AH373">
        <v>3</v>
      </c>
      <c r="AI373">
        <v>-1</v>
      </c>
      <c r="AJ373" t="s">
        <v>3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</row>
    <row r="374" spans="1:44" x14ac:dyDescent="0.2">
      <c r="A374">
        <f>ROW(Source!A226)</f>
        <v>226</v>
      </c>
      <c r="B374">
        <v>51662608</v>
      </c>
      <c r="C374">
        <v>51662593</v>
      </c>
      <c r="D374">
        <v>49510719</v>
      </c>
      <c r="E374">
        <v>70</v>
      </c>
      <c r="F374">
        <v>1</v>
      </c>
      <c r="G374">
        <v>1</v>
      </c>
      <c r="H374">
        <v>1</v>
      </c>
      <c r="I374" t="s">
        <v>491</v>
      </c>
      <c r="J374" t="s">
        <v>3</v>
      </c>
      <c r="K374" t="s">
        <v>492</v>
      </c>
      <c r="L374">
        <v>1191</v>
      </c>
      <c r="N374">
        <v>1013</v>
      </c>
      <c r="O374" t="s">
        <v>455</v>
      </c>
      <c r="P374" t="s">
        <v>455</v>
      </c>
      <c r="Q374">
        <v>1</v>
      </c>
      <c r="X374">
        <v>141</v>
      </c>
      <c r="Y374">
        <v>0</v>
      </c>
      <c r="Z374">
        <v>0</v>
      </c>
      <c r="AA374">
        <v>0</v>
      </c>
      <c r="AB374">
        <v>8.74</v>
      </c>
      <c r="AC374">
        <v>0</v>
      </c>
      <c r="AD374">
        <v>1</v>
      </c>
      <c r="AE374">
        <v>1</v>
      </c>
      <c r="AF374" t="s">
        <v>20</v>
      </c>
      <c r="AG374">
        <v>148.05000000000001</v>
      </c>
      <c r="AH374">
        <v>2</v>
      </c>
      <c r="AI374">
        <v>51662594</v>
      </c>
      <c r="AJ374">
        <v>332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</row>
    <row r="375" spans="1:44" x14ac:dyDescent="0.2">
      <c r="A375">
        <f>ROW(Source!A226)</f>
        <v>226</v>
      </c>
      <c r="B375">
        <v>51662609</v>
      </c>
      <c r="C375">
        <v>51662593</v>
      </c>
      <c r="D375">
        <v>49510905</v>
      </c>
      <c r="E375">
        <v>70</v>
      </c>
      <c r="F375">
        <v>1</v>
      </c>
      <c r="G375">
        <v>1</v>
      </c>
      <c r="H375">
        <v>1</v>
      </c>
      <c r="I375" t="s">
        <v>456</v>
      </c>
      <c r="J375" t="s">
        <v>3</v>
      </c>
      <c r="K375" t="s">
        <v>457</v>
      </c>
      <c r="L375">
        <v>1191</v>
      </c>
      <c r="N375">
        <v>1013</v>
      </c>
      <c r="O375" t="s">
        <v>455</v>
      </c>
      <c r="P375" t="s">
        <v>455</v>
      </c>
      <c r="Q375">
        <v>1</v>
      </c>
      <c r="X375">
        <v>0.94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1</v>
      </c>
      <c r="AE375">
        <v>2</v>
      </c>
      <c r="AF375" t="s">
        <v>20</v>
      </c>
      <c r="AG375">
        <v>0.98699999999999999</v>
      </c>
      <c r="AH375">
        <v>2</v>
      </c>
      <c r="AI375">
        <v>51662595</v>
      </c>
      <c r="AJ375">
        <v>333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</row>
    <row r="376" spans="1:44" x14ac:dyDescent="0.2">
      <c r="A376">
        <f>ROW(Source!A226)</f>
        <v>226</v>
      </c>
      <c r="B376">
        <v>51662610</v>
      </c>
      <c r="C376">
        <v>51662593</v>
      </c>
      <c r="D376">
        <v>49672573</v>
      </c>
      <c r="E376">
        <v>1</v>
      </c>
      <c r="F376">
        <v>1</v>
      </c>
      <c r="G376">
        <v>1</v>
      </c>
      <c r="H376">
        <v>2</v>
      </c>
      <c r="I376" t="s">
        <v>458</v>
      </c>
      <c r="J376" t="s">
        <v>459</v>
      </c>
      <c r="K376" t="s">
        <v>460</v>
      </c>
      <c r="L376">
        <v>1367</v>
      </c>
      <c r="N376">
        <v>1011</v>
      </c>
      <c r="O376" t="s">
        <v>461</v>
      </c>
      <c r="P376" t="s">
        <v>461</v>
      </c>
      <c r="Q376">
        <v>1</v>
      </c>
      <c r="X376">
        <v>0.38</v>
      </c>
      <c r="Y376">
        <v>0</v>
      </c>
      <c r="Z376">
        <v>115.4</v>
      </c>
      <c r="AA376">
        <v>13.5</v>
      </c>
      <c r="AB376">
        <v>0</v>
      </c>
      <c r="AC376">
        <v>0</v>
      </c>
      <c r="AD376">
        <v>1</v>
      </c>
      <c r="AE376">
        <v>0</v>
      </c>
      <c r="AF376" t="s">
        <v>20</v>
      </c>
      <c r="AG376">
        <v>0.39900000000000002</v>
      </c>
      <c r="AH376">
        <v>2</v>
      </c>
      <c r="AI376">
        <v>51662596</v>
      </c>
      <c r="AJ376">
        <v>334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</row>
    <row r="377" spans="1:44" x14ac:dyDescent="0.2">
      <c r="A377">
        <f>ROW(Source!A226)</f>
        <v>226</v>
      </c>
      <c r="B377">
        <v>51662611</v>
      </c>
      <c r="C377">
        <v>51662593</v>
      </c>
      <c r="D377">
        <v>49672703</v>
      </c>
      <c r="E377">
        <v>1</v>
      </c>
      <c r="F377">
        <v>1</v>
      </c>
      <c r="G377">
        <v>1</v>
      </c>
      <c r="H377">
        <v>2</v>
      </c>
      <c r="I377" t="s">
        <v>493</v>
      </c>
      <c r="J377" t="s">
        <v>494</v>
      </c>
      <c r="K377" t="s">
        <v>495</v>
      </c>
      <c r="L377">
        <v>1367</v>
      </c>
      <c r="N377">
        <v>1011</v>
      </c>
      <c r="O377" t="s">
        <v>461</v>
      </c>
      <c r="P377" t="s">
        <v>461</v>
      </c>
      <c r="Q377">
        <v>1</v>
      </c>
      <c r="X377">
        <v>0.34</v>
      </c>
      <c r="Y377">
        <v>0</v>
      </c>
      <c r="Z377">
        <v>6.66</v>
      </c>
      <c r="AA377">
        <v>0</v>
      </c>
      <c r="AB377">
        <v>0</v>
      </c>
      <c r="AC377">
        <v>0</v>
      </c>
      <c r="AD377">
        <v>1</v>
      </c>
      <c r="AE377">
        <v>0</v>
      </c>
      <c r="AF377" t="s">
        <v>20</v>
      </c>
      <c r="AG377">
        <v>0.35700000000000004</v>
      </c>
      <c r="AH377">
        <v>2</v>
      </c>
      <c r="AI377">
        <v>51662597</v>
      </c>
      <c r="AJ377">
        <v>335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</row>
    <row r="378" spans="1:44" x14ac:dyDescent="0.2">
      <c r="A378">
        <f>ROW(Source!A226)</f>
        <v>226</v>
      </c>
      <c r="B378">
        <v>51662612</v>
      </c>
      <c r="C378">
        <v>51662593</v>
      </c>
      <c r="D378">
        <v>49673503</v>
      </c>
      <c r="E378">
        <v>1</v>
      </c>
      <c r="F378">
        <v>1</v>
      </c>
      <c r="G378">
        <v>1</v>
      </c>
      <c r="H378">
        <v>2</v>
      </c>
      <c r="I378" t="s">
        <v>465</v>
      </c>
      <c r="J378" t="s">
        <v>466</v>
      </c>
      <c r="K378" t="s">
        <v>467</v>
      </c>
      <c r="L378">
        <v>1367</v>
      </c>
      <c r="N378">
        <v>1011</v>
      </c>
      <c r="O378" t="s">
        <v>461</v>
      </c>
      <c r="P378" t="s">
        <v>461</v>
      </c>
      <c r="Q378">
        <v>1</v>
      </c>
      <c r="X378">
        <v>0.56000000000000005</v>
      </c>
      <c r="Y378">
        <v>0</v>
      </c>
      <c r="Z378">
        <v>65.709999999999994</v>
      </c>
      <c r="AA378">
        <v>11.6</v>
      </c>
      <c r="AB378">
        <v>0</v>
      </c>
      <c r="AC378">
        <v>0</v>
      </c>
      <c r="AD378">
        <v>1</v>
      </c>
      <c r="AE378">
        <v>0</v>
      </c>
      <c r="AF378" t="s">
        <v>20</v>
      </c>
      <c r="AG378">
        <v>0.58800000000000008</v>
      </c>
      <c r="AH378">
        <v>2</v>
      </c>
      <c r="AI378">
        <v>51662598</v>
      </c>
      <c r="AJ378">
        <v>336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</row>
    <row r="379" spans="1:44" x14ac:dyDescent="0.2">
      <c r="A379">
        <f>ROW(Source!A226)</f>
        <v>226</v>
      </c>
      <c r="B379">
        <v>51662613</v>
      </c>
      <c r="C379">
        <v>51662593</v>
      </c>
      <c r="D379">
        <v>49673715</v>
      </c>
      <c r="E379">
        <v>1</v>
      </c>
      <c r="F379">
        <v>1</v>
      </c>
      <c r="G379">
        <v>1</v>
      </c>
      <c r="H379">
        <v>2</v>
      </c>
      <c r="I379" t="s">
        <v>479</v>
      </c>
      <c r="J379" t="s">
        <v>480</v>
      </c>
      <c r="K379" t="s">
        <v>481</v>
      </c>
      <c r="L379">
        <v>1367</v>
      </c>
      <c r="N379">
        <v>1011</v>
      </c>
      <c r="O379" t="s">
        <v>461</v>
      </c>
      <c r="P379" t="s">
        <v>461</v>
      </c>
      <c r="Q379">
        <v>1</v>
      </c>
      <c r="X379">
        <v>1.4</v>
      </c>
      <c r="Y379">
        <v>0</v>
      </c>
      <c r="Z379">
        <v>8.1</v>
      </c>
      <c r="AA379">
        <v>0</v>
      </c>
      <c r="AB379">
        <v>0</v>
      </c>
      <c r="AC379">
        <v>0</v>
      </c>
      <c r="AD379">
        <v>1</v>
      </c>
      <c r="AE379">
        <v>0</v>
      </c>
      <c r="AF379" t="s">
        <v>20</v>
      </c>
      <c r="AG379">
        <v>1.47</v>
      </c>
      <c r="AH379">
        <v>2</v>
      </c>
      <c r="AI379">
        <v>51662599</v>
      </c>
      <c r="AJ379">
        <v>337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</row>
    <row r="380" spans="1:44" x14ac:dyDescent="0.2">
      <c r="A380">
        <f>ROW(Source!A226)</f>
        <v>226</v>
      </c>
      <c r="B380">
        <v>51662614</v>
      </c>
      <c r="C380">
        <v>51662593</v>
      </c>
      <c r="D380">
        <v>49521144</v>
      </c>
      <c r="E380">
        <v>1</v>
      </c>
      <c r="F380">
        <v>1</v>
      </c>
      <c r="G380">
        <v>1</v>
      </c>
      <c r="H380">
        <v>3</v>
      </c>
      <c r="I380" t="s">
        <v>496</v>
      </c>
      <c r="J380" t="s">
        <v>497</v>
      </c>
      <c r="K380" t="s">
        <v>498</v>
      </c>
      <c r="L380">
        <v>1348</v>
      </c>
      <c r="N380">
        <v>1009</v>
      </c>
      <c r="O380" t="s">
        <v>196</v>
      </c>
      <c r="P380" t="s">
        <v>196</v>
      </c>
      <c r="Q380">
        <v>1000</v>
      </c>
      <c r="X380">
        <v>8.8999999999999995E-4</v>
      </c>
      <c r="Y380">
        <v>26499</v>
      </c>
      <c r="Z380">
        <v>0</v>
      </c>
      <c r="AA380">
        <v>0</v>
      </c>
      <c r="AB380">
        <v>0</v>
      </c>
      <c r="AC380">
        <v>0</v>
      </c>
      <c r="AD380">
        <v>1</v>
      </c>
      <c r="AE380">
        <v>0</v>
      </c>
      <c r="AF380" t="s">
        <v>3</v>
      </c>
      <c r="AG380">
        <v>8.8999999999999995E-4</v>
      </c>
      <c r="AH380">
        <v>2</v>
      </c>
      <c r="AI380">
        <v>51662600</v>
      </c>
      <c r="AJ380">
        <v>338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</row>
    <row r="381" spans="1:44" x14ac:dyDescent="0.2">
      <c r="A381">
        <f>ROW(Source!A226)</f>
        <v>226</v>
      </c>
      <c r="B381">
        <v>51662615</v>
      </c>
      <c r="C381">
        <v>51662593</v>
      </c>
      <c r="D381">
        <v>49524301</v>
      </c>
      <c r="E381">
        <v>1</v>
      </c>
      <c r="F381">
        <v>1</v>
      </c>
      <c r="G381">
        <v>1</v>
      </c>
      <c r="H381">
        <v>3</v>
      </c>
      <c r="I381" t="s">
        <v>482</v>
      </c>
      <c r="J381" t="s">
        <v>483</v>
      </c>
      <c r="K381" t="s">
        <v>484</v>
      </c>
      <c r="L381">
        <v>1348</v>
      </c>
      <c r="N381">
        <v>1009</v>
      </c>
      <c r="O381" t="s">
        <v>196</v>
      </c>
      <c r="P381" t="s">
        <v>196</v>
      </c>
      <c r="Q381">
        <v>1000</v>
      </c>
      <c r="X381">
        <v>4.0999999999999999E-4</v>
      </c>
      <c r="Y381">
        <v>10362</v>
      </c>
      <c r="Z381">
        <v>0</v>
      </c>
      <c r="AA381">
        <v>0</v>
      </c>
      <c r="AB381">
        <v>0</v>
      </c>
      <c r="AC381">
        <v>0</v>
      </c>
      <c r="AD381">
        <v>1</v>
      </c>
      <c r="AE381">
        <v>0</v>
      </c>
      <c r="AF381" t="s">
        <v>3</v>
      </c>
      <c r="AG381">
        <v>4.0999999999999999E-4</v>
      </c>
      <c r="AH381">
        <v>2</v>
      </c>
      <c r="AI381">
        <v>51662601</v>
      </c>
      <c r="AJ381">
        <v>339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</row>
    <row r="382" spans="1:44" x14ac:dyDescent="0.2">
      <c r="A382">
        <f>ROW(Source!A226)</f>
        <v>226</v>
      </c>
      <c r="B382">
        <v>51662616</v>
      </c>
      <c r="C382">
        <v>51662593</v>
      </c>
      <c r="D382">
        <v>49525488</v>
      </c>
      <c r="E382">
        <v>1</v>
      </c>
      <c r="F382">
        <v>1</v>
      </c>
      <c r="G382">
        <v>1</v>
      </c>
      <c r="H382">
        <v>3</v>
      </c>
      <c r="I382" t="s">
        <v>468</v>
      </c>
      <c r="J382" t="s">
        <v>469</v>
      </c>
      <c r="K382" t="s">
        <v>470</v>
      </c>
      <c r="L382">
        <v>1346</v>
      </c>
      <c r="N382">
        <v>1009</v>
      </c>
      <c r="O382" t="s">
        <v>471</v>
      </c>
      <c r="P382" t="s">
        <v>471</v>
      </c>
      <c r="Q382">
        <v>1</v>
      </c>
      <c r="X382">
        <v>15</v>
      </c>
      <c r="Y382">
        <v>9.0399999999999991</v>
      </c>
      <c r="Z382">
        <v>0</v>
      </c>
      <c r="AA382">
        <v>0</v>
      </c>
      <c r="AB382">
        <v>0</v>
      </c>
      <c r="AC382">
        <v>0</v>
      </c>
      <c r="AD382">
        <v>1</v>
      </c>
      <c r="AE382">
        <v>0</v>
      </c>
      <c r="AF382" t="s">
        <v>3</v>
      </c>
      <c r="AG382">
        <v>15</v>
      </c>
      <c r="AH382">
        <v>2</v>
      </c>
      <c r="AI382">
        <v>51662602</v>
      </c>
      <c r="AJ382">
        <v>340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</row>
    <row r="383" spans="1:44" x14ac:dyDescent="0.2">
      <c r="A383">
        <f>ROW(Source!A226)</f>
        <v>226</v>
      </c>
      <c r="B383">
        <v>51662617</v>
      </c>
      <c r="C383">
        <v>51662593</v>
      </c>
      <c r="D383">
        <v>49526492</v>
      </c>
      <c r="E383">
        <v>1</v>
      </c>
      <c r="F383">
        <v>1</v>
      </c>
      <c r="G383">
        <v>1</v>
      </c>
      <c r="H383">
        <v>3</v>
      </c>
      <c r="I383" t="s">
        <v>472</v>
      </c>
      <c r="J383" t="s">
        <v>473</v>
      </c>
      <c r="K383" t="s">
        <v>474</v>
      </c>
      <c r="L383">
        <v>1346</v>
      </c>
      <c r="N383">
        <v>1009</v>
      </c>
      <c r="O383" t="s">
        <v>471</v>
      </c>
      <c r="P383" t="s">
        <v>471</v>
      </c>
      <c r="Q383">
        <v>1</v>
      </c>
      <c r="X383">
        <v>8</v>
      </c>
      <c r="Y383">
        <v>23.09</v>
      </c>
      <c r="Z383">
        <v>0</v>
      </c>
      <c r="AA383">
        <v>0</v>
      </c>
      <c r="AB383">
        <v>0</v>
      </c>
      <c r="AC383">
        <v>0</v>
      </c>
      <c r="AD383">
        <v>1</v>
      </c>
      <c r="AE383">
        <v>0</v>
      </c>
      <c r="AF383" t="s">
        <v>3</v>
      </c>
      <c r="AG383">
        <v>8</v>
      </c>
      <c r="AH383">
        <v>2</v>
      </c>
      <c r="AI383">
        <v>51662603</v>
      </c>
      <c r="AJ383">
        <v>341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</row>
    <row r="384" spans="1:44" x14ac:dyDescent="0.2">
      <c r="A384">
        <f>ROW(Source!A226)</f>
        <v>226</v>
      </c>
      <c r="B384">
        <v>51662618</v>
      </c>
      <c r="C384">
        <v>51662593</v>
      </c>
      <c r="D384">
        <v>49512814</v>
      </c>
      <c r="E384">
        <v>70</v>
      </c>
      <c r="F384">
        <v>1</v>
      </c>
      <c r="G384">
        <v>1</v>
      </c>
      <c r="H384">
        <v>3</v>
      </c>
      <c r="I384" t="s">
        <v>545</v>
      </c>
      <c r="J384" t="s">
        <v>3</v>
      </c>
      <c r="K384" t="s">
        <v>546</v>
      </c>
      <c r="L384">
        <v>1327</v>
      </c>
      <c r="N384">
        <v>1005</v>
      </c>
      <c r="O384" t="s">
        <v>63</v>
      </c>
      <c r="P384" t="s">
        <v>63</v>
      </c>
      <c r="Q384">
        <v>1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1</v>
      </c>
      <c r="AD384">
        <v>0</v>
      </c>
      <c r="AE384">
        <v>0</v>
      </c>
      <c r="AF384" t="s">
        <v>3</v>
      </c>
      <c r="AG384">
        <v>0</v>
      </c>
      <c r="AH384">
        <v>3</v>
      </c>
      <c r="AI384">
        <v>-1</v>
      </c>
      <c r="AJ384" t="s">
        <v>3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</row>
    <row r="385" spans="1:44" x14ac:dyDescent="0.2">
      <c r="A385">
        <f>ROW(Source!A226)</f>
        <v>226</v>
      </c>
      <c r="B385">
        <v>51662619</v>
      </c>
      <c r="C385">
        <v>51662593</v>
      </c>
      <c r="D385">
        <v>49555131</v>
      </c>
      <c r="E385">
        <v>1</v>
      </c>
      <c r="F385">
        <v>1</v>
      </c>
      <c r="G385">
        <v>1</v>
      </c>
      <c r="H385">
        <v>3</v>
      </c>
      <c r="I385" t="s">
        <v>499</v>
      </c>
      <c r="J385" t="s">
        <v>500</v>
      </c>
      <c r="K385" t="s">
        <v>501</v>
      </c>
      <c r="L385">
        <v>1348</v>
      </c>
      <c r="N385">
        <v>1009</v>
      </c>
      <c r="O385" t="s">
        <v>196</v>
      </c>
      <c r="P385" t="s">
        <v>196</v>
      </c>
      <c r="Q385">
        <v>1000</v>
      </c>
      <c r="X385">
        <v>5.0099999999999997E-3</v>
      </c>
      <c r="Y385">
        <v>17183</v>
      </c>
      <c r="Z385">
        <v>0</v>
      </c>
      <c r="AA385">
        <v>0</v>
      </c>
      <c r="AB385">
        <v>0</v>
      </c>
      <c r="AC385">
        <v>0</v>
      </c>
      <c r="AD385">
        <v>1</v>
      </c>
      <c r="AE385">
        <v>0</v>
      </c>
      <c r="AF385" t="s">
        <v>3</v>
      </c>
      <c r="AG385">
        <v>5.0099999999999997E-3</v>
      </c>
      <c r="AH385">
        <v>2</v>
      </c>
      <c r="AI385">
        <v>51662604</v>
      </c>
      <c r="AJ385">
        <v>342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</row>
    <row r="386" spans="1:44" x14ac:dyDescent="0.2">
      <c r="A386">
        <f>ROW(Source!A226)</f>
        <v>226</v>
      </c>
      <c r="B386">
        <v>51662620</v>
      </c>
      <c r="C386">
        <v>51662593</v>
      </c>
      <c r="D386">
        <v>49514607</v>
      </c>
      <c r="E386">
        <v>70</v>
      </c>
      <c r="F386">
        <v>1</v>
      </c>
      <c r="G386">
        <v>1</v>
      </c>
      <c r="H386">
        <v>3</v>
      </c>
      <c r="I386" t="s">
        <v>547</v>
      </c>
      <c r="J386" t="s">
        <v>3</v>
      </c>
      <c r="K386" t="s">
        <v>548</v>
      </c>
      <c r="L386">
        <v>1327</v>
      </c>
      <c r="N386">
        <v>1005</v>
      </c>
      <c r="O386" t="s">
        <v>63</v>
      </c>
      <c r="P386" t="s">
        <v>63</v>
      </c>
      <c r="Q386">
        <v>1</v>
      </c>
      <c r="X386">
        <v>100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 t="s">
        <v>3</v>
      </c>
      <c r="AG386">
        <v>100</v>
      </c>
      <c r="AH386">
        <v>3</v>
      </c>
      <c r="AI386">
        <v>-1</v>
      </c>
      <c r="AJ386" t="s">
        <v>3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</row>
    <row r="387" spans="1:44" x14ac:dyDescent="0.2">
      <c r="A387">
        <f>ROW(Source!A226)</f>
        <v>226</v>
      </c>
      <c r="B387">
        <v>51662621</v>
      </c>
      <c r="C387">
        <v>51662593</v>
      </c>
      <c r="D387">
        <v>49514616</v>
      </c>
      <c r="E387">
        <v>70</v>
      </c>
      <c r="F387">
        <v>1</v>
      </c>
      <c r="G387">
        <v>1</v>
      </c>
      <c r="H387">
        <v>3</v>
      </c>
      <c r="I387" t="s">
        <v>549</v>
      </c>
      <c r="J387" t="s">
        <v>3</v>
      </c>
      <c r="K387" t="s">
        <v>550</v>
      </c>
      <c r="L387">
        <v>1346</v>
      </c>
      <c r="N387">
        <v>1009</v>
      </c>
      <c r="O387" t="s">
        <v>471</v>
      </c>
      <c r="P387" t="s">
        <v>471</v>
      </c>
      <c r="Q387">
        <v>1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1</v>
      </c>
      <c r="AD387">
        <v>0</v>
      </c>
      <c r="AE387">
        <v>0</v>
      </c>
      <c r="AF387" t="s">
        <v>3</v>
      </c>
      <c r="AG387">
        <v>0</v>
      </c>
      <c r="AH387">
        <v>3</v>
      </c>
      <c r="AI387">
        <v>-1</v>
      </c>
      <c r="AJ387" t="s">
        <v>3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</row>
    <row r="388" spans="1:44" x14ac:dyDescent="0.2">
      <c r="A388">
        <f>ROW(Source!A226)</f>
        <v>226</v>
      </c>
      <c r="B388">
        <v>51662622</v>
      </c>
      <c r="C388">
        <v>51662593</v>
      </c>
      <c r="D388">
        <v>49514616</v>
      </c>
      <c r="E388">
        <v>70</v>
      </c>
      <c r="F388">
        <v>1</v>
      </c>
      <c r="G388">
        <v>1</v>
      </c>
      <c r="H388">
        <v>3</v>
      </c>
      <c r="I388" t="s">
        <v>549</v>
      </c>
      <c r="J388" t="s">
        <v>3</v>
      </c>
      <c r="K388" t="s">
        <v>551</v>
      </c>
      <c r="L388">
        <v>1371</v>
      </c>
      <c r="N388">
        <v>1013</v>
      </c>
      <c r="O388" t="s">
        <v>17</v>
      </c>
      <c r="P388" t="s">
        <v>17</v>
      </c>
      <c r="Q388">
        <v>1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1</v>
      </c>
      <c r="AD388">
        <v>0</v>
      </c>
      <c r="AE388">
        <v>0</v>
      </c>
      <c r="AF388" t="s">
        <v>3</v>
      </c>
      <c r="AG388">
        <v>0</v>
      </c>
      <c r="AH388">
        <v>3</v>
      </c>
      <c r="AI388">
        <v>-1</v>
      </c>
      <c r="AJ388" t="s">
        <v>3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</row>
    <row r="389" spans="1:44" x14ac:dyDescent="0.2">
      <c r="A389">
        <f>ROW(Source!A226)</f>
        <v>226</v>
      </c>
      <c r="B389">
        <v>51662623</v>
      </c>
      <c r="C389">
        <v>51662593</v>
      </c>
      <c r="D389">
        <v>49514677</v>
      </c>
      <c r="E389">
        <v>70</v>
      </c>
      <c r="F389">
        <v>1</v>
      </c>
      <c r="G389">
        <v>1</v>
      </c>
      <c r="H389">
        <v>3</v>
      </c>
      <c r="I389" t="s">
        <v>552</v>
      </c>
      <c r="J389" t="s">
        <v>3</v>
      </c>
      <c r="K389" t="s">
        <v>553</v>
      </c>
      <c r="L389">
        <v>1371</v>
      </c>
      <c r="N389">
        <v>1013</v>
      </c>
      <c r="O389" t="s">
        <v>17</v>
      </c>
      <c r="P389" t="s">
        <v>17</v>
      </c>
      <c r="Q389">
        <v>1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1</v>
      </c>
      <c r="AD389">
        <v>0</v>
      </c>
      <c r="AE389">
        <v>0</v>
      </c>
      <c r="AF389" t="s">
        <v>3</v>
      </c>
      <c r="AG389">
        <v>0</v>
      </c>
      <c r="AH389">
        <v>3</v>
      </c>
      <c r="AI389">
        <v>-1</v>
      </c>
      <c r="AJ389" t="s">
        <v>3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</row>
    <row r="390" spans="1:44" x14ac:dyDescent="0.2">
      <c r="A390">
        <f>ROW(Source!A230)</f>
        <v>230</v>
      </c>
      <c r="B390">
        <v>51662635</v>
      </c>
      <c r="C390">
        <v>51662627</v>
      </c>
      <c r="D390">
        <v>49510767</v>
      </c>
      <c r="E390">
        <v>70</v>
      </c>
      <c r="F390">
        <v>1</v>
      </c>
      <c r="G390">
        <v>1</v>
      </c>
      <c r="H390">
        <v>1</v>
      </c>
      <c r="I390" t="s">
        <v>502</v>
      </c>
      <c r="J390" t="s">
        <v>3</v>
      </c>
      <c r="K390" t="s">
        <v>503</v>
      </c>
      <c r="L390">
        <v>1191</v>
      </c>
      <c r="N390">
        <v>1013</v>
      </c>
      <c r="O390" t="s">
        <v>455</v>
      </c>
      <c r="P390" t="s">
        <v>455</v>
      </c>
      <c r="Q390">
        <v>1</v>
      </c>
      <c r="X390">
        <v>5</v>
      </c>
      <c r="Y390">
        <v>0</v>
      </c>
      <c r="Z390">
        <v>0</v>
      </c>
      <c r="AA390">
        <v>0</v>
      </c>
      <c r="AB390">
        <v>9.92</v>
      </c>
      <c r="AC390">
        <v>0</v>
      </c>
      <c r="AD390">
        <v>1</v>
      </c>
      <c r="AE390">
        <v>1</v>
      </c>
      <c r="AF390" t="s">
        <v>3</v>
      </c>
      <c r="AG390">
        <v>5</v>
      </c>
      <c r="AH390">
        <v>2</v>
      </c>
      <c r="AI390">
        <v>51662628</v>
      </c>
      <c r="AJ390">
        <v>346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</row>
    <row r="391" spans="1:44" x14ac:dyDescent="0.2">
      <c r="A391">
        <f>ROW(Source!A230)</f>
        <v>230</v>
      </c>
      <c r="B391">
        <v>51662636</v>
      </c>
      <c r="C391">
        <v>51662627</v>
      </c>
      <c r="D391">
        <v>49510905</v>
      </c>
      <c r="E391">
        <v>70</v>
      </c>
      <c r="F391">
        <v>1</v>
      </c>
      <c r="G391">
        <v>1</v>
      </c>
      <c r="H391">
        <v>1</v>
      </c>
      <c r="I391" t="s">
        <v>456</v>
      </c>
      <c r="J391" t="s">
        <v>3</v>
      </c>
      <c r="K391" t="s">
        <v>457</v>
      </c>
      <c r="L391">
        <v>1191</v>
      </c>
      <c r="N391">
        <v>1013</v>
      </c>
      <c r="O391" t="s">
        <v>455</v>
      </c>
      <c r="P391" t="s">
        <v>455</v>
      </c>
      <c r="Q391">
        <v>1</v>
      </c>
      <c r="X391">
        <v>0.43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1</v>
      </c>
      <c r="AE391">
        <v>2</v>
      </c>
      <c r="AF391" t="s">
        <v>3</v>
      </c>
      <c r="AG391">
        <v>0.43</v>
      </c>
      <c r="AH391">
        <v>2</v>
      </c>
      <c r="AI391">
        <v>51662629</v>
      </c>
      <c r="AJ391">
        <v>347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</row>
    <row r="392" spans="1:44" x14ac:dyDescent="0.2">
      <c r="A392">
        <f>ROW(Source!A230)</f>
        <v>230</v>
      </c>
      <c r="B392">
        <v>51662637</v>
      </c>
      <c r="C392">
        <v>51662627</v>
      </c>
      <c r="D392">
        <v>49673503</v>
      </c>
      <c r="E392">
        <v>1</v>
      </c>
      <c r="F392">
        <v>1</v>
      </c>
      <c r="G392">
        <v>1</v>
      </c>
      <c r="H392">
        <v>2</v>
      </c>
      <c r="I392" t="s">
        <v>465</v>
      </c>
      <c r="J392" t="s">
        <v>466</v>
      </c>
      <c r="K392" t="s">
        <v>467</v>
      </c>
      <c r="L392">
        <v>1367</v>
      </c>
      <c r="N392">
        <v>1011</v>
      </c>
      <c r="O392" t="s">
        <v>461</v>
      </c>
      <c r="P392" t="s">
        <v>461</v>
      </c>
      <c r="Q392">
        <v>1</v>
      </c>
      <c r="X392">
        <v>0.43</v>
      </c>
      <c r="Y392">
        <v>0</v>
      </c>
      <c r="Z392">
        <v>65.709999999999994</v>
      </c>
      <c r="AA392">
        <v>11.6</v>
      </c>
      <c r="AB392">
        <v>0</v>
      </c>
      <c r="AC392">
        <v>0</v>
      </c>
      <c r="AD392">
        <v>1</v>
      </c>
      <c r="AE392">
        <v>0</v>
      </c>
      <c r="AF392" t="s">
        <v>3</v>
      </c>
      <c r="AG392">
        <v>0.43</v>
      </c>
      <c r="AH392">
        <v>2</v>
      </c>
      <c r="AI392">
        <v>51662630</v>
      </c>
      <c r="AJ392">
        <v>348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</row>
    <row r="393" spans="1:44" x14ac:dyDescent="0.2">
      <c r="A393">
        <f>ROW(Source!A230)</f>
        <v>230</v>
      </c>
      <c r="B393">
        <v>51662638</v>
      </c>
      <c r="C393">
        <v>51662627</v>
      </c>
      <c r="D393">
        <v>49523581</v>
      </c>
      <c r="E393">
        <v>1</v>
      </c>
      <c r="F393">
        <v>1</v>
      </c>
      <c r="G393">
        <v>1</v>
      </c>
      <c r="H393">
        <v>3</v>
      </c>
      <c r="I393" t="s">
        <v>504</v>
      </c>
      <c r="J393" t="s">
        <v>505</v>
      </c>
      <c r="K393" t="s">
        <v>506</v>
      </c>
      <c r="L393">
        <v>1301</v>
      </c>
      <c r="N393">
        <v>1003</v>
      </c>
      <c r="O393" t="s">
        <v>507</v>
      </c>
      <c r="P393" t="s">
        <v>507</v>
      </c>
      <c r="Q393">
        <v>1</v>
      </c>
      <c r="X393">
        <v>20</v>
      </c>
      <c r="Y393">
        <v>3</v>
      </c>
      <c r="Z393">
        <v>0</v>
      </c>
      <c r="AA393">
        <v>0</v>
      </c>
      <c r="AB393">
        <v>0</v>
      </c>
      <c r="AC393">
        <v>0</v>
      </c>
      <c r="AD393">
        <v>1</v>
      </c>
      <c r="AE393">
        <v>0</v>
      </c>
      <c r="AF393" t="s">
        <v>3</v>
      </c>
      <c r="AG393">
        <v>20</v>
      </c>
      <c r="AH393">
        <v>2</v>
      </c>
      <c r="AI393">
        <v>51662632</v>
      </c>
      <c r="AJ393">
        <v>350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</row>
    <row r="394" spans="1:44" x14ac:dyDescent="0.2">
      <c r="A394">
        <f>ROW(Source!A230)</f>
        <v>230</v>
      </c>
      <c r="B394">
        <v>51662639</v>
      </c>
      <c r="C394">
        <v>51662627</v>
      </c>
      <c r="D394">
        <v>49513635</v>
      </c>
      <c r="E394">
        <v>70</v>
      </c>
      <c r="F394">
        <v>1</v>
      </c>
      <c r="G394">
        <v>1</v>
      </c>
      <c r="H394">
        <v>3</v>
      </c>
      <c r="I394" t="s">
        <v>558</v>
      </c>
      <c r="J394" t="s">
        <v>3</v>
      </c>
      <c r="K394" t="s">
        <v>559</v>
      </c>
      <c r="L394">
        <v>1327</v>
      </c>
      <c r="N394">
        <v>1005</v>
      </c>
      <c r="O394" t="s">
        <v>63</v>
      </c>
      <c r="P394" t="s">
        <v>63</v>
      </c>
      <c r="Q394">
        <v>1</v>
      </c>
      <c r="X394">
        <v>11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 t="s">
        <v>3</v>
      </c>
      <c r="AG394">
        <v>11</v>
      </c>
      <c r="AH394">
        <v>3</v>
      </c>
      <c r="AI394">
        <v>-1</v>
      </c>
      <c r="AJ394" t="s">
        <v>3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</row>
    <row r="395" spans="1:44" x14ac:dyDescent="0.2">
      <c r="A395">
        <f>ROW(Source!A230)</f>
        <v>230</v>
      </c>
      <c r="B395">
        <v>51662640</v>
      </c>
      <c r="C395">
        <v>51662627</v>
      </c>
      <c r="D395">
        <v>49553409</v>
      </c>
      <c r="E395">
        <v>1</v>
      </c>
      <c r="F395">
        <v>1</v>
      </c>
      <c r="G395">
        <v>1</v>
      </c>
      <c r="H395">
        <v>3</v>
      </c>
      <c r="I395" t="s">
        <v>216</v>
      </c>
      <c r="J395" t="s">
        <v>219</v>
      </c>
      <c r="K395" t="s">
        <v>217</v>
      </c>
      <c r="L395">
        <v>1296</v>
      </c>
      <c r="N395">
        <v>1002</v>
      </c>
      <c r="O395" t="s">
        <v>218</v>
      </c>
      <c r="P395" t="s">
        <v>218</v>
      </c>
      <c r="Q395">
        <v>1</v>
      </c>
      <c r="X395">
        <v>1.5</v>
      </c>
      <c r="Y395">
        <v>65.58</v>
      </c>
      <c r="Z395">
        <v>0</v>
      </c>
      <c r="AA395">
        <v>0</v>
      </c>
      <c r="AB395">
        <v>0</v>
      </c>
      <c r="AC395">
        <v>0</v>
      </c>
      <c r="AD395">
        <v>1</v>
      </c>
      <c r="AE395">
        <v>0</v>
      </c>
      <c r="AF395" t="s">
        <v>3</v>
      </c>
      <c r="AG395">
        <v>1.5</v>
      </c>
      <c r="AH395">
        <v>2</v>
      </c>
      <c r="AI395">
        <v>51662633</v>
      </c>
      <c r="AJ395">
        <v>351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</row>
    <row r="396" spans="1:44" x14ac:dyDescent="0.2">
      <c r="A396">
        <f>ROW(Source!A230)</f>
        <v>230</v>
      </c>
      <c r="B396">
        <v>51662641</v>
      </c>
      <c r="C396">
        <v>51662627</v>
      </c>
      <c r="D396">
        <v>49554226</v>
      </c>
      <c r="E396">
        <v>1</v>
      </c>
      <c r="F396">
        <v>1</v>
      </c>
      <c r="G396">
        <v>1</v>
      </c>
      <c r="H396">
        <v>3</v>
      </c>
      <c r="I396" t="s">
        <v>560</v>
      </c>
      <c r="J396" t="s">
        <v>561</v>
      </c>
      <c r="K396" t="s">
        <v>562</v>
      </c>
      <c r="L396">
        <v>1296</v>
      </c>
      <c r="N396">
        <v>1002</v>
      </c>
      <c r="O396" t="s">
        <v>218</v>
      </c>
      <c r="P396" t="s">
        <v>218</v>
      </c>
      <c r="Q396">
        <v>1</v>
      </c>
      <c r="X396">
        <v>0</v>
      </c>
      <c r="Y396">
        <v>269.51</v>
      </c>
      <c r="Z396">
        <v>0</v>
      </c>
      <c r="AA396">
        <v>0</v>
      </c>
      <c r="AB396">
        <v>0</v>
      </c>
      <c r="AC396">
        <v>1</v>
      </c>
      <c r="AD396">
        <v>0</v>
      </c>
      <c r="AE396">
        <v>0</v>
      </c>
      <c r="AF396" t="s">
        <v>3</v>
      </c>
      <c r="AG396">
        <v>0</v>
      </c>
      <c r="AH396">
        <v>3</v>
      </c>
      <c r="AI396">
        <v>-1</v>
      </c>
      <c r="AJ396" t="s">
        <v>3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</row>
    <row r="397" spans="1:44" x14ac:dyDescent="0.2">
      <c r="A397">
        <f>ROW(Source!A230)</f>
        <v>230</v>
      </c>
      <c r="B397">
        <v>51662642</v>
      </c>
      <c r="C397">
        <v>51662627</v>
      </c>
      <c r="D397">
        <v>49555331</v>
      </c>
      <c r="E397">
        <v>1</v>
      </c>
      <c r="F397">
        <v>1</v>
      </c>
      <c r="G397">
        <v>1</v>
      </c>
      <c r="H397">
        <v>3</v>
      </c>
      <c r="I397" t="s">
        <v>221</v>
      </c>
      <c r="J397" t="s">
        <v>223</v>
      </c>
      <c r="K397" t="s">
        <v>222</v>
      </c>
      <c r="L397">
        <v>1296</v>
      </c>
      <c r="N397">
        <v>1002</v>
      </c>
      <c r="O397" t="s">
        <v>218</v>
      </c>
      <c r="P397" t="s">
        <v>218</v>
      </c>
      <c r="Q397">
        <v>1</v>
      </c>
      <c r="X397">
        <v>5.7000000000000002E-2</v>
      </c>
      <c r="Y397">
        <v>200.58</v>
      </c>
      <c r="Z397">
        <v>0</v>
      </c>
      <c r="AA397">
        <v>0</v>
      </c>
      <c r="AB397">
        <v>0</v>
      </c>
      <c r="AC397">
        <v>0</v>
      </c>
      <c r="AD397">
        <v>1</v>
      </c>
      <c r="AE397">
        <v>0</v>
      </c>
      <c r="AF397" t="s">
        <v>3</v>
      </c>
      <c r="AG397">
        <v>5.7000000000000002E-2</v>
      </c>
      <c r="AH397">
        <v>2</v>
      </c>
      <c r="AI397">
        <v>51662634</v>
      </c>
      <c r="AJ397">
        <v>352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</row>
    <row r="398" spans="1:44" x14ac:dyDescent="0.2">
      <c r="A398">
        <f>ROW(Source!A234)</f>
        <v>234</v>
      </c>
      <c r="B398">
        <v>51662654</v>
      </c>
      <c r="C398">
        <v>51662646</v>
      </c>
      <c r="D398">
        <v>49510767</v>
      </c>
      <c r="E398">
        <v>70</v>
      </c>
      <c r="F398">
        <v>1</v>
      </c>
      <c r="G398">
        <v>1</v>
      </c>
      <c r="H398">
        <v>1</v>
      </c>
      <c r="I398" t="s">
        <v>502</v>
      </c>
      <c r="J398" t="s">
        <v>3</v>
      </c>
      <c r="K398" t="s">
        <v>503</v>
      </c>
      <c r="L398">
        <v>1191</v>
      </c>
      <c r="N398">
        <v>1013</v>
      </c>
      <c r="O398" t="s">
        <v>455</v>
      </c>
      <c r="P398" t="s">
        <v>455</v>
      </c>
      <c r="Q398">
        <v>1</v>
      </c>
      <c r="X398">
        <v>5</v>
      </c>
      <c r="Y398">
        <v>0</v>
      </c>
      <c r="Z398">
        <v>0</v>
      </c>
      <c r="AA398">
        <v>0</v>
      </c>
      <c r="AB398">
        <v>9.92</v>
      </c>
      <c r="AC398">
        <v>0</v>
      </c>
      <c r="AD398">
        <v>1</v>
      </c>
      <c r="AE398">
        <v>1</v>
      </c>
      <c r="AF398" t="s">
        <v>3</v>
      </c>
      <c r="AG398">
        <v>5</v>
      </c>
      <c r="AH398">
        <v>2</v>
      </c>
      <c r="AI398">
        <v>51662647</v>
      </c>
      <c r="AJ398">
        <v>353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</row>
    <row r="399" spans="1:44" x14ac:dyDescent="0.2">
      <c r="A399">
        <f>ROW(Source!A234)</f>
        <v>234</v>
      </c>
      <c r="B399">
        <v>51662655</v>
      </c>
      <c r="C399">
        <v>51662646</v>
      </c>
      <c r="D399">
        <v>49510905</v>
      </c>
      <c r="E399">
        <v>70</v>
      </c>
      <c r="F399">
        <v>1</v>
      </c>
      <c r="G399">
        <v>1</v>
      </c>
      <c r="H399">
        <v>1</v>
      </c>
      <c r="I399" t="s">
        <v>456</v>
      </c>
      <c r="J399" t="s">
        <v>3</v>
      </c>
      <c r="K399" t="s">
        <v>457</v>
      </c>
      <c r="L399">
        <v>1191</v>
      </c>
      <c r="N399">
        <v>1013</v>
      </c>
      <c r="O399" t="s">
        <v>455</v>
      </c>
      <c r="P399" t="s">
        <v>455</v>
      </c>
      <c r="Q399">
        <v>1</v>
      </c>
      <c r="X399">
        <v>0.43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1</v>
      </c>
      <c r="AE399">
        <v>2</v>
      </c>
      <c r="AF399" t="s">
        <v>3</v>
      </c>
      <c r="AG399">
        <v>0.43</v>
      </c>
      <c r="AH399">
        <v>2</v>
      </c>
      <c r="AI399">
        <v>51662648</v>
      </c>
      <c r="AJ399">
        <v>354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</row>
    <row r="400" spans="1:44" x14ac:dyDescent="0.2">
      <c r="A400">
        <f>ROW(Source!A234)</f>
        <v>234</v>
      </c>
      <c r="B400">
        <v>51662656</v>
      </c>
      <c r="C400">
        <v>51662646</v>
      </c>
      <c r="D400">
        <v>49673503</v>
      </c>
      <c r="E400">
        <v>1</v>
      </c>
      <c r="F400">
        <v>1</v>
      </c>
      <c r="G400">
        <v>1</v>
      </c>
      <c r="H400">
        <v>2</v>
      </c>
      <c r="I400" t="s">
        <v>465</v>
      </c>
      <c r="J400" t="s">
        <v>466</v>
      </c>
      <c r="K400" t="s">
        <v>467</v>
      </c>
      <c r="L400">
        <v>1367</v>
      </c>
      <c r="N400">
        <v>1011</v>
      </c>
      <c r="O400" t="s">
        <v>461</v>
      </c>
      <c r="P400" t="s">
        <v>461</v>
      </c>
      <c r="Q400">
        <v>1</v>
      </c>
      <c r="X400">
        <v>0.43</v>
      </c>
      <c r="Y400">
        <v>0</v>
      </c>
      <c r="Z400">
        <v>65.709999999999994</v>
      </c>
      <c r="AA400">
        <v>11.6</v>
      </c>
      <c r="AB400">
        <v>0</v>
      </c>
      <c r="AC400">
        <v>0</v>
      </c>
      <c r="AD400">
        <v>1</v>
      </c>
      <c r="AE400">
        <v>0</v>
      </c>
      <c r="AF400" t="s">
        <v>3</v>
      </c>
      <c r="AG400">
        <v>0.43</v>
      </c>
      <c r="AH400">
        <v>2</v>
      </c>
      <c r="AI400">
        <v>51662649</v>
      </c>
      <c r="AJ400">
        <v>355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</row>
    <row r="401" spans="1:44" x14ac:dyDescent="0.2">
      <c r="A401">
        <f>ROW(Source!A234)</f>
        <v>234</v>
      </c>
      <c r="B401">
        <v>51662657</v>
      </c>
      <c r="C401">
        <v>51662646</v>
      </c>
      <c r="D401">
        <v>49523581</v>
      </c>
      <c r="E401">
        <v>1</v>
      </c>
      <c r="F401">
        <v>1</v>
      </c>
      <c r="G401">
        <v>1</v>
      </c>
      <c r="H401">
        <v>3</v>
      </c>
      <c r="I401" t="s">
        <v>504</v>
      </c>
      <c r="J401" t="s">
        <v>505</v>
      </c>
      <c r="K401" t="s">
        <v>506</v>
      </c>
      <c r="L401">
        <v>1301</v>
      </c>
      <c r="N401">
        <v>1003</v>
      </c>
      <c r="O401" t="s">
        <v>507</v>
      </c>
      <c r="P401" t="s">
        <v>507</v>
      </c>
      <c r="Q401">
        <v>1</v>
      </c>
      <c r="X401">
        <v>20</v>
      </c>
      <c r="Y401">
        <v>3</v>
      </c>
      <c r="Z401">
        <v>0</v>
      </c>
      <c r="AA401">
        <v>0</v>
      </c>
      <c r="AB401">
        <v>0</v>
      </c>
      <c r="AC401">
        <v>0</v>
      </c>
      <c r="AD401">
        <v>1</v>
      </c>
      <c r="AE401">
        <v>0</v>
      </c>
      <c r="AF401" t="s">
        <v>3</v>
      </c>
      <c r="AG401">
        <v>20</v>
      </c>
      <c r="AH401">
        <v>2</v>
      </c>
      <c r="AI401">
        <v>51662651</v>
      </c>
      <c r="AJ401">
        <v>357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</row>
    <row r="402" spans="1:44" x14ac:dyDescent="0.2">
      <c r="A402">
        <f>ROW(Source!A234)</f>
        <v>234</v>
      </c>
      <c r="B402">
        <v>51662658</v>
      </c>
      <c r="C402">
        <v>51662646</v>
      </c>
      <c r="D402">
        <v>49513635</v>
      </c>
      <c r="E402">
        <v>70</v>
      </c>
      <c r="F402">
        <v>1</v>
      </c>
      <c r="G402">
        <v>1</v>
      </c>
      <c r="H402">
        <v>3</v>
      </c>
      <c r="I402" t="s">
        <v>558</v>
      </c>
      <c r="J402" t="s">
        <v>3</v>
      </c>
      <c r="K402" t="s">
        <v>559</v>
      </c>
      <c r="L402">
        <v>1327</v>
      </c>
      <c r="N402">
        <v>1005</v>
      </c>
      <c r="O402" t="s">
        <v>63</v>
      </c>
      <c r="P402" t="s">
        <v>63</v>
      </c>
      <c r="Q402">
        <v>1</v>
      </c>
      <c r="X402">
        <v>11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 t="s">
        <v>3</v>
      </c>
      <c r="AG402">
        <v>11</v>
      </c>
      <c r="AH402">
        <v>3</v>
      </c>
      <c r="AI402">
        <v>-1</v>
      </c>
      <c r="AJ402" t="s">
        <v>3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</row>
    <row r="403" spans="1:44" x14ac:dyDescent="0.2">
      <c r="A403">
        <f>ROW(Source!A234)</f>
        <v>234</v>
      </c>
      <c r="B403">
        <v>51662659</v>
      </c>
      <c r="C403">
        <v>51662646</v>
      </c>
      <c r="D403">
        <v>49553409</v>
      </c>
      <c r="E403">
        <v>1</v>
      </c>
      <c r="F403">
        <v>1</v>
      </c>
      <c r="G403">
        <v>1</v>
      </c>
      <c r="H403">
        <v>3</v>
      </c>
      <c r="I403" t="s">
        <v>216</v>
      </c>
      <c r="J403" t="s">
        <v>219</v>
      </c>
      <c r="K403" t="s">
        <v>217</v>
      </c>
      <c r="L403">
        <v>1296</v>
      </c>
      <c r="N403">
        <v>1002</v>
      </c>
      <c r="O403" t="s">
        <v>218</v>
      </c>
      <c r="P403" t="s">
        <v>218</v>
      </c>
      <c r="Q403">
        <v>1</v>
      </c>
      <c r="X403">
        <v>1.5</v>
      </c>
      <c r="Y403">
        <v>65.58</v>
      </c>
      <c r="Z403">
        <v>0</v>
      </c>
      <c r="AA403">
        <v>0</v>
      </c>
      <c r="AB403">
        <v>0</v>
      </c>
      <c r="AC403">
        <v>0</v>
      </c>
      <c r="AD403">
        <v>1</v>
      </c>
      <c r="AE403">
        <v>0</v>
      </c>
      <c r="AF403" t="s">
        <v>3</v>
      </c>
      <c r="AG403">
        <v>1.5</v>
      </c>
      <c r="AH403">
        <v>2</v>
      </c>
      <c r="AI403">
        <v>51662652</v>
      </c>
      <c r="AJ403">
        <v>358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</row>
    <row r="404" spans="1:44" x14ac:dyDescent="0.2">
      <c r="A404">
        <f>ROW(Source!A234)</f>
        <v>234</v>
      </c>
      <c r="B404">
        <v>51662660</v>
      </c>
      <c r="C404">
        <v>51662646</v>
      </c>
      <c r="D404">
        <v>49554226</v>
      </c>
      <c r="E404">
        <v>1</v>
      </c>
      <c r="F404">
        <v>1</v>
      </c>
      <c r="G404">
        <v>1</v>
      </c>
      <c r="H404">
        <v>3</v>
      </c>
      <c r="I404" t="s">
        <v>560</v>
      </c>
      <c r="J404" t="s">
        <v>561</v>
      </c>
      <c r="K404" t="s">
        <v>562</v>
      </c>
      <c r="L404">
        <v>1296</v>
      </c>
      <c r="N404">
        <v>1002</v>
      </c>
      <c r="O404" t="s">
        <v>218</v>
      </c>
      <c r="P404" t="s">
        <v>218</v>
      </c>
      <c r="Q404">
        <v>1</v>
      </c>
      <c r="X404">
        <v>0</v>
      </c>
      <c r="Y404">
        <v>269.51</v>
      </c>
      <c r="Z404">
        <v>0</v>
      </c>
      <c r="AA404">
        <v>0</v>
      </c>
      <c r="AB404">
        <v>0</v>
      </c>
      <c r="AC404">
        <v>1</v>
      </c>
      <c r="AD404">
        <v>0</v>
      </c>
      <c r="AE404">
        <v>0</v>
      </c>
      <c r="AF404" t="s">
        <v>3</v>
      </c>
      <c r="AG404">
        <v>0</v>
      </c>
      <c r="AH404">
        <v>3</v>
      </c>
      <c r="AI404">
        <v>-1</v>
      </c>
      <c r="AJ404" t="s">
        <v>3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</row>
    <row r="405" spans="1:44" x14ac:dyDescent="0.2">
      <c r="A405">
        <f>ROW(Source!A234)</f>
        <v>234</v>
      </c>
      <c r="B405">
        <v>51662661</v>
      </c>
      <c r="C405">
        <v>51662646</v>
      </c>
      <c r="D405">
        <v>49555331</v>
      </c>
      <c r="E405">
        <v>1</v>
      </c>
      <c r="F405">
        <v>1</v>
      </c>
      <c r="G405">
        <v>1</v>
      </c>
      <c r="H405">
        <v>3</v>
      </c>
      <c r="I405" t="s">
        <v>221</v>
      </c>
      <c r="J405" t="s">
        <v>223</v>
      </c>
      <c r="K405" t="s">
        <v>222</v>
      </c>
      <c r="L405">
        <v>1296</v>
      </c>
      <c r="N405">
        <v>1002</v>
      </c>
      <c r="O405" t="s">
        <v>218</v>
      </c>
      <c r="P405" t="s">
        <v>218</v>
      </c>
      <c r="Q405">
        <v>1</v>
      </c>
      <c r="X405">
        <v>5.7000000000000002E-2</v>
      </c>
      <c r="Y405">
        <v>200.58</v>
      </c>
      <c r="Z405">
        <v>0</v>
      </c>
      <c r="AA405">
        <v>0</v>
      </c>
      <c r="AB405">
        <v>0</v>
      </c>
      <c r="AC405">
        <v>0</v>
      </c>
      <c r="AD405">
        <v>1</v>
      </c>
      <c r="AE405">
        <v>0</v>
      </c>
      <c r="AF405" t="s">
        <v>3</v>
      </c>
      <c r="AG405">
        <v>5.7000000000000002E-2</v>
      </c>
      <c r="AH405">
        <v>2</v>
      </c>
      <c r="AI405">
        <v>51662653</v>
      </c>
      <c r="AJ405">
        <v>359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</row>
    <row r="406" spans="1:44" x14ac:dyDescent="0.2">
      <c r="A406">
        <f>ROW(Source!A273)</f>
        <v>273</v>
      </c>
      <c r="B406">
        <v>51662673</v>
      </c>
      <c r="C406">
        <v>51662665</v>
      </c>
      <c r="D406">
        <v>49510715</v>
      </c>
      <c r="E406">
        <v>70</v>
      </c>
      <c r="F406">
        <v>1</v>
      </c>
      <c r="G406">
        <v>1</v>
      </c>
      <c r="H406">
        <v>1</v>
      </c>
      <c r="I406" t="s">
        <v>508</v>
      </c>
      <c r="J406" t="s">
        <v>3</v>
      </c>
      <c r="K406" t="s">
        <v>509</v>
      </c>
      <c r="L406">
        <v>1191</v>
      </c>
      <c r="N406">
        <v>1013</v>
      </c>
      <c r="O406" t="s">
        <v>455</v>
      </c>
      <c r="P406" t="s">
        <v>455</v>
      </c>
      <c r="Q406">
        <v>1</v>
      </c>
      <c r="X406">
        <v>6</v>
      </c>
      <c r="Y406">
        <v>0</v>
      </c>
      <c r="Z406">
        <v>0</v>
      </c>
      <c r="AA406">
        <v>0</v>
      </c>
      <c r="AB406">
        <v>8.5299999999999994</v>
      </c>
      <c r="AC406">
        <v>0</v>
      </c>
      <c r="AD406">
        <v>1</v>
      </c>
      <c r="AE406">
        <v>1</v>
      </c>
      <c r="AF406" t="s">
        <v>20</v>
      </c>
      <c r="AG406">
        <v>6.3000000000000007</v>
      </c>
      <c r="AH406">
        <v>2</v>
      </c>
      <c r="AI406">
        <v>51662666</v>
      </c>
      <c r="AJ406">
        <v>360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</row>
    <row r="407" spans="1:44" x14ac:dyDescent="0.2">
      <c r="A407">
        <f>ROW(Source!A273)</f>
        <v>273</v>
      </c>
      <c r="B407">
        <v>51662674</v>
      </c>
      <c r="C407">
        <v>51662665</v>
      </c>
      <c r="D407">
        <v>49510905</v>
      </c>
      <c r="E407">
        <v>70</v>
      </c>
      <c r="F407">
        <v>1</v>
      </c>
      <c r="G407">
        <v>1</v>
      </c>
      <c r="H407">
        <v>1</v>
      </c>
      <c r="I407" t="s">
        <v>456</v>
      </c>
      <c r="J407" t="s">
        <v>3</v>
      </c>
      <c r="K407" t="s">
        <v>457</v>
      </c>
      <c r="L407">
        <v>1191</v>
      </c>
      <c r="N407">
        <v>1013</v>
      </c>
      <c r="O407" t="s">
        <v>455</v>
      </c>
      <c r="P407" t="s">
        <v>455</v>
      </c>
      <c r="Q407">
        <v>1</v>
      </c>
      <c r="X407">
        <v>0.02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1</v>
      </c>
      <c r="AE407">
        <v>2</v>
      </c>
      <c r="AF407" t="s">
        <v>20</v>
      </c>
      <c r="AG407">
        <v>2.1000000000000001E-2</v>
      </c>
      <c r="AH407">
        <v>2</v>
      </c>
      <c r="AI407">
        <v>51662667</v>
      </c>
      <c r="AJ407">
        <v>361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</row>
    <row r="408" spans="1:44" x14ac:dyDescent="0.2">
      <c r="A408">
        <f>ROW(Source!A273)</f>
        <v>273</v>
      </c>
      <c r="B408">
        <v>51662675</v>
      </c>
      <c r="C408">
        <v>51662665</v>
      </c>
      <c r="D408">
        <v>49672573</v>
      </c>
      <c r="E408">
        <v>1</v>
      </c>
      <c r="F408">
        <v>1</v>
      </c>
      <c r="G408">
        <v>1</v>
      </c>
      <c r="H408">
        <v>2</v>
      </c>
      <c r="I408" t="s">
        <v>458</v>
      </c>
      <c r="J408" t="s">
        <v>459</v>
      </c>
      <c r="K408" t="s">
        <v>460</v>
      </c>
      <c r="L408">
        <v>1367</v>
      </c>
      <c r="N408">
        <v>1011</v>
      </c>
      <c r="O408" t="s">
        <v>461</v>
      </c>
      <c r="P408" t="s">
        <v>461</v>
      </c>
      <c r="Q408">
        <v>1</v>
      </c>
      <c r="X408">
        <v>0.01</v>
      </c>
      <c r="Y408">
        <v>0</v>
      </c>
      <c r="Z408">
        <v>115.4</v>
      </c>
      <c r="AA408">
        <v>13.5</v>
      </c>
      <c r="AB408">
        <v>0</v>
      </c>
      <c r="AC408">
        <v>0</v>
      </c>
      <c r="AD408">
        <v>1</v>
      </c>
      <c r="AE408">
        <v>0</v>
      </c>
      <c r="AF408" t="s">
        <v>20</v>
      </c>
      <c r="AG408">
        <v>1.0500000000000001E-2</v>
      </c>
      <c r="AH408">
        <v>2</v>
      </c>
      <c r="AI408">
        <v>51662668</v>
      </c>
      <c r="AJ408">
        <v>362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</row>
    <row r="409" spans="1:44" x14ac:dyDescent="0.2">
      <c r="A409">
        <f>ROW(Source!A273)</f>
        <v>273</v>
      </c>
      <c r="B409">
        <v>51662676</v>
      </c>
      <c r="C409">
        <v>51662665</v>
      </c>
      <c r="D409">
        <v>49672695</v>
      </c>
      <c r="E409">
        <v>1</v>
      </c>
      <c r="F409">
        <v>1</v>
      </c>
      <c r="G409">
        <v>1</v>
      </c>
      <c r="H409">
        <v>2</v>
      </c>
      <c r="I409" t="s">
        <v>462</v>
      </c>
      <c r="J409" t="s">
        <v>463</v>
      </c>
      <c r="K409" t="s">
        <v>464</v>
      </c>
      <c r="L409">
        <v>1367</v>
      </c>
      <c r="N409">
        <v>1011</v>
      </c>
      <c r="O409" t="s">
        <v>461</v>
      </c>
      <c r="P409" t="s">
        <v>461</v>
      </c>
      <c r="Q409">
        <v>1</v>
      </c>
      <c r="X409">
        <v>1.5</v>
      </c>
      <c r="Y409">
        <v>0</v>
      </c>
      <c r="Z409">
        <v>3.12</v>
      </c>
      <c r="AA409">
        <v>0</v>
      </c>
      <c r="AB409">
        <v>0</v>
      </c>
      <c r="AC409">
        <v>0</v>
      </c>
      <c r="AD409">
        <v>1</v>
      </c>
      <c r="AE409">
        <v>0</v>
      </c>
      <c r="AF409" t="s">
        <v>20</v>
      </c>
      <c r="AG409">
        <v>1.5750000000000002</v>
      </c>
      <c r="AH409">
        <v>2</v>
      </c>
      <c r="AI409">
        <v>51662669</v>
      </c>
      <c r="AJ409">
        <v>363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</row>
    <row r="410" spans="1:44" x14ac:dyDescent="0.2">
      <c r="A410">
        <f>ROW(Source!A273)</f>
        <v>273</v>
      </c>
      <c r="B410">
        <v>51662677</v>
      </c>
      <c r="C410">
        <v>51662665</v>
      </c>
      <c r="D410">
        <v>49673503</v>
      </c>
      <c r="E410">
        <v>1</v>
      </c>
      <c r="F410">
        <v>1</v>
      </c>
      <c r="G410">
        <v>1</v>
      </c>
      <c r="H410">
        <v>2</v>
      </c>
      <c r="I410" t="s">
        <v>465</v>
      </c>
      <c r="J410" t="s">
        <v>466</v>
      </c>
      <c r="K410" t="s">
        <v>467</v>
      </c>
      <c r="L410">
        <v>1367</v>
      </c>
      <c r="N410">
        <v>1011</v>
      </c>
      <c r="O410" t="s">
        <v>461</v>
      </c>
      <c r="P410" t="s">
        <v>461</v>
      </c>
      <c r="Q410">
        <v>1</v>
      </c>
      <c r="X410">
        <v>0.01</v>
      </c>
      <c r="Y410">
        <v>0</v>
      </c>
      <c r="Z410">
        <v>65.709999999999994</v>
      </c>
      <c r="AA410">
        <v>11.6</v>
      </c>
      <c r="AB410">
        <v>0</v>
      </c>
      <c r="AC410">
        <v>0</v>
      </c>
      <c r="AD410">
        <v>1</v>
      </c>
      <c r="AE410">
        <v>0</v>
      </c>
      <c r="AF410" t="s">
        <v>20</v>
      </c>
      <c r="AG410">
        <v>1.0500000000000001E-2</v>
      </c>
      <c r="AH410">
        <v>2</v>
      </c>
      <c r="AI410">
        <v>51662670</v>
      </c>
      <c r="AJ410">
        <v>364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</row>
    <row r="411" spans="1:44" x14ac:dyDescent="0.2">
      <c r="A411">
        <f>ROW(Source!A273)</f>
        <v>273</v>
      </c>
      <c r="B411">
        <v>51662678</v>
      </c>
      <c r="C411">
        <v>51662665</v>
      </c>
      <c r="D411">
        <v>49525443</v>
      </c>
      <c r="E411">
        <v>1</v>
      </c>
      <c r="F411">
        <v>1</v>
      </c>
      <c r="G411">
        <v>1</v>
      </c>
      <c r="H411">
        <v>3</v>
      </c>
      <c r="I411" t="s">
        <v>510</v>
      </c>
      <c r="J411" t="s">
        <v>511</v>
      </c>
      <c r="K411" t="s">
        <v>512</v>
      </c>
      <c r="L411">
        <v>1348</v>
      </c>
      <c r="N411">
        <v>1009</v>
      </c>
      <c r="O411" t="s">
        <v>196</v>
      </c>
      <c r="P411" t="s">
        <v>196</v>
      </c>
      <c r="Q411">
        <v>1000</v>
      </c>
      <c r="X411">
        <v>1.4E-3</v>
      </c>
      <c r="Y411">
        <v>10068</v>
      </c>
      <c r="Z411">
        <v>0</v>
      </c>
      <c r="AA411">
        <v>0</v>
      </c>
      <c r="AB411">
        <v>0</v>
      </c>
      <c r="AC411">
        <v>0</v>
      </c>
      <c r="AD411">
        <v>1</v>
      </c>
      <c r="AE411">
        <v>0</v>
      </c>
      <c r="AF411" t="s">
        <v>3</v>
      </c>
      <c r="AG411">
        <v>1.4E-3</v>
      </c>
      <c r="AH411">
        <v>2</v>
      </c>
      <c r="AI411">
        <v>51662671</v>
      </c>
      <c r="AJ411">
        <v>365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</row>
    <row r="412" spans="1:44" x14ac:dyDescent="0.2">
      <c r="A412">
        <f>ROW(Source!A275)</f>
        <v>275</v>
      </c>
      <c r="B412">
        <v>51662687</v>
      </c>
      <c r="C412">
        <v>51662680</v>
      </c>
      <c r="D412">
        <v>49510719</v>
      </c>
      <c r="E412">
        <v>70</v>
      </c>
      <c r="F412">
        <v>1</v>
      </c>
      <c r="G412">
        <v>1</v>
      </c>
      <c r="H412">
        <v>1</v>
      </c>
      <c r="I412" t="s">
        <v>491</v>
      </c>
      <c r="J412" t="s">
        <v>3</v>
      </c>
      <c r="K412" t="s">
        <v>492</v>
      </c>
      <c r="L412">
        <v>1191</v>
      </c>
      <c r="N412">
        <v>1013</v>
      </c>
      <c r="O412" t="s">
        <v>455</v>
      </c>
      <c r="P412" t="s">
        <v>455</v>
      </c>
      <c r="Q412">
        <v>1</v>
      </c>
      <c r="X412">
        <v>5.75</v>
      </c>
      <c r="Y412">
        <v>0</v>
      </c>
      <c r="Z412">
        <v>0</v>
      </c>
      <c r="AA412">
        <v>0</v>
      </c>
      <c r="AB412">
        <v>8.74</v>
      </c>
      <c r="AC412">
        <v>0</v>
      </c>
      <c r="AD412">
        <v>1</v>
      </c>
      <c r="AE412">
        <v>1</v>
      </c>
      <c r="AF412" t="s">
        <v>20</v>
      </c>
      <c r="AG412">
        <v>6.0375000000000005</v>
      </c>
      <c r="AH412">
        <v>2</v>
      </c>
      <c r="AI412">
        <v>51662681</v>
      </c>
      <c r="AJ412">
        <v>367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</row>
    <row r="413" spans="1:44" x14ac:dyDescent="0.2">
      <c r="A413">
        <f>ROW(Source!A275)</f>
        <v>275</v>
      </c>
      <c r="B413">
        <v>51662688</v>
      </c>
      <c r="C413">
        <v>51662680</v>
      </c>
      <c r="D413">
        <v>49510905</v>
      </c>
      <c r="E413">
        <v>70</v>
      </c>
      <c r="F413">
        <v>1</v>
      </c>
      <c r="G413">
        <v>1</v>
      </c>
      <c r="H413">
        <v>1</v>
      </c>
      <c r="I413" t="s">
        <v>456</v>
      </c>
      <c r="J413" t="s">
        <v>3</v>
      </c>
      <c r="K413" t="s">
        <v>457</v>
      </c>
      <c r="L413">
        <v>1191</v>
      </c>
      <c r="N413">
        <v>1013</v>
      </c>
      <c r="O413" t="s">
        <v>455</v>
      </c>
      <c r="P413" t="s">
        <v>455</v>
      </c>
      <c r="Q413">
        <v>1</v>
      </c>
      <c r="X413">
        <v>0.01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1</v>
      </c>
      <c r="AE413">
        <v>2</v>
      </c>
      <c r="AF413" t="s">
        <v>20</v>
      </c>
      <c r="AG413">
        <v>1.0500000000000001E-2</v>
      </c>
      <c r="AH413">
        <v>2</v>
      </c>
      <c r="AI413">
        <v>51662682</v>
      </c>
      <c r="AJ413">
        <v>368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</row>
    <row r="414" spans="1:44" x14ac:dyDescent="0.2">
      <c r="A414">
        <f>ROW(Source!A275)</f>
        <v>275</v>
      </c>
      <c r="B414">
        <v>51662689</v>
      </c>
      <c r="C414">
        <v>51662680</v>
      </c>
      <c r="D414">
        <v>49673503</v>
      </c>
      <c r="E414">
        <v>1</v>
      </c>
      <c r="F414">
        <v>1</v>
      </c>
      <c r="G414">
        <v>1</v>
      </c>
      <c r="H414">
        <v>2</v>
      </c>
      <c r="I414" t="s">
        <v>465</v>
      </c>
      <c r="J414" t="s">
        <v>466</v>
      </c>
      <c r="K414" t="s">
        <v>467</v>
      </c>
      <c r="L414">
        <v>1367</v>
      </c>
      <c r="N414">
        <v>1011</v>
      </c>
      <c r="O414" t="s">
        <v>461</v>
      </c>
      <c r="P414" t="s">
        <v>461</v>
      </c>
      <c r="Q414">
        <v>1</v>
      </c>
      <c r="X414">
        <v>0.01</v>
      </c>
      <c r="Y414">
        <v>0</v>
      </c>
      <c r="Z414">
        <v>65.709999999999994</v>
      </c>
      <c r="AA414">
        <v>11.6</v>
      </c>
      <c r="AB414">
        <v>0</v>
      </c>
      <c r="AC414">
        <v>0</v>
      </c>
      <c r="AD414">
        <v>1</v>
      </c>
      <c r="AE414">
        <v>0</v>
      </c>
      <c r="AF414" t="s">
        <v>20</v>
      </c>
      <c r="AG414">
        <v>1.0500000000000001E-2</v>
      </c>
      <c r="AH414">
        <v>2</v>
      </c>
      <c r="AI414">
        <v>51662683</v>
      </c>
      <c r="AJ414">
        <v>369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</row>
    <row r="415" spans="1:44" x14ac:dyDescent="0.2">
      <c r="A415">
        <f>ROW(Source!A275)</f>
        <v>275</v>
      </c>
      <c r="B415">
        <v>51662690</v>
      </c>
      <c r="C415">
        <v>51662680</v>
      </c>
      <c r="D415">
        <v>49525488</v>
      </c>
      <c r="E415">
        <v>1</v>
      </c>
      <c r="F415">
        <v>1</v>
      </c>
      <c r="G415">
        <v>1</v>
      </c>
      <c r="H415">
        <v>3</v>
      </c>
      <c r="I415" t="s">
        <v>468</v>
      </c>
      <c r="J415" t="s">
        <v>469</v>
      </c>
      <c r="K415" t="s">
        <v>470</v>
      </c>
      <c r="L415">
        <v>1346</v>
      </c>
      <c r="N415">
        <v>1009</v>
      </c>
      <c r="O415" t="s">
        <v>471</v>
      </c>
      <c r="P415" t="s">
        <v>471</v>
      </c>
      <c r="Q415">
        <v>1</v>
      </c>
      <c r="X415">
        <v>0.06</v>
      </c>
      <c r="Y415">
        <v>9.0399999999999991</v>
      </c>
      <c r="Z415">
        <v>0</v>
      </c>
      <c r="AA415">
        <v>0</v>
      </c>
      <c r="AB415">
        <v>0</v>
      </c>
      <c r="AC415">
        <v>0</v>
      </c>
      <c r="AD415">
        <v>1</v>
      </c>
      <c r="AE415">
        <v>0</v>
      </c>
      <c r="AF415" t="s">
        <v>3</v>
      </c>
      <c r="AG415">
        <v>0.06</v>
      </c>
      <c r="AH415">
        <v>2</v>
      </c>
      <c r="AI415">
        <v>51662684</v>
      </c>
      <c r="AJ415">
        <v>370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</row>
    <row r="416" spans="1:44" x14ac:dyDescent="0.2">
      <c r="A416">
        <f>ROW(Source!A275)</f>
        <v>275</v>
      </c>
      <c r="B416">
        <v>51662691</v>
      </c>
      <c r="C416">
        <v>51662680</v>
      </c>
      <c r="D416">
        <v>49526492</v>
      </c>
      <c r="E416">
        <v>1</v>
      </c>
      <c r="F416">
        <v>1</v>
      </c>
      <c r="G416">
        <v>1</v>
      </c>
      <c r="H416">
        <v>3</v>
      </c>
      <c r="I416" t="s">
        <v>472</v>
      </c>
      <c r="J416" t="s">
        <v>473</v>
      </c>
      <c r="K416" t="s">
        <v>474</v>
      </c>
      <c r="L416">
        <v>1346</v>
      </c>
      <c r="N416">
        <v>1009</v>
      </c>
      <c r="O416" t="s">
        <v>471</v>
      </c>
      <c r="P416" t="s">
        <v>471</v>
      </c>
      <c r="Q416">
        <v>1</v>
      </c>
      <c r="X416">
        <v>0.08</v>
      </c>
      <c r="Y416">
        <v>23.09</v>
      </c>
      <c r="Z416">
        <v>0</v>
      </c>
      <c r="AA416">
        <v>0</v>
      </c>
      <c r="AB416">
        <v>0</v>
      </c>
      <c r="AC416">
        <v>0</v>
      </c>
      <c r="AD416">
        <v>1</v>
      </c>
      <c r="AE416">
        <v>0</v>
      </c>
      <c r="AF416" t="s">
        <v>3</v>
      </c>
      <c r="AG416">
        <v>0.08</v>
      </c>
      <c r="AH416">
        <v>2</v>
      </c>
      <c r="AI416">
        <v>51662685</v>
      </c>
      <c r="AJ416">
        <v>371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</row>
    <row r="417" spans="1:44" x14ac:dyDescent="0.2">
      <c r="A417">
        <f>ROW(Source!A275)</f>
        <v>275</v>
      </c>
      <c r="B417">
        <v>51662692</v>
      </c>
      <c r="C417">
        <v>51662680</v>
      </c>
      <c r="D417">
        <v>49514648</v>
      </c>
      <c r="E417">
        <v>70</v>
      </c>
      <c r="F417">
        <v>1</v>
      </c>
      <c r="G417">
        <v>1</v>
      </c>
      <c r="H417">
        <v>3</v>
      </c>
      <c r="I417" t="s">
        <v>563</v>
      </c>
      <c r="J417" t="s">
        <v>3</v>
      </c>
      <c r="K417" t="s">
        <v>564</v>
      </c>
      <c r="L417">
        <v>1327</v>
      </c>
      <c r="N417">
        <v>1005</v>
      </c>
      <c r="O417" t="s">
        <v>63</v>
      </c>
      <c r="P417" t="s">
        <v>63</v>
      </c>
      <c r="Q417">
        <v>1</v>
      </c>
      <c r="X417">
        <v>1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 t="s">
        <v>3</v>
      </c>
      <c r="AG417">
        <v>1</v>
      </c>
      <c r="AH417">
        <v>3</v>
      </c>
      <c r="AI417">
        <v>-1</v>
      </c>
      <c r="AJ417" t="s">
        <v>3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</row>
    <row r="418" spans="1:44" x14ac:dyDescent="0.2">
      <c r="A418">
        <f>ROW(Source!A277)</f>
        <v>277</v>
      </c>
      <c r="B418">
        <v>51662701</v>
      </c>
      <c r="C418">
        <v>51662694</v>
      </c>
      <c r="D418">
        <v>49510767</v>
      </c>
      <c r="E418">
        <v>70</v>
      </c>
      <c r="F418">
        <v>1</v>
      </c>
      <c r="G418">
        <v>1</v>
      </c>
      <c r="H418">
        <v>1</v>
      </c>
      <c r="I418" t="s">
        <v>502</v>
      </c>
      <c r="J418" t="s">
        <v>3</v>
      </c>
      <c r="K418" t="s">
        <v>503</v>
      </c>
      <c r="L418">
        <v>1191</v>
      </c>
      <c r="N418">
        <v>1013</v>
      </c>
      <c r="O418" t="s">
        <v>455</v>
      </c>
      <c r="P418" t="s">
        <v>455</v>
      </c>
      <c r="Q418">
        <v>1</v>
      </c>
      <c r="X418">
        <v>5.4</v>
      </c>
      <c r="Y418">
        <v>0</v>
      </c>
      <c r="Z418">
        <v>0</v>
      </c>
      <c r="AA418">
        <v>0</v>
      </c>
      <c r="AB418">
        <v>9.92</v>
      </c>
      <c r="AC418">
        <v>0</v>
      </c>
      <c r="AD418">
        <v>1</v>
      </c>
      <c r="AE418">
        <v>1</v>
      </c>
      <c r="AF418" t="s">
        <v>20</v>
      </c>
      <c r="AG418">
        <v>5.6700000000000008</v>
      </c>
      <c r="AH418">
        <v>2</v>
      </c>
      <c r="AI418">
        <v>51662695</v>
      </c>
      <c r="AJ418">
        <v>373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</row>
    <row r="419" spans="1:44" x14ac:dyDescent="0.2">
      <c r="A419">
        <f>ROW(Source!A277)</f>
        <v>277</v>
      </c>
      <c r="B419">
        <v>51662702</v>
      </c>
      <c r="C419">
        <v>51662694</v>
      </c>
      <c r="D419">
        <v>49510905</v>
      </c>
      <c r="E419">
        <v>70</v>
      </c>
      <c r="F419">
        <v>1</v>
      </c>
      <c r="G419">
        <v>1</v>
      </c>
      <c r="H419">
        <v>1</v>
      </c>
      <c r="I419" t="s">
        <v>456</v>
      </c>
      <c r="J419" t="s">
        <v>3</v>
      </c>
      <c r="K419" t="s">
        <v>457</v>
      </c>
      <c r="L419">
        <v>1191</v>
      </c>
      <c r="N419">
        <v>1013</v>
      </c>
      <c r="O419" t="s">
        <v>455</v>
      </c>
      <c r="P419" t="s">
        <v>455</v>
      </c>
      <c r="Q419">
        <v>1</v>
      </c>
      <c r="X419">
        <v>0.02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1</v>
      </c>
      <c r="AE419">
        <v>2</v>
      </c>
      <c r="AF419" t="s">
        <v>20</v>
      </c>
      <c r="AG419">
        <v>2.1000000000000001E-2</v>
      </c>
      <c r="AH419">
        <v>2</v>
      </c>
      <c r="AI419">
        <v>51662696</v>
      </c>
      <c r="AJ419">
        <v>374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</row>
    <row r="420" spans="1:44" x14ac:dyDescent="0.2">
      <c r="A420">
        <f>ROW(Source!A277)</f>
        <v>277</v>
      </c>
      <c r="B420">
        <v>51662703</v>
      </c>
      <c r="C420">
        <v>51662694</v>
      </c>
      <c r="D420">
        <v>49673503</v>
      </c>
      <c r="E420">
        <v>1</v>
      </c>
      <c r="F420">
        <v>1</v>
      </c>
      <c r="G420">
        <v>1</v>
      </c>
      <c r="H420">
        <v>2</v>
      </c>
      <c r="I420" t="s">
        <v>465</v>
      </c>
      <c r="J420" t="s">
        <v>466</v>
      </c>
      <c r="K420" t="s">
        <v>467</v>
      </c>
      <c r="L420">
        <v>1367</v>
      </c>
      <c r="N420">
        <v>1011</v>
      </c>
      <c r="O420" t="s">
        <v>461</v>
      </c>
      <c r="P420" t="s">
        <v>461</v>
      </c>
      <c r="Q420">
        <v>1</v>
      </c>
      <c r="X420">
        <v>0.02</v>
      </c>
      <c r="Y420">
        <v>0</v>
      </c>
      <c r="Z420">
        <v>65.709999999999994</v>
      </c>
      <c r="AA420">
        <v>11.6</v>
      </c>
      <c r="AB420">
        <v>0</v>
      </c>
      <c r="AC420">
        <v>0</v>
      </c>
      <c r="AD420">
        <v>1</v>
      </c>
      <c r="AE420">
        <v>0</v>
      </c>
      <c r="AF420" t="s">
        <v>20</v>
      </c>
      <c r="AG420">
        <v>2.1000000000000001E-2</v>
      </c>
      <c r="AH420">
        <v>2</v>
      </c>
      <c r="AI420">
        <v>51662697</v>
      </c>
      <c r="AJ420">
        <v>375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</row>
    <row r="421" spans="1:44" x14ac:dyDescent="0.2">
      <c r="A421">
        <f>ROW(Source!A277)</f>
        <v>277</v>
      </c>
      <c r="B421">
        <v>51662704</v>
      </c>
      <c r="C421">
        <v>51662694</v>
      </c>
      <c r="D421">
        <v>49525488</v>
      </c>
      <c r="E421">
        <v>1</v>
      </c>
      <c r="F421">
        <v>1</v>
      </c>
      <c r="G421">
        <v>1</v>
      </c>
      <c r="H421">
        <v>3</v>
      </c>
      <c r="I421" t="s">
        <v>468</v>
      </c>
      <c r="J421" t="s">
        <v>469</v>
      </c>
      <c r="K421" t="s">
        <v>470</v>
      </c>
      <c r="L421">
        <v>1346</v>
      </c>
      <c r="N421">
        <v>1009</v>
      </c>
      <c r="O421" t="s">
        <v>471</v>
      </c>
      <c r="P421" t="s">
        <v>471</v>
      </c>
      <c r="Q421">
        <v>1</v>
      </c>
      <c r="X421">
        <v>0.8</v>
      </c>
      <c r="Y421">
        <v>9.0399999999999991</v>
      </c>
      <c r="Z421">
        <v>0</v>
      </c>
      <c r="AA421">
        <v>0</v>
      </c>
      <c r="AB421">
        <v>0</v>
      </c>
      <c r="AC421">
        <v>0</v>
      </c>
      <c r="AD421">
        <v>1</v>
      </c>
      <c r="AE421">
        <v>0</v>
      </c>
      <c r="AF421" t="s">
        <v>3</v>
      </c>
      <c r="AG421">
        <v>0.8</v>
      </c>
      <c r="AH421">
        <v>2</v>
      </c>
      <c r="AI421">
        <v>51662698</v>
      </c>
      <c r="AJ421">
        <v>376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</row>
    <row r="422" spans="1:44" x14ac:dyDescent="0.2">
      <c r="A422">
        <f>ROW(Source!A277)</f>
        <v>277</v>
      </c>
      <c r="B422">
        <v>51662705</v>
      </c>
      <c r="C422">
        <v>51662694</v>
      </c>
      <c r="D422">
        <v>49526492</v>
      </c>
      <c r="E422">
        <v>1</v>
      </c>
      <c r="F422">
        <v>1</v>
      </c>
      <c r="G422">
        <v>1</v>
      </c>
      <c r="H422">
        <v>3</v>
      </c>
      <c r="I422" t="s">
        <v>472</v>
      </c>
      <c r="J422" t="s">
        <v>473</v>
      </c>
      <c r="K422" t="s">
        <v>474</v>
      </c>
      <c r="L422">
        <v>1346</v>
      </c>
      <c r="N422">
        <v>1009</v>
      </c>
      <c r="O422" t="s">
        <v>471</v>
      </c>
      <c r="P422" t="s">
        <v>471</v>
      </c>
      <c r="Q422">
        <v>1</v>
      </c>
      <c r="X422">
        <v>2.4</v>
      </c>
      <c r="Y422">
        <v>23.09</v>
      </c>
      <c r="Z422">
        <v>0</v>
      </c>
      <c r="AA422">
        <v>0</v>
      </c>
      <c r="AB422">
        <v>0</v>
      </c>
      <c r="AC422">
        <v>0</v>
      </c>
      <c r="AD422">
        <v>1</v>
      </c>
      <c r="AE422">
        <v>0</v>
      </c>
      <c r="AF422" t="s">
        <v>3</v>
      </c>
      <c r="AG422">
        <v>2.4</v>
      </c>
      <c r="AH422">
        <v>2</v>
      </c>
      <c r="AI422">
        <v>51662699</v>
      </c>
      <c r="AJ422">
        <v>377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</row>
    <row r="423" spans="1:44" x14ac:dyDescent="0.2">
      <c r="A423">
        <f>ROW(Source!A277)</f>
        <v>277</v>
      </c>
      <c r="B423">
        <v>51662706</v>
      </c>
      <c r="C423">
        <v>51662694</v>
      </c>
      <c r="D423">
        <v>49514645</v>
      </c>
      <c r="E423">
        <v>70</v>
      </c>
      <c r="F423">
        <v>1</v>
      </c>
      <c r="G423">
        <v>1</v>
      </c>
      <c r="H423">
        <v>3</v>
      </c>
      <c r="I423" t="s">
        <v>565</v>
      </c>
      <c r="J423" t="s">
        <v>3</v>
      </c>
      <c r="K423" t="s">
        <v>566</v>
      </c>
      <c r="L423">
        <v>1371</v>
      </c>
      <c r="N423">
        <v>1013</v>
      </c>
      <c r="O423" t="s">
        <v>17</v>
      </c>
      <c r="P423" t="s">
        <v>17</v>
      </c>
      <c r="Q423">
        <v>1</v>
      </c>
      <c r="X423">
        <v>10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 t="s">
        <v>3</v>
      </c>
      <c r="AG423">
        <v>10</v>
      </c>
      <c r="AH423">
        <v>3</v>
      </c>
      <c r="AI423">
        <v>-1</v>
      </c>
      <c r="AJ423" t="s">
        <v>3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</row>
    <row r="424" spans="1:44" x14ac:dyDescent="0.2">
      <c r="A424">
        <f>ROW(Source!A279)</f>
        <v>279</v>
      </c>
      <c r="B424">
        <v>51662717</v>
      </c>
      <c r="C424">
        <v>51662708</v>
      </c>
      <c r="D424">
        <v>49510737</v>
      </c>
      <c r="E424">
        <v>70</v>
      </c>
      <c r="F424">
        <v>1</v>
      </c>
      <c r="G424">
        <v>1</v>
      </c>
      <c r="H424">
        <v>1</v>
      </c>
      <c r="I424" t="s">
        <v>513</v>
      </c>
      <c r="J424" t="s">
        <v>3</v>
      </c>
      <c r="K424" t="s">
        <v>514</v>
      </c>
      <c r="L424">
        <v>1191</v>
      </c>
      <c r="N424">
        <v>1013</v>
      </c>
      <c r="O424" t="s">
        <v>455</v>
      </c>
      <c r="P424" t="s">
        <v>455</v>
      </c>
      <c r="Q424">
        <v>1</v>
      </c>
      <c r="X424">
        <v>0.36</v>
      </c>
      <c r="Y424">
        <v>0</v>
      </c>
      <c r="Z424">
        <v>0</v>
      </c>
      <c r="AA424">
        <v>0</v>
      </c>
      <c r="AB424">
        <v>9.18</v>
      </c>
      <c r="AC424">
        <v>0</v>
      </c>
      <c r="AD424">
        <v>1</v>
      </c>
      <c r="AE424">
        <v>1</v>
      </c>
      <c r="AF424" t="s">
        <v>20</v>
      </c>
      <c r="AG424">
        <v>0.378</v>
      </c>
      <c r="AH424">
        <v>2</v>
      </c>
      <c r="AI424">
        <v>51662709</v>
      </c>
      <c r="AJ424">
        <v>379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</row>
    <row r="425" spans="1:44" x14ac:dyDescent="0.2">
      <c r="A425">
        <f>ROW(Source!A279)</f>
        <v>279</v>
      </c>
      <c r="B425">
        <v>51662718</v>
      </c>
      <c r="C425">
        <v>51662708</v>
      </c>
      <c r="D425">
        <v>49510905</v>
      </c>
      <c r="E425">
        <v>70</v>
      </c>
      <c r="F425">
        <v>1</v>
      </c>
      <c r="G425">
        <v>1</v>
      </c>
      <c r="H425">
        <v>1</v>
      </c>
      <c r="I425" t="s">
        <v>456</v>
      </c>
      <c r="J425" t="s">
        <v>3</v>
      </c>
      <c r="K425" t="s">
        <v>457</v>
      </c>
      <c r="L425">
        <v>1191</v>
      </c>
      <c r="N425">
        <v>1013</v>
      </c>
      <c r="O425" t="s">
        <v>455</v>
      </c>
      <c r="P425" t="s">
        <v>455</v>
      </c>
      <c r="Q425">
        <v>1</v>
      </c>
      <c r="X425">
        <v>0.01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1</v>
      </c>
      <c r="AE425">
        <v>2</v>
      </c>
      <c r="AF425" t="s">
        <v>20</v>
      </c>
      <c r="AG425">
        <v>1.0500000000000001E-2</v>
      </c>
      <c r="AH425">
        <v>2</v>
      </c>
      <c r="AI425">
        <v>51662710</v>
      </c>
      <c r="AJ425">
        <v>380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</row>
    <row r="426" spans="1:44" x14ac:dyDescent="0.2">
      <c r="A426">
        <f>ROW(Source!A279)</f>
        <v>279</v>
      </c>
      <c r="B426">
        <v>51662719</v>
      </c>
      <c r="C426">
        <v>51662708</v>
      </c>
      <c r="D426">
        <v>49672695</v>
      </c>
      <c r="E426">
        <v>1</v>
      </c>
      <c r="F426">
        <v>1</v>
      </c>
      <c r="G426">
        <v>1</v>
      </c>
      <c r="H426">
        <v>2</v>
      </c>
      <c r="I426" t="s">
        <v>462</v>
      </c>
      <c r="J426" t="s">
        <v>463</v>
      </c>
      <c r="K426" t="s">
        <v>464</v>
      </c>
      <c r="L426">
        <v>1367</v>
      </c>
      <c r="N426">
        <v>1011</v>
      </c>
      <c r="O426" t="s">
        <v>461</v>
      </c>
      <c r="P426" t="s">
        <v>461</v>
      </c>
      <c r="Q426">
        <v>1</v>
      </c>
      <c r="X426">
        <v>0.09</v>
      </c>
      <c r="Y426">
        <v>0</v>
      </c>
      <c r="Z426">
        <v>3.12</v>
      </c>
      <c r="AA426">
        <v>0</v>
      </c>
      <c r="AB426">
        <v>0</v>
      </c>
      <c r="AC426">
        <v>0</v>
      </c>
      <c r="AD426">
        <v>1</v>
      </c>
      <c r="AE426">
        <v>0</v>
      </c>
      <c r="AF426" t="s">
        <v>20</v>
      </c>
      <c r="AG426">
        <v>9.4500000000000001E-2</v>
      </c>
      <c r="AH426">
        <v>2</v>
      </c>
      <c r="AI426">
        <v>51662711</v>
      </c>
      <c r="AJ426">
        <v>381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</row>
    <row r="427" spans="1:44" x14ac:dyDescent="0.2">
      <c r="A427">
        <f>ROW(Source!A279)</f>
        <v>279</v>
      </c>
      <c r="B427">
        <v>51662720</v>
      </c>
      <c r="C427">
        <v>51662708</v>
      </c>
      <c r="D427">
        <v>49673503</v>
      </c>
      <c r="E427">
        <v>1</v>
      </c>
      <c r="F427">
        <v>1</v>
      </c>
      <c r="G427">
        <v>1</v>
      </c>
      <c r="H427">
        <v>2</v>
      </c>
      <c r="I427" t="s">
        <v>465</v>
      </c>
      <c r="J427" t="s">
        <v>466</v>
      </c>
      <c r="K427" t="s">
        <v>467</v>
      </c>
      <c r="L427">
        <v>1367</v>
      </c>
      <c r="N427">
        <v>1011</v>
      </c>
      <c r="O427" t="s">
        <v>461</v>
      </c>
      <c r="P427" t="s">
        <v>461</v>
      </c>
      <c r="Q427">
        <v>1</v>
      </c>
      <c r="X427">
        <v>0.01</v>
      </c>
      <c r="Y427">
        <v>0</v>
      </c>
      <c r="Z427">
        <v>65.709999999999994</v>
      </c>
      <c r="AA427">
        <v>11.6</v>
      </c>
      <c r="AB427">
        <v>0</v>
      </c>
      <c r="AC427">
        <v>0</v>
      </c>
      <c r="AD427">
        <v>1</v>
      </c>
      <c r="AE427">
        <v>0</v>
      </c>
      <c r="AF427" t="s">
        <v>20</v>
      </c>
      <c r="AG427">
        <v>1.0500000000000001E-2</v>
      </c>
      <c r="AH427">
        <v>2</v>
      </c>
      <c r="AI427">
        <v>51662712</v>
      </c>
      <c r="AJ427">
        <v>382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</row>
    <row r="428" spans="1:44" x14ac:dyDescent="0.2">
      <c r="A428">
        <f>ROW(Source!A279)</f>
        <v>279</v>
      </c>
      <c r="B428">
        <v>51662721</v>
      </c>
      <c r="C428">
        <v>51662708</v>
      </c>
      <c r="D428">
        <v>49673715</v>
      </c>
      <c r="E428">
        <v>1</v>
      </c>
      <c r="F428">
        <v>1</v>
      </c>
      <c r="G428">
        <v>1</v>
      </c>
      <c r="H428">
        <v>2</v>
      </c>
      <c r="I428" t="s">
        <v>479</v>
      </c>
      <c r="J428" t="s">
        <v>480</v>
      </c>
      <c r="K428" t="s">
        <v>481</v>
      </c>
      <c r="L428">
        <v>1367</v>
      </c>
      <c r="N428">
        <v>1011</v>
      </c>
      <c r="O428" t="s">
        <v>461</v>
      </c>
      <c r="P428" t="s">
        <v>461</v>
      </c>
      <c r="Q428">
        <v>1</v>
      </c>
      <c r="X428">
        <v>0.05</v>
      </c>
      <c r="Y428">
        <v>0</v>
      </c>
      <c r="Z428">
        <v>8.1</v>
      </c>
      <c r="AA428">
        <v>0</v>
      </c>
      <c r="AB428">
        <v>0</v>
      </c>
      <c r="AC428">
        <v>0</v>
      </c>
      <c r="AD428">
        <v>1</v>
      </c>
      <c r="AE428">
        <v>0</v>
      </c>
      <c r="AF428" t="s">
        <v>20</v>
      </c>
      <c r="AG428">
        <v>5.2500000000000005E-2</v>
      </c>
      <c r="AH428">
        <v>2</v>
      </c>
      <c r="AI428">
        <v>51662713</v>
      </c>
      <c r="AJ428">
        <v>383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</row>
    <row r="429" spans="1:44" x14ac:dyDescent="0.2">
      <c r="A429">
        <f>ROW(Source!A279)</f>
        <v>279</v>
      </c>
      <c r="B429">
        <v>51662722</v>
      </c>
      <c r="C429">
        <v>51662708</v>
      </c>
      <c r="D429">
        <v>49524301</v>
      </c>
      <c r="E429">
        <v>1</v>
      </c>
      <c r="F429">
        <v>1</v>
      </c>
      <c r="G429">
        <v>1</v>
      </c>
      <c r="H429">
        <v>3</v>
      </c>
      <c r="I429" t="s">
        <v>482</v>
      </c>
      <c r="J429" t="s">
        <v>483</v>
      </c>
      <c r="K429" t="s">
        <v>484</v>
      </c>
      <c r="L429">
        <v>1348</v>
      </c>
      <c r="N429">
        <v>1009</v>
      </c>
      <c r="O429" t="s">
        <v>196</v>
      </c>
      <c r="P429" t="s">
        <v>196</v>
      </c>
      <c r="Q429">
        <v>1000</v>
      </c>
      <c r="X429">
        <v>4.0000000000000003E-5</v>
      </c>
      <c r="Y429">
        <v>10362</v>
      </c>
      <c r="Z429">
        <v>0</v>
      </c>
      <c r="AA429">
        <v>0</v>
      </c>
      <c r="AB429">
        <v>0</v>
      </c>
      <c r="AC429">
        <v>0</v>
      </c>
      <c r="AD429">
        <v>1</v>
      </c>
      <c r="AE429">
        <v>0</v>
      </c>
      <c r="AF429" t="s">
        <v>3</v>
      </c>
      <c r="AG429">
        <v>4.0000000000000003E-5</v>
      </c>
      <c r="AH429">
        <v>2</v>
      </c>
      <c r="AI429">
        <v>51662714</v>
      </c>
      <c r="AJ429">
        <v>384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</row>
    <row r="430" spans="1:44" x14ac:dyDescent="0.2">
      <c r="A430">
        <f>ROW(Source!A279)</f>
        <v>279</v>
      </c>
      <c r="B430">
        <v>51662723</v>
      </c>
      <c r="C430">
        <v>51662708</v>
      </c>
      <c r="D430">
        <v>49525488</v>
      </c>
      <c r="E430">
        <v>1</v>
      </c>
      <c r="F430">
        <v>1</v>
      </c>
      <c r="G430">
        <v>1</v>
      </c>
      <c r="H430">
        <v>3</v>
      </c>
      <c r="I430" t="s">
        <v>468</v>
      </c>
      <c r="J430" t="s">
        <v>469</v>
      </c>
      <c r="K430" t="s">
        <v>470</v>
      </c>
      <c r="L430">
        <v>1346</v>
      </c>
      <c r="N430">
        <v>1009</v>
      </c>
      <c r="O430" t="s">
        <v>471</v>
      </c>
      <c r="P430" t="s">
        <v>471</v>
      </c>
      <c r="Q430">
        <v>1</v>
      </c>
      <c r="X430">
        <v>0.18</v>
      </c>
      <c r="Y430">
        <v>9.0399999999999991</v>
      </c>
      <c r="Z430">
        <v>0</v>
      </c>
      <c r="AA430">
        <v>0</v>
      </c>
      <c r="AB430">
        <v>0</v>
      </c>
      <c r="AC430">
        <v>0</v>
      </c>
      <c r="AD430">
        <v>1</v>
      </c>
      <c r="AE430">
        <v>0</v>
      </c>
      <c r="AF430" t="s">
        <v>3</v>
      </c>
      <c r="AG430">
        <v>0.18</v>
      </c>
      <c r="AH430">
        <v>2</v>
      </c>
      <c r="AI430">
        <v>51662715</v>
      </c>
      <c r="AJ430">
        <v>385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</row>
    <row r="431" spans="1:44" x14ac:dyDescent="0.2">
      <c r="A431">
        <f>ROW(Source!A279)</f>
        <v>279</v>
      </c>
      <c r="B431">
        <v>51662724</v>
      </c>
      <c r="C431">
        <v>51662708</v>
      </c>
      <c r="D431">
        <v>49514616</v>
      </c>
      <c r="E431">
        <v>70</v>
      </c>
      <c r="F431">
        <v>1</v>
      </c>
      <c r="G431">
        <v>1</v>
      </c>
      <c r="H431">
        <v>3</v>
      </c>
      <c r="I431" t="s">
        <v>549</v>
      </c>
      <c r="J431" t="s">
        <v>3</v>
      </c>
      <c r="K431" t="s">
        <v>550</v>
      </c>
      <c r="L431">
        <v>1346</v>
      </c>
      <c r="N431">
        <v>1009</v>
      </c>
      <c r="O431" t="s">
        <v>471</v>
      </c>
      <c r="P431" t="s">
        <v>471</v>
      </c>
      <c r="Q431">
        <v>1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1</v>
      </c>
      <c r="AD431">
        <v>0</v>
      </c>
      <c r="AE431">
        <v>0</v>
      </c>
      <c r="AF431" t="s">
        <v>3</v>
      </c>
      <c r="AG431">
        <v>0</v>
      </c>
      <c r="AH431">
        <v>3</v>
      </c>
      <c r="AI431">
        <v>-1</v>
      </c>
      <c r="AJ431" t="s">
        <v>3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</row>
    <row r="432" spans="1:44" x14ac:dyDescent="0.2">
      <c r="A432">
        <f>ROW(Source!A279)</f>
        <v>279</v>
      </c>
      <c r="B432">
        <v>51662725</v>
      </c>
      <c r="C432">
        <v>51662708</v>
      </c>
      <c r="D432">
        <v>49514654</v>
      </c>
      <c r="E432">
        <v>70</v>
      </c>
      <c r="F432">
        <v>1</v>
      </c>
      <c r="G432">
        <v>1</v>
      </c>
      <c r="H432">
        <v>3</v>
      </c>
      <c r="I432" t="s">
        <v>567</v>
      </c>
      <c r="J432" t="s">
        <v>3</v>
      </c>
      <c r="K432" t="s">
        <v>568</v>
      </c>
      <c r="L432">
        <v>1371</v>
      </c>
      <c r="N432">
        <v>1013</v>
      </c>
      <c r="O432" t="s">
        <v>17</v>
      </c>
      <c r="P432" t="s">
        <v>17</v>
      </c>
      <c r="Q432">
        <v>1</v>
      </c>
      <c r="X432">
        <v>1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 t="s">
        <v>3</v>
      </c>
      <c r="AG432">
        <v>1</v>
      </c>
      <c r="AH432">
        <v>3</v>
      </c>
      <c r="AI432">
        <v>-1</v>
      </c>
      <c r="AJ432" t="s">
        <v>3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</row>
    <row r="433" spans="1:44" x14ac:dyDescent="0.2">
      <c r="A433">
        <f>ROW(Source!A281)</f>
        <v>281</v>
      </c>
      <c r="B433">
        <v>51662739</v>
      </c>
      <c r="C433">
        <v>51662727</v>
      </c>
      <c r="D433">
        <v>49510757</v>
      </c>
      <c r="E433">
        <v>70</v>
      </c>
      <c r="F433">
        <v>1</v>
      </c>
      <c r="G433">
        <v>1</v>
      </c>
      <c r="H433">
        <v>1</v>
      </c>
      <c r="I433" t="s">
        <v>453</v>
      </c>
      <c r="J433" t="s">
        <v>3</v>
      </c>
      <c r="K433" t="s">
        <v>454</v>
      </c>
      <c r="L433">
        <v>1191</v>
      </c>
      <c r="N433">
        <v>1013</v>
      </c>
      <c r="O433" t="s">
        <v>455</v>
      </c>
      <c r="P433" t="s">
        <v>455</v>
      </c>
      <c r="Q433">
        <v>1</v>
      </c>
      <c r="X433">
        <v>7.21</v>
      </c>
      <c r="Y433">
        <v>0</v>
      </c>
      <c r="Z433">
        <v>0</v>
      </c>
      <c r="AA433">
        <v>0</v>
      </c>
      <c r="AB433">
        <v>9.6199999999999992</v>
      </c>
      <c r="AC433">
        <v>0</v>
      </c>
      <c r="AD433">
        <v>1</v>
      </c>
      <c r="AE433">
        <v>1</v>
      </c>
      <c r="AF433" t="s">
        <v>3</v>
      </c>
      <c r="AG433">
        <v>7.21</v>
      </c>
      <c r="AH433">
        <v>2</v>
      </c>
      <c r="AI433">
        <v>51662728</v>
      </c>
      <c r="AJ433">
        <v>387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</row>
    <row r="434" spans="1:44" x14ac:dyDescent="0.2">
      <c r="A434">
        <f>ROW(Source!A281)</f>
        <v>281</v>
      </c>
      <c r="B434">
        <v>51662740</v>
      </c>
      <c r="C434">
        <v>51662727</v>
      </c>
      <c r="D434">
        <v>49510905</v>
      </c>
      <c r="E434">
        <v>70</v>
      </c>
      <c r="F434">
        <v>1</v>
      </c>
      <c r="G434">
        <v>1</v>
      </c>
      <c r="H434">
        <v>1</v>
      </c>
      <c r="I434" t="s">
        <v>456</v>
      </c>
      <c r="J434" t="s">
        <v>3</v>
      </c>
      <c r="K434" t="s">
        <v>457</v>
      </c>
      <c r="L434">
        <v>1191</v>
      </c>
      <c r="N434">
        <v>1013</v>
      </c>
      <c r="O434" t="s">
        <v>455</v>
      </c>
      <c r="P434" t="s">
        <v>455</v>
      </c>
      <c r="Q434">
        <v>1</v>
      </c>
      <c r="X434">
        <v>0.34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1</v>
      </c>
      <c r="AE434">
        <v>2</v>
      </c>
      <c r="AF434" t="s">
        <v>3</v>
      </c>
      <c r="AG434">
        <v>0.34</v>
      </c>
      <c r="AH434">
        <v>2</v>
      </c>
      <c r="AI434">
        <v>51662729</v>
      </c>
      <c r="AJ434">
        <v>388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</row>
    <row r="435" spans="1:44" x14ac:dyDescent="0.2">
      <c r="A435">
        <f>ROW(Source!A281)</f>
        <v>281</v>
      </c>
      <c r="B435">
        <v>51662741</v>
      </c>
      <c r="C435">
        <v>51662727</v>
      </c>
      <c r="D435">
        <v>49672573</v>
      </c>
      <c r="E435">
        <v>1</v>
      </c>
      <c r="F435">
        <v>1</v>
      </c>
      <c r="G435">
        <v>1</v>
      </c>
      <c r="H435">
        <v>2</v>
      </c>
      <c r="I435" t="s">
        <v>458</v>
      </c>
      <c r="J435" t="s">
        <v>459</v>
      </c>
      <c r="K435" t="s">
        <v>460</v>
      </c>
      <c r="L435">
        <v>1367</v>
      </c>
      <c r="N435">
        <v>1011</v>
      </c>
      <c r="O435" t="s">
        <v>461</v>
      </c>
      <c r="P435" t="s">
        <v>461</v>
      </c>
      <c r="Q435">
        <v>1</v>
      </c>
      <c r="X435">
        <v>0.17</v>
      </c>
      <c r="Y435">
        <v>0</v>
      </c>
      <c r="Z435">
        <v>115.4</v>
      </c>
      <c r="AA435">
        <v>13.5</v>
      </c>
      <c r="AB435">
        <v>0</v>
      </c>
      <c r="AC435">
        <v>0</v>
      </c>
      <c r="AD435">
        <v>1</v>
      </c>
      <c r="AE435">
        <v>0</v>
      </c>
      <c r="AF435" t="s">
        <v>3</v>
      </c>
      <c r="AG435">
        <v>0.17</v>
      </c>
      <c r="AH435">
        <v>2</v>
      </c>
      <c r="AI435">
        <v>51662730</v>
      </c>
      <c r="AJ435">
        <v>389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</row>
    <row r="436" spans="1:44" x14ac:dyDescent="0.2">
      <c r="A436">
        <f>ROW(Source!A281)</f>
        <v>281</v>
      </c>
      <c r="B436">
        <v>51662742</v>
      </c>
      <c r="C436">
        <v>51662727</v>
      </c>
      <c r="D436">
        <v>49673503</v>
      </c>
      <c r="E436">
        <v>1</v>
      </c>
      <c r="F436">
        <v>1</v>
      </c>
      <c r="G436">
        <v>1</v>
      </c>
      <c r="H436">
        <v>2</v>
      </c>
      <c r="I436" t="s">
        <v>465</v>
      </c>
      <c r="J436" t="s">
        <v>466</v>
      </c>
      <c r="K436" t="s">
        <v>467</v>
      </c>
      <c r="L436">
        <v>1367</v>
      </c>
      <c r="N436">
        <v>1011</v>
      </c>
      <c r="O436" t="s">
        <v>461</v>
      </c>
      <c r="P436" t="s">
        <v>461</v>
      </c>
      <c r="Q436">
        <v>1</v>
      </c>
      <c r="X436">
        <v>0.17</v>
      </c>
      <c r="Y436">
        <v>0</v>
      </c>
      <c r="Z436">
        <v>65.709999999999994</v>
      </c>
      <c r="AA436">
        <v>11.6</v>
      </c>
      <c r="AB436">
        <v>0</v>
      </c>
      <c r="AC436">
        <v>0</v>
      </c>
      <c r="AD436">
        <v>1</v>
      </c>
      <c r="AE436">
        <v>0</v>
      </c>
      <c r="AF436" t="s">
        <v>3</v>
      </c>
      <c r="AG436">
        <v>0.17</v>
      </c>
      <c r="AH436">
        <v>2</v>
      </c>
      <c r="AI436">
        <v>51662731</v>
      </c>
      <c r="AJ436">
        <v>390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</row>
    <row r="437" spans="1:44" x14ac:dyDescent="0.2">
      <c r="A437">
        <f>ROW(Source!A281)</f>
        <v>281</v>
      </c>
      <c r="B437">
        <v>51662743</v>
      </c>
      <c r="C437">
        <v>51662727</v>
      </c>
      <c r="D437">
        <v>49523499</v>
      </c>
      <c r="E437">
        <v>1</v>
      </c>
      <c r="F437">
        <v>1</v>
      </c>
      <c r="G437">
        <v>1</v>
      </c>
      <c r="H437">
        <v>3</v>
      </c>
      <c r="I437" t="s">
        <v>515</v>
      </c>
      <c r="J437" t="s">
        <v>516</v>
      </c>
      <c r="K437" t="s">
        <v>517</v>
      </c>
      <c r="L437">
        <v>1302</v>
      </c>
      <c r="N437">
        <v>1003</v>
      </c>
      <c r="O437" t="s">
        <v>518</v>
      </c>
      <c r="P437" t="s">
        <v>518</v>
      </c>
      <c r="Q437">
        <v>10</v>
      </c>
      <c r="X437">
        <v>0.28799999999999998</v>
      </c>
      <c r="Y437">
        <v>6.9</v>
      </c>
      <c r="Z437">
        <v>0</v>
      </c>
      <c r="AA437">
        <v>0</v>
      </c>
      <c r="AB437">
        <v>0</v>
      </c>
      <c r="AC437">
        <v>0</v>
      </c>
      <c r="AD437">
        <v>1</v>
      </c>
      <c r="AE437">
        <v>0</v>
      </c>
      <c r="AF437" t="s">
        <v>3</v>
      </c>
      <c r="AG437">
        <v>0.28799999999999998</v>
      </c>
      <c r="AH437">
        <v>2</v>
      </c>
      <c r="AI437">
        <v>51662732</v>
      </c>
      <c r="AJ437">
        <v>391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</row>
    <row r="438" spans="1:44" x14ac:dyDescent="0.2">
      <c r="A438">
        <f>ROW(Source!A281)</f>
        <v>281</v>
      </c>
      <c r="B438">
        <v>51662744</v>
      </c>
      <c r="C438">
        <v>51662727</v>
      </c>
      <c r="D438">
        <v>49525488</v>
      </c>
      <c r="E438">
        <v>1</v>
      </c>
      <c r="F438">
        <v>1</v>
      </c>
      <c r="G438">
        <v>1</v>
      </c>
      <c r="H438">
        <v>3</v>
      </c>
      <c r="I438" t="s">
        <v>468</v>
      </c>
      <c r="J438" t="s">
        <v>469</v>
      </c>
      <c r="K438" t="s">
        <v>470</v>
      </c>
      <c r="L438">
        <v>1346</v>
      </c>
      <c r="N438">
        <v>1009</v>
      </c>
      <c r="O438" t="s">
        <v>471</v>
      </c>
      <c r="P438" t="s">
        <v>471</v>
      </c>
      <c r="Q438">
        <v>1</v>
      </c>
      <c r="X438">
        <v>0.8</v>
      </c>
      <c r="Y438">
        <v>9.0399999999999991</v>
      </c>
      <c r="Z438">
        <v>0</v>
      </c>
      <c r="AA438">
        <v>0</v>
      </c>
      <c r="AB438">
        <v>0</v>
      </c>
      <c r="AC438">
        <v>0</v>
      </c>
      <c r="AD438">
        <v>1</v>
      </c>
      <c r="AE438">
        <v>0</v>
      </c>
      <c r="AF438" t="s">
        <v>3</v>
      </c>
      <c r="AG438">
        <v>0.8</v>
      </c>
      <c r="AH438">
        <v>2</v>
      </c>
      <c r="AI438">
        <v>51662733</v>
      </c>
      <c r="AJ438">
        <v>392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</row>
    <row r="439" spans="1:44" x14ac:dyDescent="0.2">
      <c r="A439">
        <f>ROW(Source!A281)</f>
        <v>281</v>
      </c>
      <c r="B439">
        <v>51662745</v>
      </c>
      <c r="C439">
        <v>51662727</v>
      </c>
      <c r="D439">
        <v>49567929</v>
      </c>
      <c r="E439">
        <v>1</v>
      </c>
      <c r="F439">
        <v>1</v>
      </c>
      <c r="G439">
        <v>1</v>
      </c>
      <c r="H439">
        <v>3</v>
      </c>
      <c r="I439" t="s">
        <v>519</v>
      </c>
      <c r="J439" t="s">
        <v>520</v>
      </c>
      <c r="K439" t="s">
        <v>521</v>
      </c>
      <c r="L439">
        <v>1455</v>
      </c>
      <c r="N439">
        <v>1013</v>
      </c>
      <c r="O439" t="s">
        <v>280</v>
      </c>
      <c r="P439" t="s">
        <v>280</v>
      </c>
      <c r="Q439">
        <v>1</v>
      </c>
      <c r="X439">
        <v>0.1</v>
      </c>
      <c r="Y439">
        <v>39</v>
      </c>
      <c r="Z439">
        <v>0</v>
      </c>
      <c r="AA439">
        <v>0</v>
      </c>
      <c r="AB439">
        <v>0</v>
      </c>
      <c r="AC439">
        <v>0</v>
      </c>
      <c r="AD439">
        <v>1</v>
      </c>
      <c r="AE439">
        <v>0</v>
      </c>
      <c r="AF439" t="s">
        <v>3</v>
      </c>
      <c r="AG439">
        <v>0.1</v>
      </c>
      <c r="AH439">
        <v>2</v>
      </c>
      <c r="AI439">
        <v>51662734</v>
      </c>
      <c r="AJ439">
        <v>393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</row>
    <row r="440" spans="1:44" x14ac:dyDescent="0.2">
      <c r="A440">
        <f>ROW(Source!A281)</f>
        <v>281</v>
      </c>
      <c r="B440">
        <v>51662746</v>
      </c>
      <c r="C440">
        <v>51662727</v>
      </c>
      <c r="D440">
        <v>49569722</v>
      </c>
      <c r="E440">
        <v>1</v>
      </c>
      <c r="F440">
        <v>1</v>
      </c>
      <c r="G440">
        <v>1</v>
      </c>
      <c r="H440">
        <v>3</v>
      </c>
      <c r="I440" t="s">
        <v>522</v>
      </c>
      <c r="J440" t="s">
        <v>523</v>
      </c>
      <c r="K440" t="s">
        <v>524</v>
      </c>
      <c r="L440">
        <v>1425</v>
      </c>
      <c r="N440">
        <v>1013</v>
      </c>
      <c r="O440" t="s">
        <v>525</v>
      </c>
      <c r="P440" t="s">
        <v>525</v>
      </c>
      <c r="Q440">
        <v>1</v>
      </c>
      <c r="X440">
        <v>0.12239999999999999</v>
      </c>
      <c r="Y440">
        <v>3986</v>
      </c>
      <c r="Z440">
        <v>0</v>
      </c>
      <c r="AA440">
        <v>0</v>
      </c>
      <c r="AB440">
        <v>0</v>
      </c>
      <c r="AC440">
        <v>0</v>
      </c>
      <c r="AD440">
        <v>1</v>
      </c>
      <c r="AE440">
        <v>0</v>
      </c>
      <c r="AF440" t="s">
        <v>3</v>
      </c>
      <c r="AG440">
        <v>0.12239999999999999</v>
      </c>
      <c r="AH440">
        <v>2</v>
      </c>
      <c r="AI440">
        <v>51662735</v>
      </c>
      <c r="AJ440">
        <v>394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</row>
    <row r="441" spans="1:44" x14ac:dyDescent="0.2">
      <c r="A441">
        <f>ROW(Source!A281)</f>
        <v>281</v>
      </c>
      <c r="B441">
        <v>51662747</v>
      </c>
      <c r="C441">
        <v>51662727</v>
      </c>
      <c r="D441">
        <v>49583139</v>
      </c>
      <c r="E441">
        <v>1</v>
      </c>
      <c r="F441">
        <v>1</v>
      </c>
      <c r="G441">
        <v>1</v>
      </c>
      <c r="H441">
        <v>3</v>
      </c>
      <c r="I441" t="s">
        <v>526</v>
      </c>
      <c r="J441" t="s">
        <v>527</v>
      </c>
      <c r="K441" t="s">
        <v>528</v>
      </c>
      <c r="L441">
        <v>1346</v>
      </c>
      <c r="N441">
        <v>1009</v>
      </c>
      <c r="O441" t="s">
        <v>471</v>
      </c>
      <c r="P441" t="s">
        <v>471</v>
      </c>
      <c r="Q441">
        <v>1</v>
      </c>
      <c r="X441">
        <v>0.06</v>
      </c>
      <c r="Y441">
        <v>41.7</v>
      </c>
      <c r="Z441">
        <v>0</v>
      </c>
      <c r="AA441">
        <v>0</v>
      </c>
      <c r="AB441">
        <v>0</v>
      </c>
      <c r="AC441">
        <v>0</v>
      </c>
      <c r="AD441">
        <v>1</v>
      </c>
      <c r="AE441">
        <v>0</v>
      </c>
      <c r="AF441" t="s">
        <v>3</v>
      </c>
      <c r="AG441">
        <v>0.06</v>
      </c>
      <c r="AH441">
        <v>2</v>
      </c>
      <c r="AI441">
        <v>51662736</v>
      </c>
      <c r="AJ441">
        <v>395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</row>
    <row r="442" spans="1:44" x14ac:dyDescent="0.2">
      <c r="A442">
        <f>ROW(Source!A281)</f>
        <v>281</v>
      </c>
      <c r="B442">
        <v>51662748</v>
      </c>
      <c r="C442">
        <v>51662727</v>
      </c>
      <c r="D442">
        <v>49515638</v>
      </c>
      <c r="E442">
        <v>70</v>
      </c>
      <c r="F442">
        <v>1</v>
      </c>
      <c r="G442">
        <v>1</v>
      </c>
      <c r="H442">
        <v>3</v>
      </c>
      <c r="I442" t="s">
        <v>529</v>
      </c>
      <c r="J442" t="s">
        <v>3</v>
      </c>
      <c r="K442" t="s">
        <v>530</v>
      </c>
      <c r="L442">
        <v>1374</v>
      </c>
      <c r="N442">
        <v>1013</v>
      </c>
      <c r="O442" t="s">
        <v>55</v>
      </c>
      <c r="P442" t="s">
        <v>55</v>
      </c>
      <c r="Q442">
        <v>1</v>
      </c>
      <c r="X442">
        <v>1.39</v>
      </c>
      <c r="Y442">
        <v>1</v>
      </c>
      <c r="Z442">
        <v>0</v>
      </c>
      <c r="AA442">
        <v>0</v>
      </c>
      <c r="AB442">
        <v>0</v>
      </c>
      <c r="AC442">
        <v>0</v>
      </c>
      <c r="AD442">
        <v>1</v>
      </c>
      <c r="AE442">
        <v>0</v>
      </c>
      <c r="AF442" t="s">
        <v>3</v>
      </c>
      <c r="AG442">
        <v>1.39</v>
      </c>
      <c r="AH442">
        <v>2</v>
      </c>
      <c r="AI442">
        <v>51662737</v>
      </c>
      <c r="AJ442">
        <v>396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</row>
    <row r="443" spans="1:44" x14ac:dyDescent="0.2">
      <c r="A443">
        <f>ROW(Source!A283)</f>
        <v>283</v>
      </c>
      <c r="B443">
        <v>51662763</v>
      </c>
      <c r="C443">
        <v>51662750</v>
      </c>
      <c r="D443">
        <v>49510767</v>
      </c>
      <c r="E443">
        <v>70</v>
      </c>
      <c r="F443">
        <v>1</v>
      </c>
      <c r="G443">
        <v>1</v>
      </c>
      <c r="H443">
        <v>1</v>
      </c>
      <c r="I443" t="s">
        <v>502</v>
      </c>
      <c r="J443" t="s">
        <v>3</v>
      </c>
      <c r="K443" t="s">
        <v>503</v>
      </c>
      <c r="L443">
        <v>1191</v>
      </c>
      <c r="N443">
        <v>1013</v>
      </c>
      <c r="O443" t="s">
        <v>455</v>
      </c>
      <c r="P443" t="s">
        <v>455</v>
      </c>
      <c r="Q443">
        <v>1</v>
      </c>
      <c r="X443">
        <v>2.06</v>
      </c>
      <c r="Y443">
        <v>0</v>
      </c>
      <c r="Z443">
        <v>0</v>
      </c>
      <c r="AA443">
        <v>0</v>
      </c>
      <c r="AB443">
        <v>9.92</v>
      </c>
      <c r="AC443">
        <v>0</v>
      </c>
      <c r="AD443">
        <v>1</v>
      </c>
      <c r="AE443">
        <v>1</v>
      </c>
      <c r="AF443" t="s">
        <v>3</v>
      </c>
      <c r="AG443">
        <v>2.06</v>
      </c>
      <c r="AH443">
        <v>2</v>
      </c>
      <c r="AI443">
        <v>51662751</v>
      </c>
      <c r="AJ443">
        <v>398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</row>
    <row r="444" spans="1:44" x14ac:dyDescent="0.2">
      <c r="A444">
        <f>ROW(Source!A283)</f>
        <v>283</v>
      </c>
      <c r="B444">
        <v>51662764</v>
      </c>
      <c r="C444">
        <v>51662750</v>
      </c>
      <c r="D444">
        <v>49510905</v>
      </c>
      <c r="E444">
        <v>70</v>
      </c>
      <c r="F444">
        <v>1</v>
      </c>
      <c r="G444">
        <v>1</v>
      </c>
      <c r="H444">
        <v>1</v>
      </c>
      <c r="I444" t="s">
        <v>456</v>
      </c>
      <c r="J444" t="s">
        <v>3</v>
      </c>
      <c r="K444" t="s">
        <v>457</v>
      </c>
      <c r="L444">
        <v>1191</v>
      </c>
      <c r="N444">
        <v>1013</v>
      </c>
      <c r="O444" t="s">
        <v>455</v>
      </c>
      <c r="P444" t="s">
        <v>455</v>
      </c>
      <c r="Q444">
        <v>1</v>
      </c>
      <c r="X444">
        <v>0.31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1</v>
      </c>
      <c r="AE444">
        <v>2</v>
      </c>
      <c r="AF444" t="s">
        <v>3</v>
      </c>
      <c r="AG444">
        <v>0.31</v>
      </c>
      <c r="AH444">
        <v>2</v>
      </c>
      <c r="AI444">
        <v>51662752</v>
      </c>
      <c r="AJ444">
        <v>399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</row>
    <row r="445" spans="1:44" x14ac:dyDescent="0.2">
      <c r="A445">
        <f>ROW(Source!A283)</f>
        <v>283</v>
      </c>
      <c r="B445">
        <v>51662765</v>
      </c>
      <c r="C445">
        <v>51662750</v>
      </c>
      <c r="D445">
        <v>49672451</v>
      </c>
      <c r="E445">
        <v>1</v>
      </c>
      <c r="F445">
        <v>1</v>
      </c>
      <c r="G445">
        <v>1</v>
      </c>
      <c r="H445">
        <v>2</v>
      </c>
      <c r="I445" t="s">
        <v>531</v>
      </c>
      <c r="J445" t="s">
        <v>532</v>
      </c>
      <c r="K445" t="s">
        <v>533</v>
      </c>
      <c r="L445">
        <v>1367</v>
      </c>
      <c r="N445">
        <v>1011</v>
      </c>
      <c r="O445" t="s">
        <v>461</v>
      </c>
      <c r="P445" t="s">
        <v>461</v>
      </c>
      <c r="Q445">
        <v>1</v>
      </c>
      <c r="X445">
        <v>0.19</v>
      </c>
      <c r="Y445">
        <v>0</v>
      </c>
      <c r="Z445">
        <v>2.99</v>
      </c>
      <c r="AA445">
        <v>0</v>
      </c>
      <c r="AB445">
        <v>0</v>
      </c>
      <c r="AC445">
        <v>0</v>
      </c>
      <c r="AD445">
        <v>1</v>
      </c>
      <c r="AE445">
        <v>0</v>
      </c>
      <c r="AF445" t="s">
        <v>3</v>
      </c>
      <c r="AG445">
        <v>0.19</v>
      </c>
      <c r="AH445">
        <v>2</v>
      </c>
      <c r="AI445">
        <v>51662753</v>
      </c>
      <c r="AJ445">
        <v>400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</row>
    <row r="446" spans="1:44" x14ac:dyDescent="0.2">
      <c r="A446">
        <f>ROW(Source!A283)</f>
        <v>283</v>
      </c>
      <c r="B446">
        <v>51662766</v>
      </c>
      <c r="C446">
        <v>51662750</v>
      </c>
      <c r="D446">
        <v>49672573</v>
      </c>
      <c r="E446">
        <v>1</v>
      </c>
      <c r="F446">
        <v>1</v>
      </c>
      <c r="G446">
        <v>1</v>
      </c>
      <c r="H446">
        <v>2</v>
      </c>
      <c r="I446" t="s">
        <v>458</v>
      </c>
      <c r="J446" t="s">
        <v>459</v>
      </c>
      <c r="K446" t="s">
        <v>460</v>
      </c>
      <c r="L446">
        <v>1367</v>
      </c>
      <c r="N446">
        <v>1011</v>
      </c>
      <c r="O446" t="s">
        <v>461</v>
      </c>
      <c r="P446" t="s">
        <v>461</v>
      </c>
      <c r="Q446">
        <v>1</v>
      </c>
      <c r="X446">
        <v>0.06</v>
      </c>
      <c r="Y446">
        <v>0</v>
      </c>
      <c r="Z446">
        <v>115.4</v>
      </c>
      <c r="AA446">
        <v>13.5</v>
      </c>
      <c r="AB446">
        <v>0</v>
      </c>
      <c r="AC446">
        <v>0</v>
      </c>
      <c r="AD446">
        <v>1</v>
      </c>
      <c r="AE446">
        <v>0</v>
      </c>
      <c r="AF446" t="s">
        <v>3</v>
      </c>
      <c r="AG446">
        <v>0.06</v>
      </c>
      <c r="AH446">
        <v>2</v>
      </c>
      <c r="AI446">
        <v>51662754</v>
      </c>
      <c r="AJ446">
        <v>401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</row>
    <row r="447" spans="1:44" x14ac:dyDescent="0.2">
      <c r="A447">
        <f>ROW(Source!A283)</f>
        <v>283</v>
      </c>
      <c r="B447">
        <v>51662767</v>
      </c>
      <c r="C447">
        <v>51662750</v>
      </c>
      <c r="D447">
        <v>49673503</v>
      </c>
      <c r="E447">
        <v>1</v>
      </c>
      <c r="F447">
        <v>1</v>
      </c>
      <c r="G447">
        <v>1</v>
      </c>
      <c r="H447">
        <v>2</v>
      </c>
      <c r="I447" t="s">
        <v>465</v>
      </c>
      <c r="J447" t="s">
        <v>466</v>
      </c>
      <c r="K447" t="s">
        <v>467</v>
      </c>
      <c r="L447">
        <v>1367</v>
      </c>
      <c r="N447">
        <v>1011</v>
      </c>
      <c r="O447" t="s">
        <v>461</v>
      </c>
      <c r="P447" t="s">
        <v>461</v>
      </c>
      <c r="Q447">
        <v>1</v>
      </c>
      <c r="X447">
        <v>0.06</v>
      </c>
      <c r="Y447">
        <v>0</v>
      </c>
      <c r="Z447">
        <v>65.709999999999994</v>
      </c>
      <c r="AA447">
        <v>11.6</v>
      </c>
      <c r="AB447">
        <v>0</v>
      </c>
      <c r="AC447">
        <v>0</v>
      </c>
      <c r="AD447">
        <v>1</v>
      </c>
      <c r="AE447">
        <v>0</v>
      </c>
      <c r="AF447" t="s">
        <v>3</v>
      </c>
      <c r="AG447">
        <v>0.06</v>
      </c>
      <c r="AH447">
        <v>2</v>
      </c>
      <c r="AI447">
        <v>51662755</v>
      </c>
      <c r="AJ447">
        <v>402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</row>
    <row r="448" spans="1:44" x14ac:dyDescent="0.2">
      <c r="A448">
        <f>ROW(Source!A283)</f>
        <v>283</v>
      </c>
      <c r="B448">
        <v>51662768</v>
      </c>
      <c r="C448">
        <v>51662750</v>
      </c>
      <c r="D448">
        <v>49673715</v>
      </c>
      <c r="E448">
        <v>1</v>
      </c>
      <c r="F448">
        <v>1</v>
      </c>
      <c r="G448">
        <v>1</v>
      </c>
      <c r="H448">
        <v>2</v>
      </c>
      <c r="I448" t="s">
        <v>479</v>
      </c>
      <c r="J448" t="s">
        <v>480</v>
      </c>
      <c r="K448" t="s">
        <v>481</v>
      </c>
      <c r="L448">
        <v>1367</v>
      </c>
      <c r="N448">
        <v>1011</v>
      </c>
      <c r="O448" t="s">
        <v>461</v>
      </c>
      <c r="P448" t="s">
        <v>461</v>
      </c>
      <c r="Q448">
        <v>1</v>
      </c>
      <c r="X448">
        <v>0.61</v>
      </c>
      <c r="Y448">
        <v>0</v>
      </c>
      <c r="Z448">
        <v>8.1</v>
      </c>
      <c r="AA448">
        <v>0</v>
      </c>
      <c r="AB448">
        <v>0</v>
      </c>
      <c r="AC448">
        <v>0</v>
      </c>
      <c r="AD448">
        <v>1</v>
      </c>
      <c r="AE448">
        <v>0</v>
      </c>
      <c r="AF448" t="s">
        <v>3</v>
      </c>
      <c r="AG448">
        <v>0.61</v>
      </c>
      <c r="AH448">
        <v>2</v>
      </c>
      <c r="AI448">
        <v>51662756</v>
      </c>
      <c r="AJ448">
        <v>403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</row>
    <row r="449" spans="1:44" x14ac:dyDescent="0.2">
      <c r="A449">
        <f>ROW(Source!A283)</f>
        <v>283</v>
      </c>
      <c r="B449">
        <v>51662769</v>
      </c>
      <c r="C449">
        <v>51662750</v>
      </c>
      <c r="D449">
        <v>49673729</v>
      </c>
      <c r="E449">
        <v>1</v>
      </c>
      <c r="F449">
        <v>1</v>
      </c>
      <c r="G449">
        <v>1</v>
      </c>
      <c r="H449">
        <v>2</v>
      </c>
      <c r="I449" t="s">
        <v>534</v>
      </c>
      <c r="J449" t="s">
        <v>535</v>
      </c>
      <c r="K449" t="s">
        <v>536</v>
      </c>
      <c r="L449">
        <v>1367</v>
      </c>
      <c r="N449">
        <v>1011</v>
      </c>
      <c r="O449" t="s">
        <v>461</v>
      </c>
      <c r="P449" t="s">
        <v>461</v>
      </c>
      <c r="Q449">
        <v>1</v>
      </c>
      <c r="X449">
        <v>0.19</v>
      </c>
      <c r="Y449">
        <v>0</v>
      </c>
      <c r="Z449">
        <v>90</v>
      </c>
      <c r="AA449">
        <v>10.06</v>
      </c>
      <c r="AB449">
        <v>0</v>
      </c>
      <c r="AC449">
        <v>0</v>
      </c>
      <c r="AD449">
        <v>1</v>
      </c>
      <c r="AE449">
        <v>0</v>
      </c>
      <c r="AF449" t="s">
        <v>3</v>
      </c>
      <c r="AG449">
        <v>0.19</v>
      </c>
      <c r="AH449">
        <v>2</v>
      </c>
      <c r="AI449">
        <v>51662757</v>
      </c>
      <c r="AJ449">
        <v>404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</row>
    <row r="450" spans="1:44" x14ac:dyDescent="0.2">
      <c r="A450">
        <f>ROW(Source!A283)</f>
        <v>283</v>
      </c>
      <c r="B450">
        <v>51662770</v>
      </c>
      <c r="C450">
        <v>51662750</v>
      </c>
      <c r="D450">
        <v>49524290</v>
      </c>
      <c r="E450">
        <v>1</v>
      </c>
      <c r="F450">
        <v>1</v>
      </c>
      <c r="G450">
        <v>1</v>
      </c>
      <c r="H450">
        <v>3</v>
      </c>
      <c r="I450" t="s">
        <v>537</v>
      </c>
      <c r="J450" t="s">
        <v>538</v>
      </c>
      <c r="K450" t="s">
        <v>539</v>
      </c>
      <c r="L450">
        <v>1346</v>
      </c>
      <c r="N450">
        <v>1009</v>
      </c>
      <c r="O450" t="s">
        <v>471</v>
      </c>
      <c r="P450" t="s">
        <v>471</v>
      </c>
      <c r="Q450">
        <v>1</v>
      </c>
      <c r="X450">
        <v>0.1</v>
      </c>
      <c r="Y450">
        <v>10.57</v>
      </c>
      <c r="Z450">
        <v>0</v>
      </c>
      <c r="AA450">
        <v>0</v>
      </c>
      <c r="AB450">
        <v>0</v>
      </c>
      <c r="AC450">
        <v>0</v>
      </c>
      <c r="AD450">
        <v>1</v>
      </c>
      <c r="AE450">
        <v>0</v>
      </c>
      <c r="AF450" t="s">
        <v>3</v>
      </c>
      <c r="AG450">
        <v>0.1</v>
      </c>
      <c r="AH450">
        <v>2</v>
      </c>
      <c r="AI450">
        <v>51662758</v>
      </c>
      <c r="AJ450">
        <v>405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</row>
    <row r="451" spans="1:44" x14ac:dyDescent="0.2">
      <c r="A451">
        <f>ROW(Source!A283)</f>
        <v>283</v>
      </c>
      <c r="B451">
        <v>51662771</v>
      </c>
      <c r="C451">
        <v>51662750</v>
      </c>
      <c r="D451">
        <v>49525488</v>
      </c>
      <c r="E451">
        <v>1</v>
      </c>
      <c r="F451">
        <v>1</v>
      </c>
      <c r="G451">
        <v>1</v>
      </c>
      <c r="H451">
        <v>3</v>
      </c>
      <c r="I451" t="s">
        <v>468</v>
      </c>
      <c r="J451" t="s">
        <v>469</v>
      </c>
      <c r="K451" t="s">
        <v>470</v>
      </c>
      <c r="L451">
        <v>1346</v>
      </c>
      <c r="N451">
        <v>1009</v>
      </c>
      <c r="O451" t="s">
        <v>471</v>
      </c>
      <c r="P451" t="s">
        <v>471</v>
      </c>
      <c r="Q451">
        <v>1</v>
      </c>
      <c r="X451">
        <v>0.1</v>
      </c>
      <c r="Y451">
        <v>9.0399999999999991</v>
      </c>
      <c r="Z451">
        <v>0</v>
      </c>
      <c r="AA451">
        <v>0</v>
      </c>
      <c r="AB451">
        <v>0</v>
      </c>
      <c r="AC451">
        <v>0</v>
      </c>
      <c r="AD451">
        <v>1</v>
      </c>
      <c r="AE451">
        <v>0</v>
      </c>
      <c r="AF451" t="s">
        <v>3</v>
      </c>
      <c r="AG451">
        <v>0.1</v>
      </c>
      <c r="AH451">
        <v>2</v>
      </c>
      <c r="AI451">
        <v>51662759</v>
      </c>
      <c r="AJ451">
        <v>406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</row>
    <row r="452" spans="1:44" x14ac:dyDescent="0.2">
      <c r="A452">
        <f>ROW(Source!A283)</f>
        <v>283</v>
      </c>
      <c r="B452">
        <v>51662772</v>
      </c>
      <c r="C452">
        <v>51662750</v>
      </c>
      <c r="D452">
        <v>49554585</v>
      </c>
      <c r="E452">
        <v>1</v>
      </c>
      <c r="F452">
        <v>1</v>
      </c>
      <c r="G452">
        <v>1</v>
      </c>
      <c r="H452">
        <v>3</v>
      </c>
      <c r="I452" t="s">
        <v>540</v>
      </c>
      <c r="J452" t="s">
        <v>541</v>
      </c>
      <c r="K452" t="s">
        <v>542</v>
      </c>
      <c r="L452">
        <v>1346</v>
      </c>
      <c r="N452">
        <v>1009</v>
      </c>
      <c r="O452" t="s">
        <v>471</v>
      </c>
      <c r="P452" t="s">
        <v>471</v>
      </c>
      <c r="Q452">
        <v>1</v>
      </c>
      <c r="X452">
        <v>0.02</v>
      </c>
      <c r="Y452">
        <v>28.6</v>
      </c>
      <c r="Z452">
        <v>0</v>
      </c>
      <c r="AA452">
        <v>0</v>
      </c>
      <c r="AB452">
        <v>0</v>
      </c>
      <c r="AC452">
        <v>0</v>
      </c>
      <c r="AD452">
        <v>1</v>
      </c>
      <c r="AE452">
        <v>0</v>
      </c>
      <c r="AF452" t="s">
        <v>3</v>
      </c>
      <c r="AG452">
        <v>0.02</v>
      </c>
      <c r="AH452">
        <v>2</v>
      </c>
      <c r="AI452">
        <v>51662760</v>
      </c>
      <c r="AJ452">
        <v>407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</row>
    <row r="453" spans="1:44" x14ac:dyDescent="0.2">
      <c r="A453">
        <f>ROW(Source!A283)</f>
        <v>283</v>
      </c>
      <c r="B453">
        <v>51662773</v>
      </c>
      <c r="C453">
        <v>51662750</v>
      </c>
      <c r="D453">
        <v>49515638</v>
      </c>
      <c r="E453">
        <v>70</v>
      </c>
      <c r="F453">
        <v>1</v>
      </c>
      <c r="G453">
        <v>1</v>
      </c>
      <c r="H453">
        <v>3</v>
      </c>
      <c r="I453" t="s">
        <v>529</v>
      </c>
      <c r="J453" t="s">
        <v>3</v>
      </c>
      <c r="K453" t="s">
        <v>530</v>
      </c>
      <c r="L453">
        <v>1374</v>
      </c>
      <c r="N453">
        <v>1013</v>
      </c>
      <c r="O453" t="s">
        <v>55</v>
      </c>
      <c r="P453" t="s">
        <v>55</v>
      </c>
      <c r="Q453">
        <v>1</v>
      </c>
      <c r="X453">
        <v>0.41</v>
      </c>
      <c r="Y453">
        <v>1</v>
      </c>
      <c r="Z453">
        <v>0</v>
      </c>
      <c r="AA453">
        <v>0</v>
      </c>
      <c r="AB453">
        <v>0</v>
      </c>
      <c r="AC453">
        <v>0</v>
      </c>
      <c r="AD453">
        <v>1</v>
      </c>
      <c r="AE453">
        <v>0</v>
      </c>
      <c r="AF453" t="s">
        <v>3</v>
      </c>
      <c r="AG453">
        <v>0.41</v>
      </c>
      <c r="AH453">
        <v>2</v>
      </c>
      <c r="AI453">
        <v>51662761</v>
      </c>
      <c r="AJ453">
        <v>408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</row>
    <row r="454" spans="1:44" x14ac:dyDescent="0.2">
      <c r="A454">
        <f>ROW(Source!A285)</f>
        <v>285</v>
      </c>
      <c r="B454">
        <v>51662783</v>
      </c>
      <c r="C454">
        <v>51662775</v>
      </c>
      <c r="D454">
        <v>49510721</v>
      </c>
      <c r="E454">
        <v>70</v>
      </c>
      <c r="F454">
        <v>1</v>
      </c>
      <c r="G454">
        <v>1</v>
      </c>
      <c r="H454">
        <v>1</v>
      </c>
      <c r="I454" t="s">
        <v>475</v>
      </c>
      <c r="J454" t="s">
        <v>3</v>
      </c>
      <c r="K454" t="s">
        <v>476</v>
      </c>
      <c r="L454">
        <v>1191</v>
      </c>
      <c r="N454">
        <v>1013</v>
      </c>
      <c r="O454" t="s">
        <v>455</v>
      </c>
      <c r="P454" t="s">
        <v>455</v>
      </c>
      <c r="Q454">
        <v>1</v>
      </c>
      <c r="X454">
        <v>1.03</v>
      </c>
      <c r="Y454">
        <v>0</v>
      </c>
      <c r="Z454">
        <v>0</v>
      </c>
      <c r="AA454">
        <v>0</v>
      </c>
      <c r="AB454">
        <v>8.86</v>
      </c>
      <c r="AC454">
        <v>0</v>
      </c>
      <c r="AD454">
        <v>1</v>
      </c>
      <c r="AE454">
        <v>1</v>
      </c>
      <c r="AF454" t="s">
        <v>20</v>
      </c>
      <c r="AG454">
        <v>1.0815000000000001</v>
      </c>
      <c r="AH454">
        <v>2</v>
      </c>
      <c r="AI454">
        <v>51662776</v>
      </c>
      <c r="AJ454">
        <v>410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</row>
    <row r="455" spans="1:44" x14ac:dyDescent="0.2">
      <c r="A455">
        <f>ROW(Source!A285)</f>
        <v>285</v>
      </c>
      <c r="B455">
        <v>51662784</v>
      </c>
      <c r="C455">
        <v>51662775</v>
      </c>
      <c r="D455">
        <v>49510905</v>
      </c>
      <c r="E455">
        <v>70</v>
      </c>
      <c r="F455">
        <v>1</v>
      </c>
      <c r="G455">
        <v>1</v>
      </c>
      <c r="H455">
        <v>1</v>
      </c>
      <c r="I455" t="s">
        <v>456</v>
      </c>
      <c r="J455" t="s">
        <v>3</v>
      </c>
      <c r="K455" t="s">
        <v>457</v>
      </c>
      <c r="L455">
        <v>1191</v>
      </c>
      <c r="N455">
        <v>1013</v>
      </c>
      <c r="O455" t="s">
        <v>455</v>
      </c>
      <c r="P455" t="s">
        <v>455</v>
      </c>
      <c r="Q455">
        <v>1</v>
      </c>
      <c r="X455">
        <v>0.01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1</v>
      </c>
      <c r="AE455">
        <v>2</v>
      </c>
      <c r="AF455" t="s">
        <v>20</v>
      </c>
      <c r="AG455">
        <v>1.0500000000000001E-2</v>
      </c>
      <c r="AH455">
        <v>2</v>
      </c>
      <c r="AI455">
        <v>51662777</v>
      </c>
      <c r="AJ455">
        <v>411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</row>
    <row r="456" spans="1:44" x14ac:dyDescent="0.2">
      <c r="A456">
        <f>ROW(Source!A285)</f>
        <v>285</v>
      </c>
      <c r="B456">
        <v>51662785</v>
      </c>
      <c r="C456">
        <v>51662775</v>
      </c>
      <c r="D456">
        <v>49672695</v>
      </c>
      <c r="E456">
        <v>1</v>
      </c>
      <c r="F456">
        <v>1</v>
      </c>
      <c r="G456">
        <v>1</v>
      </c>
      <c r="H456">
        <v>2</v>
      </c>
      <c r="I456" t="s">
        <v>462</v>
      </c>
      <c r="J456" t="s">
        <v>463</v>
      </c>
      <c r="K456" t="s">
        <v>464</v>
      </c>
      <c r="L456">
        <v>1367</v>
      </c>
      <c r="N456">
        <v>1011</v>
      </c>
      <c r="O456" t="s">
        <v>461</v>
      </c>
      <c r="P456" t="s">
        <v>461</v>
      </c>
      <c r="Q456">
        <v>1</v>
      </c>
      <c r="X456">
        <v>0.26</v>
      </c>
      <c r="Y456">
        <v>0</v>
      </c>
      <c r="Z456">
        <v>3.12</v>
      </c>
      <c r="AA456">
        <v>0</v>
      </c>
      <c r="AB456">
        <v>0</v>
      </c>
      <c r="AC456">
        <v>0</v>
      </c>
      <c r="AD456">
        <v>1</v>
      </c>
      <c r="AE456">
        <v>0</v>
      </c>
      <c r="AF456" t="s">
        <v>20</v>
      </c>
      <c r="AG456">
        <v>0.27300000000000002</v>
      </c>
      <c r="AH456">
        <v>2</v>
      </c>
      <c r="AI456">
        <v>51662778</v>
      </c>
      <c r="AJ456">
        <v>412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</row>
    <row r="457" spans="1:44" x14ac:dyDescent="0.2">
      <c r="A457">
        <f>ROW(Source!A285)</f>
        <v>285</v>
      </c>
      <c r="B457">
        <v>51662786</v>
      </c>
      <c r="C457">
        <v>51662775</v>
      </c>
      <c r="D457">
        <v>49673503</v>
      </c>
      <c r="E457">
        <v>1</v>
      </c>
      <c r="F457">
        <v>1</v>
      </c>
      <c r="G457">
        <v>1</v>
      </c>
      <c r="H457">
        <v>2</v>
      </c>
      <c r="I457" t="s">
        <v>465</v>
      </c>
      <c r="J457" t="s">
        <v>466</v>
      </c>
      <c r="K457" t="s">
        <v>467</v>
      </c>
      <c r="L457">
        <v>1367</v>
      </c>
      <c r="N457">
        <v>1011</v>
      </c>
      <c r="O457" t="s">
        <v>461</v>
      </c>
      <c r="P457" t="s">
        <v>461</v>
      </c>
      <c r="Q457">
        <v>1</v>
      </c>
      <c r="X457">
        <v>0.01</v>
      </c>
      <c r="Y457">
        <v>0</v>
      </c>
      <c r="Z457">
        <v>65.709999999999994</v>
      </c>
      <c r="AA457">
        <v>11.6</v>
      </c>
      <c r="AB457">
        <v>0</v>
      </c>
      <c r="AC457">
        <v>0</v>
      </c>
      <c r="AD457">
        <v>1</v>
      </c>
      <c r="AE457">
        <v>0</v>
      </c>
      <c r="AF457" t="s">
        <v>20</v>
      </c>
      <c r="AG457">
        <v>1.0500000000000001E-2</v>
      </c>
      <c r="AH457">
        <v>2</v>
      </c>
      <c r="AI457">
        <v>51662779</v>
      </c>
      <c r="AJ457">
        <v>413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</row>
    <row r="458" spans="1:44" x14ac:dyDescent="0.2">
      <c r="A458">
        <f>ROW(Source!A285)</f>
        <v>285</v>
      </c>
      <c r="B458">
        <v>51662787</v>
      </c>
      <c r="C458">
        <v>51662775</v>
      </c>
      <c r="D458">
        <v>49525488</v>
      </c>
      <c r="E458">
        <v>1</v>
      </c>
      <c r="F458">
        <v>1</v>
      </c>
      <c r="G458">
        <v>1</v>
      </c>
      <c r="H458">
        <v>3</v>
      </c>
      <c r="I458" t="s">
        <v>468</v>
      </c>
      <c r="J458" t="s">
        <v>469</v>
      </c>
      <c r="K458" t="s">
        <v>470</v>
      </c>
      <c r="L458">
        <v>1346</v>
      </c>
      <c r="N458">
        <v>1009</v>
      </c>
      <c r="O458" t="s">
        <v>471</v>
      </c>
      <c r="P458" t="s">
        <v>471</v>
      </c>
      <c r="Q458">
        <v>1</v>
      </c>
      <c r="X458">
        <v>0.2</v>
      </c>
      <c r="Y458">
        <v>9.0399999999999991</v>
      </c>
      <c r="Z458">
        <v>0</v>
      </c>
      <c r="AA458">
        <v>0</v>
      </c>
      <c r="AB458">
        <v>0</v>
      </c>
      <c r="AC458">
        <v>0</v>
      </c>
      <c r="AD458">
        <v>1</v>
      </c>
      <c r="AE458">
        <v>0</v>
      </c>
      <c r="AF458" t="s">
        <v>3</v>
      </c>
      <c r="AG458">
        <v>0.2</v>
      </c>
      <c r="AH458">
        <v>2</v>
      </c>
      <c r="AI458">
        <v>51662780</v>
      </c>
      <c r="AJ458">
        <v>414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</row>
    <row r="459" spans="1:44" x14ac:dyDescent="0.2">
      <c r="A459">
        <f>ROW(Source!A285)</f>
        <v>285</v>
      </c>
      <c r="B459">
        <v>51662788</v>
      </c>
      <c r="C459">
        <v>51662775</v>
      </c>
      <c r="D459">
        <v>49526492</v>
      </c>
      <c r="E459">
        <v>1</v>
      </c>
      <c r="F459">
        <v>1</v>
      </c>
      <c r="G459">
        <v>1</v>
      </c>
      <c r="H459">
        <v>3</v>
      </c>
      <c r="I459" t="s">
        <v>472</v>
      </c>
      <c r="J459" t="s">
        <v>473</v>
      </c>
      <c r="K459" t="s">
        <v>474</v>
      </c>
      <c r="L459">
        <v>1346</v>
      </c>
      <c r="N459">
        <v>1009</v>
      </c>
      <c r="O459" t="s">
        <v>471</v>
      </c>
      <c r="P459" t="s">
        <v>471</v>
      </c>
      <c r="Q459">
        <v>1</v>
      </c>
      <c r="X459">
        <v>0.246</v>
      </c>
      <c r="Y459">
        <v>23.09</v>
      </c>
      <c r="Z459">
        <v>0</v>
      </c>
      <c r="AA459">
        <v>0</v>
      </c>
      <c r="AB459">
        <v>0</v>
      </c>
      <c r="AC459">
        <v>0</v>
      </c>
      <c r="AD459">
        <v>1</v>
      </c>
      <c r="AE459">
        <v>0</v>
      </c>
      <c r="AF459" t="s">
        <v>3</v>
      </c>
      <c r="AG459">
        <v>0.246</v>
      </c>
      <c r="AH459">
        <v>2</v>
      </c>
      <c r="AI459">
        <v>51662781</v>
      </c>
      <c r="AJ459">
        <v>415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</row>
    <row r="460" spans="1:44" x14ac:dyDescent="0.2">
      <c r="A460">
        <f>ROW(Source!A285)</f>
        <v>285</v>
      </c>
      <c r="B460">
        <v>51662789</v>
      </c>
      <c r="C460">
        <v>51662775</v>
      </c>
      <c r="D460">
        <v>49514693</v>
      </c>
      <c r="E460">
        <v>70</v>
      </c>
      <c r="F460">
        <v>1</v>
      </c>
      <c r="G460">
        <v>1</v>
      </c>
      <c r="H460">
        <v>3</v>
      </c>
      <c r="I460" t="s">
        <v>543</v>
      </c>
      <c r="J460" t="s">
        <v>3</v>
      </c>
      <c r="K460" t="s">
        <v>544</v>
      </c>
      <c r="L460">
        <v>1371</v>
      </c>
      <c r="N460">
        <v>1013</v>
      </c>
      <c r="O460" t="s">
        <v>17</v>
      </c>
      <c r="P460" t="s">
        <v>17</v>
      </c>
      <c r="Q460">
        <v>1</v>
      </c>
      <c r="X460">
        <v>1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 t="s">
        <v>3</v>
      </c>
      <c r="AG460">
        <v>1</v>
      </c>
      <c r="AH460">
        <v>3</v>
      </c>
      <c r="AI460">
        <v>-1</v>
      </c>
      <c r="AJ460" t="s">
        <v>3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</row>
    <row r="461" spans="1:44" x14ac:dyDescent="0.2">
      <c r="A461">
        <f>ROW(Source!A287)</f>
        <v>287</v>
      </c>
      <c r="B461">
        <v>51662802</v>
      </c>
      <c r="C461">
        <v>51662791</v>
      </c>
      <c r="D461">
        <v>49510723</v>
      </c>
      <c r="E461">
        <v>70</v>
      </c>
      <c r="F461">
        <v>1</v>
      </c>
      <c r="G461">
        <v>1</v>
      </c>
      <c r="H461">
        <v>1</v>
      </c>
      <c r="I461" t="s">
        <v>477</v>
      </c>
      <c r="J461" t="s">
        <v>3</v>
      </c>
      <c r="K461" t="s">
        <v>478</v>
      </c>
      <c r="L461">
        <v>1191</v>
      </c>
      <c r="N461">
        <v>1013</v>
      </c>
      <c r="O461" t="s">
        <v>455</v>
      </c>
      <c r="P461" t="s">
        <v>455</v>
      </c>
      <c r="Q461">
        <v>1</v>
      </c>
      <c r="X461">
        <v>1.07</v>
      </c>
      <c r="Y461">
        <v>0</v>
      </c>
      <c r="Z461">
        <v>0</v>
      </c>
      <c r="AA461">
        <v>0</v>
      </c>
      <c r="AB461">
        <v>8.9700000000000006</v>
      </c>
      <c r="AC461">
        <v>0</v>
      </c>
      <c r="AD461">
        <v>1</v>
      </c>
      <c r="AE461">
        <v>1</v>
      </c>
      <c r="AF461" t="s">
        <v>20</v>
      </c>
      <c r="AG461">
        <v>1.1235000000000002</v>
      </c>
      <c r="AH461">
        <v>2</v>
      </c>
      <c r="AI461">
        <v>51662792</v>
      </c>
      <c r="AJ461">
        <v>417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</row>
    <row r="462" spans="1:44" x14ac:dyDescent="0.2">
      <c r="A462">
        <f>ROW(Source!A287)</f>
        <v>287</v>
      </c>
      <c r="B462">
        <v>51662803</v>
      </c>
      <c r="C462">
        <v>51662791</v>
      </c>
      <c r="D462">
        <v>49510905</v>
      </c>
      <c r="E462">
        <v>70</v>
      </c>
      <c r="F462">
        <v>1</v>
      </c>
      <c r="G462">
        <v>1</v>
      </c>
      <c r="H462">
        <v>1</v>
      </c>
      <c r="I462" t="s">
        <v>456</v>
      </c>
      <c r="J462" t="s">
        <v>3</v>
      </c>
      <c r="K462" t="s">
        <v>457</v>
      </c>
      <c r="L462">
        <v>1191</v>
      </c>
      <c r="N462">
        <v>1013</v>
      </c>
      <c r="O462" t="s">
        <v>455</v>
      </c>
      <c r="P462" t="s">
        <v>455</v>
      </c>
      <c r="Q462">
        <v>1</v>
      </c>
      <c r="X462">
        <v>0.01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1</v>
      </c>
      <c r="AE462">
        <v>2</v>
      </c>
      <c r="AF462" t="s">
        <v>20</v>
      </c>
      <c r="AG462">
        <v>1.0500000000000001E-2</v>
      </c>
      <c r="AH462">
        <v>2</v>
      </c>
      <c r="AI462">
        <v>51662793</v>
      </c>
      <c r="AJ462">
        <v>418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</row>
    <row r="463" spans="1:44" x14ac:dyDescent="0.2">
      <c r="A463">
        <f>ROW(Source!A287)</f>
        <v>287</v>
      </c>
      <c r="B463">
        <v>51662804</v>
      </c>
      <c r="C463">
        <v>51662791</v>
      </c>
      <c r="D463">
        <v>49673503</v>
      </c>
      <c r="E463">
        <v>1</v>
      </c>
      <c r="F463">
        <v>1</v>
      </c>
      <c r="G463">
        <v>1</v>
      </c>
      <c r="H463">
        <v>2</v>
      </c>
      <c r="I463" t="s">
        <v>465</v>
      </c>
      <c r="J463" t="s">
        <v>466</v>
      </c>
      <c r="K463" t="s">
        <v>467</v>
      </c>
      <c r="L463">
        <v>1367</v>
      </c>
      <c r="N463">
        <v>1011</v>
      </c>
      <c r="O463" t="s">
        <v>461</v>
      </c>
      <c r="P463" t="s">
        <v>461</v>
      </c>
      <c r="Q463">
        <v>1</v>
      </c>
      <c r="X463">
        <v>0.01</v>
      </c>
      <c r="Y463">
        <v>0</v>
      </c>
      <c r="Z463">
        <v>65.709999999999994</v>
      </c>
      <c r="AA463">
        <v>11.6</v>
      </c>
      <c r="AB463">
        <v>0</v>
      </c>
      <c r="AC463">
        <v>0</v>
      </c>
      <c r="AD463">
        <v>1</v>
      </c>
      <c r="AE463">
        <v>0</v>
      </c>
      <c r="AF463" t="s">
        <v>20</v>
      </c>
      <c r="AG463">
        <v>1.0500000000000001E-2</v>
      </c>
      <c r="AH463">
        <v>2</v>
      </c>
      <c r="AI463">
        <v>51662794</v>
      </c>
      <c r="AJ463">
        <v>419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</row>
    <row r="464" spans="1:44" x14ac:dyDescent="0.2">
      <c r="A464">
        <f>ROW(Source!A287)</f>
        <v>287</v>
      </c>
      <c r="B464">
        <v>51662805</v>
      </c>
      <c r="C464">
        <v>51662791</v>
      </c>
      <c r="D464">
        <v>49673715</v>
      </c>
      <c r="E464">
        <v>1</v>
      </c>
      <c r="F464">
        <v>1</v>
      </c>
      <c r="G464">
        <v>1</v>
      </c>
      <c r="H464">
        <v>2</v>
      </c>
      <c r="I464" t="s">
        <v>479</v>
      </c>
      <c r="J464" t="s">
        <v>480</v>
      </c>
      <c r="K464" t="s">
        <v>481</v>
      </c>
      <c r="L464">
        <v>1367</v>
      </c>
      <c r="N464">
        <v>1011</v>
      </c>
      <c r="O464" t="s">
        <v>461</v>
      </c>
      <c r="P464" t="s">
        <v>461</v>
      </c>
      <c r="Q464">
        <v>1</v>
      </c>
      <c r="X464">
        <v>0.1</v>
      </c>
      <c r="Y464">
        <v>0</v>
      </c>
      <c r="Z464">
        <v>8.1</v>
      </c>
      <c r="AA464">
        <v>0</v>
      </c>
      <c r="AB464">
        <v>0</v>
      </c>
      <c r="AC464">
        <v>0</v>
      </c>
      <c r="AD464">
        <v>1</v>
      </c>
      <c r="AE464">
        <v>0</v>
      </c>
      <c r="AF464" t="s">
        <v>20</v>
      </c>
      <c r="AG464">
        <v>0.10500000000000001</v>
      </c>
      <c r="AH464">
        <v>2</v>
      </c>
      <c r="AI464">
        <v>51662795</v>
      </c>
      <c r="AJ464">
        <v>420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</row>
    <row r="465" spans="1:44" x14ac:dyDescent="0.2">
      <c r="A465">
        <f>ROW(Source!A287)</f>
        <v>287</v>
      </c>
      <c r="B465">
        <v>51662806</v>
      </c>
      <c r="C465">
        <v>51662791</v>
      </c>
      <c r="D465">
        <v>49523218</v>
      </c>
      <c r="E465">
        <v>1</v>
      </c>
      <c r="F465">
        <v>1</v>
      </c>
      <c r="G465">
        <v>1</v>
      </c>
      <c r="H465">
        <v>3</v>
      </c>
      <c r="I465" t="s">
        <v>53</v>
      </c>
      <c r="J465" t="s">
        <v>56</v>
      </c>
      <c r="K465" t="s">
        <v>54</v>
      </c>
      <c r="L465">
        <v>1374</v>
      </c>
      <c r="N465">
        <v>1013</v>
      </c>
      <c r="O465" t="s">
        <v>55</v>
      </c>
      <c r="P465" t="s">
        <v>55</v>
      </c>
      <c r="Q465">
        <v>1</v>
      </c>
      <c r="X465">
        <v>0.1</v>
      </c>
      <c r="Y465">
        <v>1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 t="s">
        <v>3</v>
      </c>
      <c r="AG465">
        <v>0.1</v>
      </c>
      <c r="AH465">
        <v>2</v>
      </c>
      <c r="AI465">
        <v>51662796</v>
      </c>
      <c r="AJ465">
        <v>421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</row>
    <row r="466" spans="1:44" x14ac:dyDescent="0.2">
      <c r="A466">
        <f>ROW(Source!A287)</f>
        <v>287</v>
      </c>
      <c r="B466">
        <v>51662807</v>
      </c>
      <c r="C466">
        <v>51662791</v>
      </c>
      <c r="D466">
        <v>49524301</v>
      </c>
      <c r="E466">
        <v>1</v>
      </c>
      <c r="F466">
        <v>1</v>
      </c>
      <c r="G466">
        <v>1</v>
      </c>
      <c r="H466">
        <v>3</v>
      </c>
      <c r="I466" t="s">
        <v>482</v>
      </c>
      <c r="J466" t="s">
        <v>483</v>
      </c>
      <c r="K466" t="s">
        <v>484</v>
      </c>
      <c r="L466">
        <v>1348</v>
      </c>
      <c r="N466">
        <v>1009</v>
      </c>
      <c r="O466" t="s">
        <v>196</v>
      </c>
      <c r="P466" t="s">
        <v>196</v>
      </c>
      <c r="Q466">
        <v>1000</v>
      </c>
      <c r="X466">
        <v>1.0000000000000001E-5</v>
      </c>
      <c r="Y466">
        <v>10362</v>
      </c>
      <c r="Z466">
        <v>0</v>
      </c>
      <c r="AA466">
        <v>0</v>
      </c>
      <c r="AB466">
        <v>0</v>
      </c>
      <c r="AC466">
        <v>0</v>
      </c>
      <c r="AD466">
        <v>1</v>
      </c>
      <c r="AE466">
        <v>0</v>
      </c>
      <c r="AF466" t="s">
        <v>3</v>
      </c>
      <c r="AG466">
        <v>1.0000000000000001E-5</v>
      </c>
      <c r="AH466">
        <v>2</v>
      </c>
      <c r="AI466">
        <v>51662797</v>
      </c>
      <c r="AJ466">
        <v>422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</row>
    <row r="467" spans="1:44" x14ac:dyDescent="0.2">
      <c r="A467">
        <f>ROW(Source!A287)</f>
        <v>287</v>
      </c>
      <c r="B467">
        <v>51662808</v>
      </c>
      <c r="C467">
        <v>51662791</v>
      </c>
      <c r="D467">
        <v>49525498</v>
      </c>
      <c r="E467">
        <v>1</v>
      </c>
      <c r="F467">
        <v>1</v>
      </c>
      <c r="G467">
        <v>1</v>
      </c>
      <c r="H467">
        <v>3</v>
      </c>
      <c r="I467" t="s">
        <v>485</v>
      </c>
      <c r="J467" t="s">
        <v>486</v>
      </c>
      <c r="K467" t="s">
        <v>487</v>
      </c>
      <c r="L467">
        <v>1348</v>
      </c>
      <c r="N467">
        <v>1009</v>
      </c>
      <c r="O467" t="s">
        <v>196</v>
      </c>
      <c r="P467" t="s">
        <v>196</v>
      </c>
      <c r="Q467">
        <v>1000</v>
      </c>
      <c r="X467">
        <v>8.0000000000000007E-5</v>
      </c>
      <c r="Y467">
        <v>12430</v>
      </c>
      <c r="Z467">
        <v>0</v>
      </c>
      <c r="AA467">
        <v>0</v>
      </c>
      <c r="AB467">
        <v>0</v>
      </c>
      <c r="AC467">
        <v>0</v>
      </c>
      <c r="AD467">
        <v>1</v>
      </c>
      <c r="AE467">
        <v>0</v>
      </c>
      <c r="AF467" t="s">
        <v>3</v>
      </c>
      <c r="AG467">
        <v>8.0000000000000007E-5</v>
      </c>
      <c r="AH467">
        <v>2</v>
      </c>
      <c r="AI467">
        <v>51662798</v>
      </c>
      <c r="AJ467">
        <v>423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</row>
    <row r="468" spans="1:44" x14ac:dyDescent="0.2">
      <c r="A468">
        <f>ROW(Source!A287)</f>
        <v>287</v>
      </c>
      <c r="B468">
        <v>51662809</v>
      </c>
      <c r="C468">
        <v>51662791</v>
      </c>
      <c r="D468">
        <v>49543539</v>
      </c>
      <c r="E468">
        <v>1</v>
      </c>
      <c r="F468">
        <v>1</v>
      </c>
      <c r="G468">
        <v>1</v>
      </c>
      <c r="H468">
        <v>3</v>
      </c>
      <c r="I468" t="s">
        <v>488</v>
      </c>
      <c r="J468" t="s">
        <v>489</v>
      </c>
      <c r="K468" t="s">
        <v>490</v>
      </c>
      <c r="L468">
        <v>1348</v>
      </c>
      <c r="N468">
        <v>1009</v>
      </c>
      <c r="O468" t="s">
        <v>196</v>
      </c>
      <c r="P468" t="s">
        <v>196</v>
      </c>
      <c r="Q468">
        <v>1000</v>
      </c>
      <c r="X468">
        <v>4.2999999999999999E-4</v>
      </c>
      <c r="Y468">
        <v>6508.75</v>
      </c>
      <c r="Z468">
        <v>0</v>
      </c>
      <c r="AA468">
        <v>0</v>
      </c>
      <c r="AB468">
        <v>0</v>
      </c>
      <c r="AC468">
        <v>0</v>
      </c>
      <c r="AD468">
        <v>1</v>
      </c>
      <c r="AE468">
        <v>0</v>
      </c>
      <c r="AF468" t="s">
        <v>3</v>
      </c>
      <c r="AG468">
        <v>4.2999999999999999E-4</v>
      </c>
      <c r="AH468">
        <v>2</v>
      </c>
      <c r="AI468">
        <v>51662799</v>
      </c>
      <c r="AJ468">
        <v>424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</row>
    <row r="469" spans="1:44" x14ac:dyDescent="0.2">
      <c r="A469">
        <f>ROW(Source!A287)</f>
        <v>287</v>
      </c>
      <c r="B469">
        <v>51662810</v>
      </c>
      <c r="C469">
        <v>51662791</v>
      </c>
      <c r="D469">
        <v>49565711</v>
      </c>
      <c r="E469">
        <v>1</v>
      </c>
      <c r="F469">
        <v>1</v>
      </c>
      <c r="G469">
        <v>1</v>
      </c>
      <c r="H469">
        <v>3</v>
      </c>
      <c r="I469" t="s">
        <v>61</v>
      </c>
      <c r="J469" t="s">
        <v>64</v>
      </c>
      <c r="K469" t="s">
        <v>62</v>
      </c>
      <c r="L469">
        <v>1327</v>
      </c>
      <c r="N469">
        <v>1005</v>
      </c>
      <c r="O469" t="s">
        <v>63</v>
      </c>
      <c r="P469" t="s">
        <v>63</v>
      </c>
      <c r="Q469">
        <v>1</v>
      </c>
      <c r="X469">
        <v>0.04</v>
      </c>
      <c r="Y469">
        <v>926</v>
      </c>
      <c r="Z469">
        <v>0</v>
      </c>
      <c r="AA469">
        <v>0</v>
      </c>
      <c r="AB469">
        <v>0</v>
      </c>
      <c r="AC469">
        <v>0</v>
      </c>
      <c r="AD469">
        <v>1</v>
      </c>
      <c r="AE469">
        <v>0</v>
      </c>
      <c r="AF469" t="s">
        <v>3</v>
      </c>
      <c r="AG469">
        <v>0.04</v>
      </c>
      <c r="AH469">
        <v>2</v>
      </c>
      <c r="AI469">
        <v>51662801</v>
      </c>
      <c r="AJ469">
        <v>425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</row>
    <row r="470" spans="1:44" x14ac:dyDescent="0.2">
      <c r="A470">
        <f>ROW(Source!A291)</f>
        <v>291</v>
      </c>
      <c r="B470">
        <v>51662823</v>
      </c>
      <c r="C470">
        <v>51662814</v>
      </c>
      <c r="D470">
        <v>49510723</v>
      </c>
      <c r="E470">
        <v>70</v>
      </c>
      <c r="F470">
        <v>1</v>
      </c>
      <c r="G470">
        <v>1</v>
      </c>
      <c r="H470">
        <v>1</v>
      </c>
      <c r="I470" t="s">
        <v>477</v>
      </c>
      <c r="J470" t="s">
        <v>3</v>
      </c>
      <c r="K470" t="s">
        <v>478</v>
      </c>
      <c r="L470">
        <v>1191</v>
      </c>
      <c r="N470">
        <v>1013</v>
      </c>
      <c r="O470" t="s">
        <v>455</v>
      </c>
      <c r="P470" t="s">
        <v>455</v>
      </c>
      <c r="Q470">
        <v>1</v>
      </c>
      <c r="X470">
        <v>1.06</v>
      </c>
      <c r="Y470">
        <v>0</v>
      </c>
      <c r="Z470">
        <v>0</v>
      </c>
      <c r="AA470">
        <v>0</v>
      </c>
      <c r="AB470">
        <v>8.9700000000000006</v>
      </c>
      <c r="AC470">
        <v>0</v>
      </c>
      <c r="AD470">
        <v>1</v>
      </c>
      <c r="AE470">
        <v>1</v>
      </c>
      <c r="AF470" t="s">
        <v>20</v>
      </c>
      <c r="AG470">
        <v>1.1130000000000002</v>
      </c>
      <c r="AH470">
        <v>2</v>
      </c>
      <c r="AI470">
        <v>51662815</v>
      </c>
      <c r="AJ470">
        <v>427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</row>
    <row r="471" spans="1:44" x14ac:dyDescent="0.2">
      <c r="A471">
        <f>ROW(Source!A291)</f>
        <v>291</v>
      </c>
      <c r="B471">
        <v>51662824</v>
      </c>
      <c r="C471">
        <v>51662814</v>
      </c>
      <c r="D471">
        <v>49510905</v>
      </c>
      <c r="E471">
        <v>70</v>
      </c>
      <c r="F471">
        <v>1</v>
      </c>
      <c r="G471">
        <v>1</v>
      </c>
      <c r="H471">
        <v>1</v>
      </c>
      <c r="I471" t="s">
        <v>456</v>
      </c>
      <c r="J471" t="s">
        <v>3</v>
      </c>
      <c r="K471" t="s">
        <v>457</v>
      </c>
      <c r="L471">
        <v>1191</v>
      </c>
      <c r="N471">
        <v>1013</v>
      </c>
      <c r="O471" t="s">
        <v>455</v>
      </c>
      <c r="P471" t="s">
        <v>455</v>
      </c>
      <c r="Q471">
        <v>1</v>
      </c>
      <c r="X471">
        <v>0.01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1</v>
      </c>
      <c r="AE471">
        <v>2</v>
      </c>
      <c r="AF471" t="s">
        <v>20</v>
      </c>
      <c r="AG471">
        <v>1.0500000000000001E-2</v>
      </c>
      <c r="AH471">
        <v>2</v>
      </c>
      <c r="AI471">
        <v>51662816</v>
      </c>
      <c r="AJ471">
        <v>428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</row>
    <row r="472" spans="1:44" x14ac:dyDescent="0.2">
      <c r="A472">
        <f>ROW(Source!A291)</f>
        <v>291</v>
      </c>
      <c r="B472">
        <v>51662825</v>
      </c>
      <c r="C472">
        <v>51662814</v>
      </c>
      <c r="D472">
        <v>49672695</v>
      </c>
      <c r="E472">
        <v>1</v>
      </c>
      <c r="F472">
        <v>1</v>
      </c>
      <c r="G472">
        <v>1</v>
      </c>
      <c r="H472">
        <v>2</v>
      </c>
      <c r="I472" t="s">
        <v>462</v>
      </c>
      <c r="J472" t="s">
        <v>463</v>
      </c>
      <c r="K472" t="s">
        <v>464</v>
      </c>
      <c r="L472">
        <v>1367</v>
      </c>
      <c r="N472">
        <v>1011</v>
      </c>
      <c r="O472" t="s">
        <v>461</v>
      </c>
      <c r="P472" t="s">
        <v>461</v>
      </c>
      <c r="Q472">
        <v>1</v>
      </c>
      <c r="X472">
        <v>0.26</v>
      </c>
      <c r="Y472">
        <v>0</v>
      </c>
      <c r="Z472">
        <v>3.12</v>
      </c>
      <c r="AA472">
        <v>0</v>
      </c>
      <c r="AB472">
        <v>0</v>
      </c>
      <c r="AC472">
        <v>0</v>
      </c>
      <c r="AD472">
        <v>1</v>
      </c>
      <c r="AE472">
        <v>0</v>
      </c>
      <c r="AF472" t="s">
        <v>20</v>
      </c>
      <c r="AG472">
        <v>0.27300000000000002</v>
      </c>
      <c r="AH472">
        <v>2</v>
      </c>
      <c r="AI472">
        <v>51662817</v>
      </c>
      <c r="AJ472">
        <v>429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</row>
    <row r="473" spans="1:44" x14ac:dyDescent="0.2">
      <c r="A473">
        <f>ROW(Source!A291)</f>
        <v>291</v>
      </c>
      <c r="B473">
        <v>51662826</v>
      </c>
      <c r="C473">
        <v>51662814</v>
      </c>
      <c r="D473">
        <v>49673503</v>
      </c>
      <c r="E473">
        <v>1</v>
      </c>
      <c r="F473">
        <v>1</v>
      </c>
      <c r="G473">
        <v>1</v>
      </c>
      <c r="H473">
        <v>2</v>
      </c>
      <c r="I473" t="s">
        <v>465</v>
      </c>
      <c r="J473" t="s">
        <v>466</v>
      </c>
      <c r="K473" t="s">
        <v>467</v>
      </c>
      <c r="L473">
        <v>1367</v>
      </c>
      <c r="N473">
        <v>1011</v>
      </c>
      <c r="O473" t="s">
        <v>461</v>
      </c>
      <c r="P473" t="s">
        <v>461</v>
      </c>
      <c r="Q473">
        <v>1</v>
      </c>
      <c r="X473">
        <v>0.01</v>
      </c>
      <c r="Y473">
        <v>0</v>
      </c>
      <c r="Z473">
        <v>65.709999999999994</v>
      </c>
      <c r="AA473">
        <v>11.6</v>
      </c>
      <c r="AB473">
        <v>0</v>
      </c>
      <c r="AC473">
        <v>0</v>
      </c>
      <c r="AD473">
        <v>1</v>
      </c>
      <c r="AE473">
        <v>0</v>
      </c>
      <c r="AF473" t="s">
        <v>20</v>
      </c>
      <c r="AG473">
        <v>1.0500000000000001E-2</v>
      </c>
      <c r="AH473">
        <v>2</v>
      </c>
      <c r="AI473">
        <v>51662818</v>
      </c>
      <c r="AJ473">
        <v>430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</row>
    <row r="474" spans="1:44" x14ac:dyDescent="0.2">
      <c r="A474">
        <f>ROW(Source!A291)</f>
        <v>291</v>
      </c>
      <c r="B474">
        <v>51662827</v>
      </c>
      <c r="C474">
        <v>51662814</v>
      </c>
      <c r="D474">
        <v>49525488</v>
      </c>
      <c r="E474">
        <v>1</v>
      </c>
      <c r="F474">
        <v>1</v>
      </c>
      <c r="G474">
        <v>1</v>
      </c>
      <c r="H474">
        <v>3</v>
      </c>
      <c r="I474" t="s">
        <v>468</v>
      </c>
      <c r="J474" t="s">
        <v>469</v>
      </c>
      <c r="K474" t="s">
        <v>470</v>
      </c>
      <c r="L474">
        <v>1346</v>
      </c>
      <c r="N474">
        <v>1009</v>
      </c>
      <c r="O474" t="s">
        <v>471</v>
      </c>
      <c r="P474" t="s">
        <v>471</v>
      </c>
      <c r="Q474">
        <v>1</v>
      </c>
      <c r="X474">
        <v>0.2</v>
      </c>
      <c r="Y474">
        <v>9.0399999999999991</v>
      </c>
      <c r="Z474">
        <v>0</v>
      </c>
      <c r="AA474">
        <v>0</v>
      </c>
      <c r="AB474">
        <v>0</v>
      </c>
      <c r="AC474">
        <v>0</v>
      </c>
      <c r="AD474">
        <v>1</v>
      </c>
      <c r="AE474">
        <v>0</v>
      </c>
      <c r="AF474" t="s">
        <v>3</v>
      </c>
      <c r="AG474">
        <v>0.2</v>
      </c>
      <c r="AH474">
        <v>2</v>
      </c>
      <c r="AI474">
        <v>51662819</v>
      </c>
      <c r="AJ474">
        <v>431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</row>
    <row r="475" spans="1:44" x14ac:dyDescent="0.2">
      <c r="A475">
        <f>ROW(Source!A291)</f>
        <v>291</v>
      </c>
      <c r="B475">
        <v>51662828</v>
      </c>
      <c r="C475">
        <v>51662814</v>
      </c>
      <c r="D475">
        <v>49526492</v>
      </c>
      <c r="E475">
        <v>1</v>
      </c>
      <c r="F475">
        <v>1</v>
      </c>
      <c r="G475">
        <v>1</v>
      </c>
      <c r="H475">
        <v>3</v>
      </c>
      <c r="I475" t="s">
        <v>472</v>
      </c>
      <c r="J475" t="s">
        <v>473</v>
      </c>
      <c r="K475" t="s">
        <v>474</v>
      </c>
      <c r="L475">
        <v>1346</v>
      </c>
      <c r="N475">
        <v>1009</v>
      </c>
      <c r="O475" t="s">
        <v>471</v>
      </c>
      <c r="P475" t="s">
        <v>471</v>
      </c>
      <c r="Q475">
        <v>1</v>
      </c>
      <c r="X475">
        <v>0.56000000000000005</v>
      </c>
      <c r="Y475">
        <v>23.09</v>
      </c>
      <c r="Z475">
        <v>0</v>
      </c>
      <c r="AA475">
        <v>0</v>
      </c>
      <c r="AB475">
        <v>0</v>
      </c>
      <c r="AC475">
        <v>0</v>
      </c>
      <c r="AD475">
        <v>1</v>
      </c>
      <c r="AE475">
        <v>0</v>
      </c>
      <c r="AF475" t="s">
        <v>3</v>
      </c>
      <c r="AG475">
        <v>0.56000000000000005</v>
      </c>
      <c r="AH475">
        <v>2</v>
      </c>
      <c r="AI475">
        <v>51662820</v>
      </c>
      <c r="AJ475">
        <v>432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</row>
    <row r="476" spans="1:44" x14ac:dyDescent="0.2">
      <c r="A476">
        <f>ROW(Source!A291)</f>
        <v>291</v>
      </c>
      <c r="B476">
        <v>51662829</v>
      </c>
      <c r="C476">
        <v>51662814</v>
      </c>
      <c r="D476">
        <v>49514680</v>
      </c>
      <c r="E476">
        <v>70</v>
      </c>
      <c r="F476">
        <v>1</v>
      </c>
      <c r="G476">
        <v>1</v>
      </c>
      <c r="H476">
        <v>3</v>
      </c>
      <c r="I476" t="s">
        <v>556</v>
      </c>
      <c r="J476" t="s">
        <v>3</v>
      </c>
      <c r="K476" t="s">
        <v>557</v>
      </c>
      <c r="L476">
        <v>1371</v>
      </c>
      <c r="N476">
        <v>1013</v>
      </c>
      <c r="O476" t="s">
        <v>17</v>
      </c>
      <c r="P476" t="s">
        <v>17</v>
      </c>
      <c r="Q476">
        <v>1</v>
      </c>
      <c r="X476">
        <v>1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 t="s">
        <v>3</v>
      </c>
      <c r="AG476">
        <v>1</v>
      </c>
      <c r="AH476">
        <v>3</v>
      </c>
      <c r="AI476">
        <v>-1</v>
      </c>
      <c r="AJ476" t="s">
        <v>3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</row>
    <row r="477" spans="1:44" x14ac:dyDescent="0.2">
      <c r="A477">
        <f>ROW(Source!A293)</f>
        <v>293</v>
      </c>
      <c r="B477">
        <v>51662844</v>
      </c>
      <c r="C477">
        <v>51662831</v>
      </c>
      <c r="D477">
        <v>49510719</v>
      </c>
      <c r="E477">
        <v>70</v>
      </c>
      <c r="F477">
        <v>1</v>
      </c>
      <c r="G477">
        <v>1</v>
      </c>
      <c r="H477">
        <v>1</v>
      </c>
      <c r="I477" t="s">
        <v>491</v>
      </c>
      <c r="J477" t="s">
        <v>3</v>
      </c>
      <c r="K477" t="s">
        <v>492</v>
      </c>
      <c r="L477">
        <v>1191</v>
      </c>
      <c r="N477">
        <v>1013</v>
      </c>
      <c r="O477" t="s">
        <v>455</v>
      </c>
      <c r="P477" t="s">
        <v>455</v>
      </c>
      <c r="Q477">
        <v>1</v>
      </c>
      <c r="X477">
        <v>154</v>
      </c>
      <c r="Y477">
        <v>0</v>
      </c>
      <c r="Z477">
        <v>0</v>
      </c>
      <c r="AA477">
        <v>0</v>
      </c>
      <c r="AB477">
        <v>8.74</v>
      </c>
      <c r="AC477">
        <v>0</v>
      </c>
      <c r="AD477">
        <v>1</v>
      </c>
      <c r="AE477">
        <v>1</v>
      </c>
      <c r="AF477" t="s">
        <v>20</v>
      </c>
      <c r="AG477">
        <v>161.70000000000002</v>
      </c>
      <c r="AH477">
        <v>2</v>
      </c>
      <c r="AI477">
        <v>51662832</v>
      </c>
      <c r="AJ477">
        <v>434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</row>
    <row r="478" spans="1:44" x14ac:dyDescent="0.2">
      <c r="A478">
        <f>ROW(Source!A293)</f>
        <v>293</v>
      </c>
      <c r="B478">
        <v>51662845</v>
      </c>
      <c r="C478">
        <v>51662831</v>
      </c>
      <c r="D478">
        <v>49510905</v>
      </c>
      <c r="E478">
        <v>70</v>
      </c>
      <c r="F478">
        <v>1</v>
      </c>
      <c r="G478">
        <v>1</v>
      </c>
      <c r="H478">
        <v>1</v>
      </c>
      <c r="I478" t="s">
        <v>456</v>
      </c>
      <c r="J478" t="s">
        <v>3</v>
      </c>
      <c r="K478" t="s">
        <v>457</v>
      </c>
      <c r="L478">
        <v>1191</v>
      </c>
      <c r="N478">
        <v>1013</v>
      </c>
      <c r="O478" t="s">
        <v>455</v>
      </c>
      <c r="P478" t="s">
        <v>455</v>
      </c>
      <c r="Q478">
        <v>1</v>
      </c>
      <c r="X478">
        <v>1.2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1</v>
      </c>
      <c r="AE478">
        <v>2</v>
      </c>
      <c r="AF478" t="s">
        <v>20</v>
      </c>
      <c r="AG478">
        <v>1.26</v>
      </c>
      <c r="AH478">
        <v>2</v>
      </c>
      <c r="AI478">
        <v>51662833</v>
      </c>
      <c r="AJ478">
        <v>435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</row>
    <row r="479" spans="1:44" x14ac:dyDescent="0.2">
      <c r="A479">
        <f>ROW(Source!A293)</f>
        <v>293</v>
      </c>
      <c r="B479">
        <v>51662846</v>
      </c>
      <c r="C479">
        <v>51662831</v>
      </c>
      <c r="D479">
        <v>49672573</v>
      </c>
      <c r="E479">
        <v>1</v>
      </c>
      <c r="F479">
        <v>1</v>
      </c>
      <c r="G479">
        <v>1</v>
      </c>
      <c r="H479">
        <v>2</v>
      </c>
      <c r="I479" t="s">
        <v>458</v>
      </c>
      <c r="J479" t="s">
        <v>459</v>
      </c>
      <c r="K479" t="s">
        <v>460</v>
      </c>
      <c r="L479">
        <v>1367</v>
      </c>
      <c r="N479">
        <v>1011</v>
      </c>
      <c r="O479" t="s">
        <v>461</v>
      </c>
      <c r="P479" t="s">
        <v>461</v>
      </c>
      <c r="Q479">
        <v>1</v>
      </c>
      <c r="X479">
        <v>0.48</v>
      </c>
      <c r="Y479">
        <v>0</v>
      </c>
      <c r="Z479">
        <v>115.4</v>
      </c>
      <c r="AA479">
        <v>13.5</v>
      </c>
      <c r="AB479">
        <v>0</v>
      </c>
      <c r="AC479">
        <v>0</v>
      </c>
      <c r="AD479">
        <v>1</v>
      </c>
      <c r="AE479">
        <v>0</v>
      </c>
      <c r="AF479" t="s">
        <v>20</v>
      </c>
      <c r="AG479">
        <v>0.504</v>
      </c>
      <c r="AH479">
        <v>2</v>
      </c>
      <c r="AI479">
        <v>51662834</v>
      </c>
      <c r="AJ479">
        <v>436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</row>
    <row r="480" spans="1:44" x14ac:dyDescent="0.2">
      <c r="A480">
        <f>ROW(Source!A293)</f>
        <v>293</v>
      </c>
      <c r="B480">
        <v>51662847</v>
      </c>
      <c r="C480">
        <v>51662831</v>
      </c>
      <c r="D480">
        <v>49672703</v>
      </c>
      <c r="E480">
        <v>1</v>
      </c>
      <c r="F480">
        <v>1</v>
      </c>
      <c r="G480">
        <v>1</v>
      </c>
      <c r="H480">
        <v>2</v>
      </c>
      <c r="I480" t="s">
        <v>493</v>
      </c>
      <c r="J480" t="s">
        <v>494</v>
      </c>
      <c r="K480" t="s">
        <v>495</v>
      </c>
      <c r="L480">
        <v>1367</v>
      </c>
      <c r="N480">
        <v>1011</v>
      </c>
      <c r="O480" t="s">
        <v>461</v>
      </c>
      <c r="P480" t="s">
        <v>461</v>
      </c>
      <c r="Q480">
        <v>1</v>
      </c>
      <c r="X480">
        <v>0.34</v>
      </c>
      <c r="Y480">
        <v>0</v>
      </c>
      <c r="Z480">
        <v>6.66</v>
      </c>
      <c r="AA480">
        <v>0</v>
      </c>
      <c r="AB480">
        <v>0</v>
      </c>
      <c r="AC480">
        <v>0</v>
      </c>
      <c r="AD480">
        <v>1</v>
      </c>
      <c r="AE480">
        <v>0</v>
      </c>
      <c r="AF480" t="s">
        <v>20</v>
      </c>
      <c r="AG480">
        <v>0.35700000000000004</v>
      </c>
      <c r="AH480">
        <v>2</v>
      </c>
      <c r="AI480">
        <v>51662835</v>
      </c>
      <c r="AJ480">
        <v>437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</row>
    <row r="481" spans="1:44" x14ac:dyDescent="0.2">
      <c r="A481">
        <f>ROW(Source!A293)</f>
        <v>293</v>
      </c>
      <c r="B481">
        <v>51662848</v>
      </c>
      <c r="C481">
        <v>51662831</v>
      </c>
      <c r="D481">
        <v>49673503</v>
      </c>
      <c r="E481">
        <v>1</v>
      </c>
      <c r="F481">
        <v>1</v>
      </c>
      <c r="G481">
        <v>1</v>
      </c>
      <c r="H481">
        <v>2</v>
      </c>
      <c r="I481" t="s">
        <v>465</v>
      </c>
      <c r="J481" t="s">
        <v>466</v>
      </c>
      <c r="K481" t="s">
        <v>467</v>
      </c>
      <c r="L481">
        <v>1367</v>
      </c>
      <c r="N481">
        <v>1011</v>
      </c>
      <c r="O481" t="s">
        <v>461</v>
      </c>
      <c r="P481" t="s">
        <v>461</v>
      </c>
      <c r="Q481">
        <v>1</v>
      </c>
      <c r="X481">
        <v>0.72</v>
      </c>
      <c r="Y481">
        <v>0</v>
      </c>
      <c r="Z481">
        <v>65.709999999999994</v>
      </c>
      <c r="AA481">
        <v>11.6</v>
      </c>
      <c r="AB481">
        <v>0</v>
      </c>
      <c r="AC481">
        <v>0</v>
      </c>
      <c r="AD481">
        <v>1</v>
      </c>
      <c r="AE481">
        <v>0</v>
      </c>
      <c r="AF481" t="s">
        <v>20</v>
      </c>
      <c r="AG481">
        <v>0.75600000000000001</v>
      </c>
      <c r="AH481">
        <v>2</v>
      </c>
      <c r="AI481">
        <v>51662836</v>
      </c>
      <c r="AJ481">
        <v>438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</row>
    <row r="482" spans="1:44" x14ac:dyDescent="0.2">
      <c r="A482">
        <f>ROW(Source!A293)</f>
        <v>293</v>
      </c>
      <c r="B482">
        <v>51662849</v>
      </c>
      <c r="C482">
        <v>51662831</v>
      </c>
      <c r="D482">
        <v>49673715</v>
      </c>
      <c r="E482">
        <v>1</v>
      </c>
      <c r="F482">
        <v>1</v>
      </c>
      <c r="G482">
        <v>1</v>
      </c>
      <c r="H482">
        <v>2</v>
      </c>
      <c r="I482" t="s">
        <v>479</v>
      </c>
      <c r="J482" t="s">
        <v>480</v>
      </c>
      <c r="K482" t="s">
        <v>481</v>
      </c>
      <c r="L482">
        <v>1367</v>
      </c>
      <c r="N482">
        <v>1011</v>
      </c>
      <c r="O482" t="s">
        <v>461</v>
      </c>
      <c r="P482" t="s">
        <v>461</v>
      </c>
      <c r="Q482">
        <v>1</v>
      </c>
      <c r="X482">
        <v>1.54</v>
      </c>
      <c r="Y482">
        <v>0</v>
      </c>
      <c r="Z482">
        <v>8.1</v>
      </c>
      <c r="AA482">
        <v>0</v>
      </c>
      <c r="AB482">
        <v>0</v>
      </c>
      <c r="AC482">
        <v>0</v>
      </c>
      <c r="AD482">
        <v>1</v>
      </c>
      <c r="AE482">
        <v>0</v>
      </c>
      <c r="AF482" t="s">
        <v>20</v>
      </c>
      <c r="AG482">
        <v>1.6170000000000002</v>
      </c>
      <c r="AH482">
        <v>2</v>
      </c>
      <c r="AI482">
        <v>51662837</v>
      </c>
      <c r="AJ482">
        <v>439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</row>
    <row r="483" spans="1:44" x14ac:dyDescent="0.2">
      <c r="A483">
        <f>ROW(Source!A293)</f>
        <v>293</v>
      </c>
      <c r="B483">
        <v>51662850</v>
      </c>
      <c r="C483">
        <v>51662831</v>
      </c>
      <c r="D483">
        <v>49521144</v>
      </c>
      <c r="E483">
        <v>1</v>
      </c>
      <c r="F483">
        <v>1</v>
      </c>
      <c r="G483">
        <v>1</v>
      </c>
      <c r="H483">
        <v>3</v>
      </c>
      <c r="I483" t="s">
        <v>496</v>
      </c>
      <c r="J483" t="s">
        <v>497</v>
      </c>
      <c r="K483" t="s">
        <v>498</v>
      </c>
      <c r="L483">
        <v>1348</v>
      </c>
      <c r="N483">
        <v>1009</v>
      </c>
      <c r="O483" t="s">
        <v>196</v>
      </c>
      <c r="P483" t="s">
        <v>196</v>
      </c>
      <c r="Q483">
        <v>1000</v>
      </c>
      <c r="X483">
        <v>8.8999999999999995E-4</v>
      </c>
      <c r="Y483">
        <v>26499</v>
      </c>
      <c r="Z483">
        <v>0</v>
      </c>
      <c r="AA483">
        <v>0</v>
      </c>
      <c r="AB483">
        <v>0</v>
      </c>
      <c r="AC483">
        <v>0</v>
      </c>
      <c r="AD483">
        <v>1</v>
      </c>
      <c r="AE483">
        <v>0</v>
      </c>
      <c r="AF483" t="s">
        <v>3</v>
      </c>
      <c r="AG483">
        <v>8.8999999999999995E-4</v>
      </c>
      <c r="AH483">
        <v>2</v>
      </c>
      <c r="AI483">
        <v>51662838</v>
      </c>
      <c r="AJ483">
        <v>440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</row>
    <row r="484" spans="1:44" x14ac:dyDescent="0.2">
      <c r="A484">
        <f>ROW(Source!A293)</f>
        <v>293</v>
      </c>
      <c r="B484">
        <v>51662851</v>
      </c>
      <c r="C484">
        <v>51662831</v>
      </c>
      <c r="D484">
        <v>49524301</v>
      </c>
      <c r="E484">
        <v>1</v>
      </c>
      <c r="F484">
        <v>1</v>
      </c>
      <c r="G484">
        <v>1</v>
      </c>
      <c r="H484">
        <v>3</v>
      </c>
      <c r="I484" t="s">
        <v>482</v>
      </c>
      <c r="J484" t="s">
        <v>483</v>
      </c>
      <c r="K484" t="s">
        <v>484</v>
      </c>
      <c r="L484">
        <v>1348</v>
      </c>
      <c r="N484">
        <v>1009</v>
      </c>
      <c r="O484" t="s">
        <v>196</v>
      </c>
      <c r="P484" t="s">
        <v>196</v>
      </c>
      <c r="Q484">
        <v>1000</v>
      </c>
      <c r="X484">
        <v>4.4999999999999999E-4</v>
      </c>
      <c r="Y484">
        <v>10362</v>
      </c>
      <c r="Z484">
        <v>0</v>
      </c>
      <c r="AA484">
        <v>0</v>
      </c>
      <c r="AB484">
        <v>0</v>
      </c>
      <c r="AC484">
        <v>0</v>
      </c>
      <c r="AD484">
        <v>1</v>
      </c>
      <c r="AE484">
        <v>0</v>
      </c>
      <c r="AF484" t="s">
        <v>3</v>
      </c>
      <c r="AG484">
        <v>4.4999999999999999E-4</v>
      </c>
      <c r="AH484">
        <v>2</v>
      </c>
      <c r="AI484">
        <v>51662839</v>
      </c>
      <c r="AJ484">
        <v>441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</row>
    <row r="485" spans="1:44" x14ac:dyDescent="0.2">
      <c r="A485">
        <f>ROW(Source!A293)</f>
        <v>293</v>
      </c>
      <c r="B485">
        <v>51662852</v>
      </c>
      <c r="C485">
        <v>51662831</v>
      </c>
      <c r="D485">
        <v>49525488</v>
      </c>
      <c r="E485">
        <v>1</v>
      </c>
      <c r="F485">
        <v>1</v>
      </c>
      <c r="G485">
        <v>1</v>
      </c>
      <c r="H485">
        <v>3</v>
      </c>
      <c r="I485" t="s">
        <v>468</v>
      </c>
      <c r="J485" t="s">
        <v>469</v>
      </c>
      <c r="K485" t="s">
        <v>470</v>
      </c>
      <c r="L485">
        <v>1346</v>
      </c>
      <c r="N485">
        <v>1009</v>
      </c>
      <c r="O485" t="s">
        <v>471</v>
      </c>
      <c r="P485" t="s">
        <v>471</v>
      </c>
      <c r="Q485">
        <v>1</v>
      </c>
      <c r="X485">
        <v>15</v>
      </c>
      <c r="Y485">
        <v>9.0399999999999991</v>
      </c>
      <c r="Z485">
        <v>0</v>
      </c>
      <c r="AA485">
        <v>0</v>
      </c>
      <c r="AB485">
        <v>0</v>
      </c>
      <c r="AC485">
        <v>0</v>
      </c>
      <c r="AD485">
        <v>1</v>
      </c>
      <c r="AE485">
        <v>0</v>
      </c>
      <c r="AF485" t="s">
        <v>3</v>
      </c>
      <c r="AG485">
        <v>15</v>
      </c>
      <c r="AH485">
        <v>2</v>
      </c>
      <c r="AI485">
        <v>51662840</v>
      </c>
      <c r="AJ485">
        <v>442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</row>
    <row r="486" spans="1:44" x14ac:dyDescent="0.2">
      <c r="A486">
        <f>ROW(Source!A293)</f>
        <v>293</v>
      </c>
      <c r="B486">
        <v>51662853</v>
      </c>
      <c r="C486">
        <v>51662831</v>
      </c>
      <c r="D486">
        <v>49526492</v>
      </c>
      <c r="E486">
        <v>1</v>
      </c>
      <c r="F486">
        <v>1</v>
      </c>
      <c r="G486">
        <v>1</v>
      </c>
      <c r="H486">
        <v>3</v>
      </c>
      <c r="I486" t="s">
        <v>472</v>
      </c>
      <c r="J486" t="s">
        <v>473</v>
      </c>
      <c r="K486" t="s">
        <v>474</v>
      </c>
      <c r="L486">
        <v>1346</v>
      </c>
      <c r="N486">
        <v>1009</v>
      </c>
      <c r="O486" t="s">
        <v>471</v>
      </c>
      <c r="P486" t="s">
        <v>471</v>
      </c>
      <c r="Q486">
        <v>1</v>
      </c>
      <c r="X486">
        <v>8</v>
      </c>
      <c r="Y486">
        <v>23.09</v>
      </c>
      <c r="Z486">
        <v>0</v>
      </c>
      <c r="AA486">
        <v>0</v>
      </c>
      <c r="AB486">
        <v>0</v>
      </c>
      <c r="AC486">
        <v>0</v>
      </c>
      <c r="AD486">
        <v>1</v>
      </c>
      <c r="AE486">
        <v>0</v>
      </c>
      <c r="AF486" t="s">
        <v>3</v>
      </c>
      <c r="AG486">
        <v>8</v>
      </c>
      <c r="AH486">
        <v>2</v>
      </c>
      <c r="AI486">
        <v>51662841</v>
      </c>
      <c r="AJ486">
        <v>443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</row>
    <row r="487" spans="1:44" x14ac:dyDescent="0.2">
      <c r="A487">
        <f>ROW(Source!A293)</f>
        <v>293</v>
      </c>
      <c r="B487">
        <v>51662854</v>
      </c>
      <c r="C487">
        <v>51662831</v>
      </c>
      <c r="D487">
        <v>49512814</v>
      </c>
      <c r="E487">
        <v>70</v>
      </c>
      <c r="F487">
        <v>1</v>
      </c>
      <c r="G487">
        <v>1</v>
      </c>
      <c r="H487">
        <v>3</v>
      </c>
      <c r="I487" t="s">
        <v>545</v>
      </c>
      <c r="J487" t="s">
        <v>3</v>
      </c>
      <c r="K487" t="s">
        <v>546</v>
      </c>
      <c r="L487">
        <v>1327</v>
      </c>
      <c r="N487">
        <v>1005</v>
      </c>
      <c r="O487" t="s">
        <v>63</v>
      </c>
      <c r="P487" t="s">
        <v>63</v>
      </c>
      <c r="Q487">
        <v>1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1</v>
      </c>
      <c r="AD487">
        <v>0</v>
      </c>
      <c r="AE487">
        <v>0</v>
      </c>
      <c r="AF487" t="s">
        <v>3</v>
      </c>
      <c r="AG487">
        <v>0</v>
      </c>
      <c r="AH487">
        <v>3</v>
      </c>
      <c r="AI487">
        <v>-1</v>
      </c>
      <c r="AJ487" t="s">
        <v>3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</row>
    <row r="488" spans="1:44" x14ac:dyDescent="0.2">
      <c r="A488">
        <f>ROW(Source!A293)</f>
        <v>293</v>
      </c>
      <c r="B488">
        <v>51662855</v>
      </c>
      <c r="C488">
        <v>51662831</v>
      </c>
      <c r="D488">
        <v>49555131</v>
      </c>
      <c r="E488">
        <v>1</v>
      </c>
      <c r="F488">
        <v>1</v>
      </c>
      <c r="G488">
        <v>1</v>
      </c>
      <c r="H488">
        <v>3</v>
      </c>
      <c r="I488" t="s">
        <v>499</v>
      </c>
      <c r="J488" t="s">
        <v>500</v>
      </c>
      <c r="K488" t="s">
        <v>501</v>
      </c>
      <c r="L488">
        <v>1348</v>
      </c>
      <c r="N488">
        <v>1009</v>
      </c>
      <c r="O488" t="s">
        <v>196</v>
      </c>
      <c r="P488" t="s">
        <v>196</v>
      </c>
      <c r="Q488">
        <v>1000</v>
      </c>
      <c r="X488">
        <v>5.0099999999999997E-3</v>
      </c>
      <c r="Y488">
        <v>17183</v>
      </c>
      <c r="Z488">
        <v>0</v>
      </c>
      <c r="AA488">
        <v>0</v>
      </c>
      <c r="AB488">
        <v>0</v>
      </c>
      <c r="AC488">
        <v>0</v>
      </c>
      <c r="AD488">
        <v>1</v>
      </c>
      <c r="AE488">
        <v>0</v>
      </c>
      <c r="AF488" t="s">
        <v>3</v>
      </c>
      <c r="AG488">
        <v>5.0099999999999997E-3</v>
      </c>
      <c r="AH488">
        <v>2</v>
      </c>
      <c r="AI488">
        <v>51662842</v>
      </c>
      <c r="AJ488">
        <v>444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</row>
    <row r="489" spans="1:44" x14ac:dyDescent="0.2">
      <c r="A489">
        <f>ROW(Source!A293)</f>
        <v>293</v>
      </c>
      <c r="B489">
        <v>51662856</v>
      </c>
      <c r="C489">
        <v>51662831</v>
      </c>
      <c r="D489">
        <v>49514607</v>
      </c>
      <c r="E489">
        <v>70</v>
      </c>
      <c r="F489">
        <v>1</v>
      </c>
      <c r="G489">
        <v>1</v>
      </c>
      <c r="H489">
        <v>3</v>
      </c>
      <c r="I489" t="s">
        <v>547</v>
      </c>
      <c r="J489" t="s">
        <v>3</v>
      </c>
      <c r="K489" t="s">
        <v>548</v>
      </c>
      <c r="L489">
        <v>1327</v>
      </c>
      <c r="N489">
        <v>1005</v>
      </c>
      <c r="O489" t="s">
        <v>63</v>
      </c>
      <c r="P489" t="s">
        <v>63</v>
      </c>
      <c r="Q489">
        <v>1</v>
      </c>
      <c r="X489">
        <v>100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 t="s">
        <v>3</v>
      </c>
      <c r="AG489">
        <v>100</v>
      </c>
      <c r="AH489">
        <v>3</v>
      </c>
      <c r="AI489">
        <v>-1</v>
      </c>
      <c r="AJ489" t="s">
        <v>3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</row>
    <row r="490" spans="1:44" x14ac:dyDescent="0.2">
      <c r="A490">
        <f>ROW(Source!A293)</f>
        <v>293</v>
      </c>
      <c r="B490">
        <v>51662857</v>
      </c>
      <c r="C490">
        <v>51662831</v>
      </c>
      <c r="D490">
        <v>49514616</v>
      </c>
      <c r="E490">
        <v>70</v>
      </c>
      <c r="F490">
        <v>1</v>
      </c>
      <c r="G490">
        <v>1</v>
      </c>
      <c r="H490">
        <v>3</v>
      </c>
      <c r="I490" t="s">
        <v>549</v>
      </c>
      <c r="J490" t="s">
        <v>3</v>
      </c>
      <c r="K490" t="s">
        <v>550</v>
      </c>
      <c r="L490">
        <v>1346</v>
      </c>
      <c r="N490">
        <v>1009</v>
      </c>
      <c r="O490" t="s">
        <v>471</v>
      </c>
      <c r="P490" t="s">
        <v>471</v>
      </c>
      <c r="Q490">
        <v>1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1</v>
      </c>
      <c r="AD490">
        <v>0</v>
      </c>
      <c r="AE490">
        <v>0</v>
      </c>
      <c r="AF490" t="s">
        <v>3</v>
      </c>
      <c r="AG490">
        <v>0</v>
      </c>
      <c r="AH490">
        <v>3</v>
      </c>
      <c r="AI490">
        <v>-1</v>
      </c>
      <c r="AJ490" t="s">
        <v>3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</row>
    <row r="491" spans="1:44" x14ac:dyDescent="0.2">
      <c r="A491">
        <f>ROW(Source!A293)</f>
        <v>293</v>
      </c>
      <c r="B491">
        <v>51662858</v>
      </c>
      <c r="C491">
        <v>51662831</v>
      </c>
      <c r="D491">
        <v>49514616</v>
      </c>
      <c r="E491">
        <v>70</v>
      </c>
      <c r="F491">
        <v>1</v>
      </c>
      <c r="G491">
        <v>1</v>
      </c>
      <c r="H491">
        <v>3</v>
      </c>
      <c r="I491" t="s">
        <v>549</v>
      </c>
      <c r="J491" t="s">
        <v>3</v>
      </c>
      <c r="K491" t="s">
        <v>551</v>
      </c>
      <c r="L491">
        <v>1371</v>
      </c>
      <c r="N491">
        <v>1013</v>
      </c>
      <c r="O491" t="s">
        <v>17</v>
      </c>
      <c r="P491" t="s">
        <v>17</v>
      </c>
      <c r="Q491">
        <v>1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1</v>
      </c>
      <c r="AD491">
        <v>0</v>
      </c>
      <c r="AE491">
        <v>0</v>
      </c>
      <c r="AF491" t="s">
        <v>3</v>
      </c>
      <c r="AG491">
        <v>0</v>
      </c>
      <c r="AH491">
        <v>3</v>
      </c>
      <c r="AI491">
        <v>-1</v>
      </c>
      <c r="AJ491" t="s">
        <v>3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</row>
    <row r="492" spans="1:44" x14ac:dyDescent="0.2">
      <c r="A492">
        <f>ROW(Source!A293)</f>
        <v>293</v>
      </c>
      <c r="B492">
        <v>51662859</v>
      </c>
      <c r="C492">
        <v>51662831</v>
      </c>
      <c r="D492">
        <v>49514677</v>
      </c>
      <c r="E492">
        <v>70</v>
      </c>
      <c r="F492">
        <v>1</v>
      </c>
      <c r="G492">
        <v>1</v>
      </c>
      <c r="H492">
        <v>3</v>
      </c>
      <c r="I492" t="s">
        <v>552</v>
      </c>
      <c r="J492" t="s">
        <v>3</v>
      </c>
      <c r="K492" t="s">
        <v>553</v>
      </c>
      <c r="L492">
        <v>1371</v>
      </c>
      <c r="N492">
        <v>1013</v>
      </c>
      <c r="O492" t="s">
        <v>17</v>
      </c>
      <c r="P492" t="s">
        <v>17</v>
      </c>
      <c r="Q492">
        <v>1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1</v>
      </c>
      <c r="AD492">
        <v>0</v>
      </c>
      <c r="AE492">
        <v>0</v>
      </c>
      <c r="AF492" t="s">
        <v>3</v>
      </c>
      <c r="AG492">
        <v>0</v>
      </c>
      <c r="AH492">
        <v>3</v>
      </c>
      <c r="AI492">
        <v>-1</v>
      </c>
      <c r="AJ492" t="s">
        <v>3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</row>
    <row r="493" spans="1:44" x14ac:dyDescent="0.2">
      <c r="A493">
        <f>ROW(Source!A293)</f>
        <v>293</v>
      </c>
      <c r="B493">
        <v>51662860</v>
      </c>
      <c r="C493">
        <v>51662831</v>
      </c>
      <c r="D493">
        <v>49514711</v>
      </c>
      <c r="E493">
        <v>70</v>
      </c>
      <c r="F493">
        <v>1</v>
      </c>
      <c r="G493">
        <v>1</v>
      </c>
      <c r="H493">
        <v>3</v>
      </c>
      <c r="I493" t="s">
        <v>554</v>
      </c>
      <c r="J493" t="s">
        <v>3</v>
      </c>
      <c r="K493" t="s">
        <v>555</v>
      </c>
      <c r="L493">
        <v>1371</v>
      </c>
      <c r="N493">
        <v>1013</v>
      </c>
      <c r="O493" t="s">
        <v>17</v>
      </c>
      <c r="P493" t="s">
        <v>17</v>
      </c>
      <c r="Q493">
        <v>1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1</v>
      </c>
      <c r="AD493">
        <v>0</v>
      </c>
      <c r="AE493">
        <v>0</v>
      </c>
      <c r="AF493" t="s">
        <v>3</v>
      </c>
      <c r="AG493">
        <v>0</v>
      </c>
      <c r="AH493">
        <v>3</v>
      </c>
      <c r="AI493">
        <v>-1</v>
      </c>
      <c r="AJ493" t="s">
        <v>3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</row>
    <row r="494" spans="1:44" x14ac:dyDescent="0.2">
      <c r="A494">
        <f>ROW(Source!A295)</f>
        <v>295</v>
      </c>
      <c r="B494">
        <v>51662875</v>
      </c>
      <c r="C494">
        <v>51662862</v>
      </c>
      <c r="D494">
        <v>49510719</v>
      </c>
      <c r="E494">
        <v>70</v>
      </c>
      <c r="F494">
        <v>1</v>
      </c>
      <c r="G494">
        <v>1</v>
      </c>
      <c r="H494">
        <v>1</v>
      </c>
      <c r="I494" t="s">
        <v>491</v>
      </c>
      <c r="J494" t="s">
        <v>3</v>
      </c>
      <c r="K494" t="s">
        <v>492</v>
      </c>
      <c r="L494">
        <v>1191</v>
      </c>
      <c r="N494">
        <v>1013</v>
      </c>
      <c r="O494" t="s">
        <v>455</v>
      </c>
      <c r="P494" t="s">
        <v>455</v>
      </c>
      <c r="Q494">
        <v>1</v>
      </c>
      <c r="X494">
        <v>141</v>
      </c>
      <c r="Y494">
        <v>0</v>
      </c>
      <c r="Z494">
        <v>0</v>
      </c>
      <c r="AA494">
        <v>0</v>
      </c>
      <c r="AB494">
        <v>8.74</v>
      </c>
      <c r="AC494">
        <v>0</v>
      </c>
      <c r="AD494">
        <v>1</v>
      </c>
      <c r="AE494">
        <v>1</v>
      </c>
      <c r="AF494" t="s">
        <v>20</v>
      </c>
      <c r="AG494">
        <v>148.05000000000001</v>
      </c>
      <c r="AH494">
        <v>2</v>
      </c>
      <c r="AI494">
        <v>51662863</v>
      </c>
      <c r="AJ494">
        <v>446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</row>
    <row r="495" spans="1:44" x14ac:dyDescent="0.2">
      <c r="A495">
        <f>ROW(Source!A295)</f>
        <v>295</v>
      </c>
      <c r="B495">
        <v>51662876</v>
      </c>
      <c r="C495">
        <v>51662862</v>
      </c>
      <c r="D495">
        <v>49510905</v>
      </c>
      <c r="E495">
        <v>70</v>
      </c>
      <c r="F495">
        <v>1</v>
      </c>
      <c r="G495">
        <v>1</v>
      </c>
      <c r="H495">
        <v>1</v>
      </c>
      <c r="I495" t="s">
        <v>456</v>
      </c>
      <c r="J495" t="s">
        <v>3</v>
      </c>
      <c r="K495" t="s">
        <v>457</v>
      </c>
      <c r="L495">
        <v>1191</v>
      </c>
      <c r="N495">
        <v>1013</v>
      </c>
      <c r="O495" t="s">
        <v>455</v>
      </c>
      <c r="P495" t="s">
        <v>455</v>
      </c>
      <c r="Q495">
        <v>1</v>
      </c>
      <c r="X495">
        <v>0.94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1</v>
      </c>
      <c r="AE495">
        <v>2</v>
      </c>
      <c r="AF495" t="s">
        <v>20</v>
      </c>
      <c r="AG495">
        <v>0.98699999999999999</v>
      </c>
      <c r="AH495">
        <v>2</v>
      </c>
      <c r="AI495">
        <v>51662864</v>
      </c>
      <c r="AJ495">
        <v>447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</row>
    <row r="496" spans="1:44" x14ac:dyDescent="0.2">
      <c r="A496">
        <f>ROW(Source!A295)</f>
        <v>295</v>
      </c>
      <c r="B496">
        <v>51662877</v>
      </c>
      <c r="C496">
        <v>51662862</v>
      </c>
      <c r="D496">
        <v>49672573</v>
      </c>
      <c r="E496">
        <v>1</v>
      </c>
      <c r="F496">
        <v>1</v>
      </c>
      <c r="G496">
        <v>1</v>
      </c>
      <c r="H496">
        <v>2</v>
      </c>
      <c r="I496" t="s">
        <v>458</v>
      </c>
      <c r="J496" t="s">
        <v>459</v>
      </c>
      <c r="K496" t="s">
        <v>460</v>
      </c>
      <c r="L496">
        <v>1367</v>
      </c>
      <c r="N496">
        <v>1011</v>
      </c>
      <c r="O496" t="s">
        <v>461</v>
      </c>
      <c r="P496" t="s">
        <v>461</v>
      </c>
      <c r="Q496">
        <v>1</v>
      </c>
      <c r="X496">
        <v>0.38</v>
      </c>
      <c r="Y496">
        <v>0</v>
      </c>
      <c r="Z496">
        <v>115.4</v>
      </c>
      <c r="AA496">
        <v>13.5</v>
      </c>
      <c r="AB496">
        <v>0</v>
      </c>
      <c r="AC496">
        <v>0</v>
      </c>
      <c r="AD496">
        <v>1</v>
      </c>
      <c r="AE496">
        <v>0</v>
      </c>
      <c r="AF496" t="s">
        <v>20</v>
      </c>
      <c r="AG496">
        <v>0.39900000000000002</v>
      </c>
      <c r="AH496">
        <v>2</v>
      </c>
      <c r="AI496">
        <v>51662865</v>
      </c>
      <c r="AJ496">
        <v>448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</row>
    <row r="497" spans="1:44" x14ac:dyDescent="0.2">
      <c r="A497">
        <f>ROW(Source!A295)</f>
        <v>295</v>
      </c>
      <c r="B497">
        <v>51662878</v>
      </c>
      <c r="C497">
        <v>51662862</v>
      </c>
      <c r="D497">
        <v>49672703</v>
      </c>
      <c r="E497">
        <v>1</v>
      </c>
      <c r="F497">
        <v>1</v>
      </c>
      <c r="G497">
        <v>1</v>
      </c>
      <c r="H497">
        <v>2</v>
      </c>
      <c r="I497" t="s">
        <v>493</v>
      </c>
      <c r="J497" t="s">
        <v>494</v>
      </c>
      <c r="K497" t="s">
        <v>495</v>
      </c>
      <c r="L497">
        <v>1367</v>
      </c>
      <c r="N497">
        <v>1011</v>
      </c>
      <c r="O497" t="s">
        <v>461</v>
      </c>
      <c r="P497" t="s">
        <v>461</v>
      </c>
      <c r="Q497">
        <v>1</v>
      </c>
      <c r="X497">
        <v>0.34</v>
      </c>
      <c r="Y497">
        <v>0</v>
      </c>
      <c r="Z497">
        <v>6.66</v>
      </c>
      <c r="AA497">
        <v>0</v>
      </c>
      <c r="AB497">
        <v>0</v>
      </c>
      <c r="AC497">
        <v>0</v>
      </c>
      <c r="AD497">
        <v>1</v>
      </c>
      <c r="AE497">
        <v>0</v>
      </c>
      <c r="AF497" t="s">
        <v>20</v>
      </c>
      <c r="AG497">
        <v>0.35700000000000004</v>
      </c>
      <c r="AH497">
        <v>2</v>
      </c>
      <c r="AI497">
        <v>51662866</v>
      </c>
      <c r="AJ497">
        <v>449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</row>
    <row r="498" spans="1:44" x14ac:dyDescent="0.2">
      <c r="A498">
        <f>ROW(Source!A295)</f>
        <v>295</v>
      </c>
      <c r="B498">
        <v>51662879</v>
      </c>
      <c r="C498">
        <v>51662862</v>
      </c>
      <c r="D498">
        <v>49673503</v>
      </c>
      <c r="E498">
        <v>1</v>
      </c>
      <c r="F498">
        <v>1</v>
      </c>
      <c r="G498">
        <v>1</v>
      </c>
      <c r="H498">
        <v>2</v>
      </c>
      <c r="I498" t="s">
        <v>465</v>
      </c>
      <c r="J498" t="s">
        <v>466</v>
      </c>
      <c r="K498" t="s">
        <v>467</v>
      </c>
      <c r="L498">
        <v>1367</v>
      </c>
      <c r="N498">
        <v>1011</v>
      </c>
      <c r="O498" t="s">
        <v>461</v>
      </c>
      <c r="P498" t="s">
        <v>461</v>
      </c>
      <c r="Q498">
        <v>1</v>
      </c>
      <c r="X498">
        <v>0.56000000000000005</v>
      </c>
      <c r="Y498">
        <v>0</v>
      </c>
      <c r="Z498">
        <v>65.709999999999994</v>
      </c>
      <c r="AA498">
        <v>11.6</v>
      </c>
      <c r="AB498">
        <v>0</v>
      </c>
      <c r="AC498">
        <v>0</v>
      </c>
      <c r="AD498">
        <v>1</v>
      </c>
      <c r="AE498">
        <v>0</v>
      </c>
      <c r="AF498" t="s">
        <v>20</v>
      </c>
      <c r="AG498">
        <v>0.58800000000000008</v>
      </c>
      <c r="AH498">
        <v>2</v>
      </c>
      <c r="AI498">
        <v>51662867</v>
      </c>
      <c r="AJ498">
        <v>450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</row>
    <row r="499" spans="1:44" x14ac:dyDescent="0.2">
      <c r="A499">
        <f>ROW(Source!A295)</f>
        <v>295</v>
      </c>
      <c r="B499">
        <v>51662880</v>
      </c>
      <c r="C499">
        <v>51662862</v>
      </c>
      <c r="D499">
        <v>49673715</v>
      </c>
      <c r="E499">
        <v>1</v>
      </c>
      <c r="F499">
        <v>1</v>
      </c>
      <c r="G499">
        <v>1</v>
      </c>
      <c r="H499">
        <v>2</v>
      </c>
      <c r="I499" t="s">
        <v>479</v>
      </c>
      <c r="J499" t="s">
        <v>480</v>
      </c>
      <c r="K499" t="s">
        <v>481</v>
      </c>
      <c r="L499">
        <v>1367</v>
      </c>
      <c r="N499">
        <v>1011</v>
      </c>
      <c r="O499" t="s">
        <v>461</v>
      </c>
      <c r="P499" t="s">
        <v>461</v>
      </c>
      <c r="Q499">
        <v>1</v>
      </c>
      <c r="X499">
        <v>1.4</v>
      </c>
      <c r="Y499">
        <v>0</v>
      </c>
      <c r="Z499">
        <v>8.1</v>
      </c>
      <c r="AA499">
        <v>0</v>
      </c>
      <c r="AB499">
        <v>0</v>
      </c>
      <c r="AC499">
        <v>0</v>
      </c>
      <c r="AD499">
        <v>1</v>
      </c>
      <c r="AE499">
        <v>0</v>
      </c>
      <c r="AF499" t="s">
        <v>20</v>
      </c>
      <c r="AG499">
        <v>1.47</v>
      </c>
      <c r="AH499">
        <v>2</v>
      </c>
      <c r="AI499">
        <v>51662868</v>
      </c>
      <c r="AJ499">
        <v>451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>
        <v>0</v>
      </c>
    </row>
    <row r="500" spans="1:44" x14ac:dyDescent="0.2">
      <c r="A500">
        <f>ROW(Source!A295)</f>
        <v>295</v>
      </c>
      <c r="B500">
        <v>51662881</v>
      </c>
      <c r="C500">
        <v>51662862</v>
      </c>
      <c r="D500">
        <v>49521144</v>
      </c>
      <c r="E500">
        <v>1</v>
      </c>
      <c r="F500">
        <v>1</v>
      </c>
      <c r="G500">
        <v>1</v>
      </c>
      <c r="H500">
        <v>3</v>
      </c>
      <c r="I500" t="s">
        <v>496</v>
      </c>
      <c r="J500" t="s">
        <v>497</v>
      </c>
      <c r="K500" t="s">
        <v>498</v>
      </c>
      <c r="L500">
        <v>1348</v>
      </c>
      <c r="N500">
        <v>1009</v>
      </c>
      <c r="O500" t="s">
        <v>196</v>
      </c>
      <c r="P500" t="s">
        <v>196</v>
      </c>
      <c r="Q500">
        <v>1000</v>
      </c>
      <c r="X500">
        <v>8.8999999999999995E-4</v>
      </c>
      <c r="Y500">
        <v>26499</v>
      </c>
      <c r="Z500">
        <v>0</v>
      </c>
      <c r="AA500">
        <v>0</v>
      </c>
      <c r="AB500">
        <v>0</v>
      </c>
      <c r="AC500">
        <v>0</v>
      </c>
      <c r="AD500">
        <v>1</v>
      </c>
      <c r="AE500">
        <v>0</v>
      </c>
      <c r="AF500" t="s">
        <v>3</v>
      </c>
      <c r="AG500">
        <v>8.8999999999999995E-4</v>
      </c>
      <c r="AH500">
        <v>2</v>
      </c>
      <c r="AI500">
        <v>51662869</v>
      </c>
      <c r="AJ500">
        <v>452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</row>
    <row r="501" spans="1:44" x14ac:dyDescent="0.2">
      <c r="A501">
        <f>ROW(Source!A295)</f>
        <v>295</v>
      </c>
      <c r="B501">
        <v>51662882</v>
      </c>
      <c r="C501">
        <v>51662862</v>
      </c>
      <c r="D501">
        <v>49524301</v>
      </c>
      <c r="E501">
        <v>1</v>
      </c>
      <c r="F501">
        <v>1</v>
      </c>
      <c r="G501">
        <v>1</v>
      </c>
      <c r="H501">
        <v>3</v>
      </c>
      <c r="I501" t="s">
        <v>482</v>
      </c>
      <c r="J501" t="s">
        <v>483</v>
      </c>
      <c r="K501" t="s">
        <v>484</v>
      </c>
      <c r="L501">
        <v>1348</v>
      </c>
      <c r="N501">
        <v>1009</v>
      </c>
      <c r="O501" t="s">
        <v>196</v>
      </c>
      <c r="P501" t="s">
        <v>196</v>
      </c>
      <c r="Q501">
        <v>1000</v>
      </c>
      <c r="X501">
        <v>4.0999999999999999E-4</v>
      </c>
      <c r="Y501">
        <v>10362</v>
      </c>
      <c r="Z501">
        <v>0</v>
      </c>
      <c r="AA501">
        <v>0</v>
      </c>
      <c r="AB501">
        <v>0</v>
      </c>
      <c r="AC501">
        <v>0</v>
      </c>
      <c r="AD501">
        <v>1</v>
      </c>
      <c r="AE501">
        <v>0</v>
      </c>
      <c r="AF501" t="s">
        <v>3</v>
      </c>
      <c r="AG501">
        <v>4.0999999999999999E-4</v>
      </c>
      <c r="AH501">
        <v>2</v>
      </c>
      <c r="AI501">
        <v>51662870</v>
      </c>
      <c r="AJ501">
        <v>453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</row>
    <row r="502" spans="1:44" x14ac:dyDescent="0.2">
      <c r="A502">
        <f>ROW(Source!A295)</f>
        <v>295</v>
      </c>
      <c r="B502">
        <v>51662883</v>
      </c>
      <c r="C502">
        <v>51662862</v>
      </c>
      <c r="D502">
        <v>49525488</v>
      </c>
      <c r="E502">
        <v>1</v>
      </c>
      <c r="F502">
        <v>1</v>
      </c>
      <c r="G502">
        <v>1</v>
      </c>
      <c r="H502">
        <v>3</v>
      </c>
      <c r="I502" t="s">
        <v>468</v>
      </c>
      <c r="J502" t="s">
        <v>469</v>
      </c>
      <c r="K502" t="s">
        <v>470</v>
      </c>
      <c r="L502">
        <v>1346</v>
      </c>
      <c r="N502">
        <v>1009</v>
      </c>
      <c r="O502" t="s">
        <v>471</v>
      </c>
      <c r="P502" t="s">
        <v>471</v>
      </c>
      <c r="Q502">
        <v>1</v>
      </c>
      <c r="X502">
        <v>15</v>
      </c>
      <c r="Y502">
        <v>9.0399999999999991</v>
      </c>
      <c r="Z502">
        <v>0</v>
      </c>
      <c r="AA502">
        <v>0</v>
      </c>
      <c r="AB502">
        <v>0</v>
      </c>
      <c r="AC502">
        <v>0</v>
      </c>
      <c r="AD502">
        <v>1</v>
      </c>
      <c r="AE502">
        <v>0</v>
      </c>
      <c r="AF502" t="s">
        <v>3</v>
      </c>
      <c r="AG502">
        <v>15</v>
      </c>
      <c r="AH502">
        <v>2</v>
      </c>
      <c r="AI502">
        <v>51662871</v>
      </c>
      <c r="AJ502">
        <v>454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</row>
    <row r="503" spans="1:44" x14ac:dyDescent="0.2">
      <c r="A503">
        <f>ROW(Source!A295)</f>
        <v>295</v>
      </c>
      <c r="B503">
        <v>51662884</v>
      </c>
      <c r="C503">
        <v>51662862</v>
      </c>
      <c r="D503">
        <v>49526492</v>
      </c>
      <c r="E503">
        <v>1</v>
      </c>
      <c r="F503">
        <v>1</v>
      </c>
      <c r="G503">
        <v>1</v>
      </c>
      <c r="H503">
        <v>3</v>
      </c>
      <c r="I503" t="s">
        <v>472</v>
      </c>
      <c r="J503" t="s">
        <v>473</v>
      </c>
      <c r="K503" t="s">
        <v>474</v>
      </c>
      <c r="L503">
        <v>1346</v>
      </c>
      <c r="N503">
        <v>1009</v>
      </c>
      <c r="O503" t="s">
        <v>471</v>
      </c>
      <c r="P503" t="s">
        <v>471</v>
      </c>
      <c r="Q503">
        <v>1</v>
      </c>
      <c r="X503">
        <v>8</v>
      </c>
      <c r="Y503">
        <v>23.09</v>
      </c>
      <c r="Z503">
        <v>0</v>
      </c>
      <c r="AA503">
        <v>0</v>
      </c>
      <c r="AB503">
        <v>0</v>
      </c>
      <c r="AC503">
        <v>0</v>
      </c>
      <c r="AD503">
        <v>1</v>
      </c>
      <c r="AE503">
        <v>0</v>
      </c>
      <c r="AF503" t="s">
        <v>3</v>
      </c>
      <c r="AG503">
        <v>8</v>
      </c>
      <c r="AH503">
        <v>2</v>
      </c>
      <c r="AI503">
        <v>51662872</v>
      </c>
      <c r="AJ503">
        <v>455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0</v>
      </c>
      <c r="AR503">
        <v>0</v>
      </c>
    </row>
    <row r="504" spans="1:44" x14ac:dyDescent="0.2">
      <c r="A504">
        <f>ROW(Source!A295)</f>
        <v>295</v>
      </c>
      <c r="B504">
        <v>51662885</v>
      </c>
      <c r="C504">
        <v>51662862</v>
      </c>
      <c r="D504">
        <v>49512814</v>
      </c>
      <c r="E504">
        <v>70</v>
      </c>
      <c r="F504">
        <v>1</v>
      </c>
      <c r="G504">
        <v>1</v>
      </c>
      <c r="H504">
        <v>3</v>
      </c>
      <c r="I504" t="s">
        <v>545</v>
      </c>
      <c r="J504" t="s">
        <v>3</v>
      </c>
      <c r="K504" t="s">
        <v>546</v>
      </c>
      <c r="L504">
        <v>1327</v>
      </c>
      <c r="N504">
        <v>1005</v>
      </c>
      <c r="O504" t="s">
        <v>63</v>
      </c>
      <c r="P504" t="s">
        <v>63</v>
      </c>
      <c r="Q504">
        <v>1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1</v>
      </c>
      <c r="AD504">
        <v>0</v>
      </c>
      <c r="AE504">
        <v>0</v>
      </c>
      <c r="AF504" t="s">
        <v>3</v>
      </c>
      <c r="AG504">
        <v>0</v>
      </c>
      <c r="AH504">
        <v>3</v>
      </c>
      <c r="AI504">
        <v>-1</v>
      </c>
      <c r="AJ504" t="s">
        <v>3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</v>
      </c>
    </row>
    <row r="505" spans="1:44" x14ac:dyDescent="0.2">
      <c r="A505">
        <f>ROW(Source!A295)</f>
        <v>295</v>
      </c>
      <c r="B505">
        <v>51662886</v>
      </c>
      <c r="C505">
        <v>51662862</v>
      </c>
      <c r="D505">
        <v>49555131</v>
      </c>
      <c r="E505">
        <v>1</v>
      </c>
      <c r="F505">
        <v>1</v>
      </c>
      <c r="G505">
        <v>1</v>
      </c>
      <c r="H505">
        <v>3</v>
      </c>
      <c r="I505" t="s">
        <v>499</v>
      </c>
      <c r="J505" t="s">
        <v>500</v>
      </c>
      <c r="K505" t="s">
        <v>501</v>
      </c>
      <c r="L505">
        <v>1348</v>
      </c>
      <c r="N505">
        <v>1009</v>
      </c>
      <c r="O505" t="s">
        <v>196</v>
      </c>
      <c r="P505" t="s">
        <v>196</v>
      </c>
      <c r="Q505">
        <v>1000</v>
      </c>
      <c r="X505">
        <v>5.0099999999999997E-3</v>
      </c>
      <c r="Y505">
        <v>17183</v>
      </c>
      <c r="Z505">
        <v>0</v>
      </c>
      <c r="AA505">
        <v>0</v>
      </c>
      <c r="AB505">
        <v>0</v>
      </c>
      <c r="AC505">
        <v>0</v>
      </c>
      <c r="AD505">
        <v>1</v>
      </c>
      <c r="AE505">
        <v>0</v>
      </c>
      <c r="AF505" t="s">
        <v>3</v>
      </c>
      <c r="AG505">
        <v>5.0099999999999997E-3</v>
      </c>
      <c r="AH505">
        <v>2</v>
      </c>
      <c r="AI505">
        <v>51662873</v>
      </c>
      <c r="AJ505">
        <v>456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0</v>
      </c>
      <c r="AR505">
        <v>0</v>
      </c>
    </row>
    <row r="506" spans="1:44" x14ac:dyDescent="0.2">
      <c r="A506">
        <f>ROW(Source!A295)</f>
        <v>295</v>
      </c>
      <c r="B506">
        <v>51662887</v>
      </c>
      <c r="C506">
        <v>51662862</v>
      </c>
      <c r="D506">
        <v>49514607</v>
      </c>
      <c r="E506">
        <v>70</v>
      </c>
      <c r="F506">
        <v>1</v>
      </c>
      <c r="G506">
        <v>1</v>
      </c>
      <c r="H506">
        <v>3</v>
      </c>
      <c r="I506" t="s">
        <v>547</v>
      </c>
      <c r="J506" t="s">
        <v>3</v>
      </c>
      <c r="K506" t="s">
        <v>548</v>
      </c>
      <c r="L506">
        <v>1327</v>
      </c>
      <c r="N506">
        <v>1005</v>
      </c>
      <c r="O506" t="s">
        <v>63</v>
      </c>
      <c r="P506" t="s">
        <v>63</v>
      </c>
      <c r="Q506">
        <v>1</v>
      </c>
      <c r="X506">
        <v>100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 t="s">
        <v>3</v>
      </c>
      <c r="AG506">
        <v>100</v>
      </c>
      <c r="AH506">
        <v>3</v>
      </c>
      <c r="AI506">
        <v>-1</v>
      </c>
      <c r="AJ506" t="s">
        <v>3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0</v>
      </c>
      <c r="AR506">
        <v>0</v>
      </c>
    </row>
    <row r="507" spans="1:44" x14ac:dyDescent="0.2">
      <c r="A507">
        <f>ROW(Source!A295)</f>
        <v>295</v>
      </c>
      <c r="B507">
        <v>51662888</v>
      </c>
      <c r="C507">
        <v>51662862</v>
      </c>
      <c r="D507">
        <v>49514616</v>
      </c>
      <c r="E507">
        <v>70</v>
      </c>
      <c r="F507">
        <v>1</v>
      </c>
      <c r="G507">
        <v>1</v>
      </c>
      <c r="H507">
        <v>3</v>
      </c>
      <c r="I507" t="s">
        <v>549</v>
      </c>
      <c r="J507" t="s">
        <v>3</v>
      </c>
      <c r="K507" t="s">
        <v>550</v>
      </c>
      <c r="L507">
        <v>1346</v>
      </c>
      <c r="N507">
        <v>1009</v>
      </c>
      <c r="O507" t="s">
        <v>471</v>
      </c>
      <c r="P507" t="s">
        <v>471</v>
      </c>
      <c r="Q507">
        <v>1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1</v>
      </c>
      <c r="AD507">
        <v>0</v>
      </c>
      <c r="AE507">
        <v>0</v>
      </c>
      <c r="AF507" t="s">
        <v>3</v>
      </c>
      <c r="AG507">
        <v>0</v>
      </c>
      <c r="AH507">
        <v>3</v>
      </c>
      <c r="AI507">
        <v>-1</v>
      </c>
      <c r="AJ507" t="s">
        <v>3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0</v>
      </c>
      <c r="AR507">
        <v>0</v>
      </c>
    </row>
    <row r="508" spans="1:44" x14ac:dyDescent="0.2">
      <c r="A508">
        <f>ROW(Source!A295)</f>
        <v>295</v>
      </c>
      <c r="B508">
        <v>51662889</v>
      </c>
      <c r="C508">
        <v>51662862</v>
      </c>
      <c r="D508">
        <v>49514616</v>
      </c>
      <c r="E508">
        <v>70</v>
      </c>
      <c r="F508">
        <v>1</v>
      </c>
      <c r="G508">
        <v>1</v>
      </c>
      <c r="H508">
        <v>3</v>
      </c>
      <c r="I508" t="s">
        <v>549</v>
      </c>
      <c r="J508" t="s">
        <v>3</v>
      </c>
      <c r="K508" t="s">
        <v>551</v>
      </c>
      <c r="L508">
        <v>1371</v>
      </c>
      <c r="N508">
        <v>1013</v>
      </c>
      <c r="O508" t="s">
        <v>17</v>
      </c>
      <c r="P508" t="s">
        <v>17</v>
      </c>
      <c r="Q508">
        <v>1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1</v>
      </c>
      <c r="AD508">
        <v>0</v>
      </c>
      <c r="AE508">
        <v>0</v>
      </c>
      <c r="AF508" t="s">
        <v>3</v>
      </c>
      <c r="AG508">
        <v>0</v>
      </c>
      <c r="AH508">
        <v>3</v>
      </c>
      <c r="AI508">
        <v>-1</v>
      </c>
      <c r="AJ508" t="s">
        <v>3</v>
      </c>
      <c r="AK508">
        <v>0</v>
      </c>
      <c r="AL508">
        <v>0</v>
      </c>
      <c r="AM508">
        <v>0</v>
      </c>
      <c r="AN508">
        <v>0</v>
      </c>
      <c r="AO508">
        <v>0</v>
      </c>
      <c r="AP508">
        <v>0</v>
      </c>
      <c r="AQ508">
        <v>0</v>
      </c>
      <c r="AR508">
        <v>0</v>
      </c>
    </row>
    <row r="509" spans="1:44" x14ac:dyDescent="0.2">
      <c r="A509">
        <f>ROW(Source!A295)</f>
        <v>295</v>
      </c>
      <c r="B509">
        <v>51662890</v>
      </c>
      <c r="C509">
        <v>51662862</v>
      </c>
      <c r="D509">
        <v>49514677</v>
      </c>
      <c r="E509">
        <v>70</v>
      </c>
      <c r="F509">
        <v>1</v>
      </c>
      <c r="G509">
        <v>1</v>
      </c>
      <c r="H509">
        <v>3</v>
      </c>
      <c r="I509" t="s">
        <v>552</v>
      </c>
      <c r="J509" t="s">
        <v>3</v>
      </c>
      <c r="K509" t="s">
        <v>553</v>
      </c>
      <c r="L509">
        <v>1371</v>
      </c>
      <c r="N509">
        <v>1013</v>
      </c>
      <c r="O509" t="s">
        <v>17</v>
      </c>
      <c r="P509" t="s">
        <v>17</v>
      </c>
      <c r="Q509">
        <v>1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1</v>
      </c>
      <c r="AD509">
        <v>0</v>
      </c>
      <c r="AE509">
        <v>0</v>
      </c>
      <c r="AF509" t="s">
        <v>3</v>
      </c>
      <c r="AG509">
        <v>0</v>
      </c>
      <c r="AH509">
        <v>3</v>
      </c>
      <c r="AI509">
        <v>-1</v>
      </c>
      <c r="AJ509" t="s">
        <v>3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0</v>
      </c>
      <c r="AR509">
        <v>0</v>
      </c>
    </row>
    <row r="510" spans="1:44" x14ac:dyDescent="0.2">
      <c r="A510">
        <f>ROW(Source!A295)</f>
        <v>295</v>
      </c>
      <c r="B510">
        <v>51662891</v>
      </c>
      <c r="C510">
        <v>51662862</v>
      </c>
      <c r="D510">
        <v>49514711</v>
      </c>
      <c r="E510">
        <v>70</v>
      </c>
      <c r="F510">
        <v>1</v>
      </c>
      <c r="G510">
        <v>1</v>
      </c>
      <c r="H510">
        <v>3</v>
      </c>
      <c r="I510" t="s">
        <v>554</v>
      </c>
      <c r="J510" t="s">
        <v>3</v>
      </c>
      <c r="K510" t="s">
        <v>555</v>
      </c>
      <c r="L510">
        <v>1371</v>
      </c>
      <c r="N510">
        <v>1013</v>
      </c>
      <c r="O510" t="s">
        <v>17</v>
      </c>
      <c r="P510" t="s">
        <v>17</v>
      </c>
      <c r="Q510">
        <v>1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1</v>
      </c>
      <c r="AD510">
        <v>0</v>
      </c>
      <c r="AE510">
        <v>0</v>
      </c>
      <c r="AF510" t="s">
        <v>3</v>
      </c>
      <c r="AG510">
        <v>0</v>
      </c>
      <c r="AH510">
        <v>3</v>
      </c>
      <c r="AI510">
        <v>-1</v>
      </c>
      <c r="AJ510" t="s">
        <v>3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0</v>
      </c>
      <c r="AR510">
        <v>0</v>
      </c>
    </row>
    <row r="511" spans="1:44" x14ac:dyDescent="0.2">
      <c r="A511">
        <f>ROW(Source!A297)</f>
        <v>297</v>
      </c>
      <c r="B511">
        <v>51662906</v>
      </c>
      <c r="C511">
        <v>51662893</v>
      </c>
      <c r="D511">
        <v>49510719</v>
      </c>
      <c r="E511">
        <v>70</v>
      </c>
      <c r="F511">
        <v>1</v>
      </c>
      <c r="G511">
        <v>1</v>
      </c>
      <c r="H511">
        <v>1</v>
      </c>
      <c r="I511" t="s">
        <v>491</v>
      </c>
      <c r="J511" t="s">
        <v>3</v>
      </c>
      <c r="K511" t="s">
        <v>492</v>
      </c>
      <c r="L511">
        <v>1191</v>
      </c>
      <c r="N511">
        <v>1013</v>
      </c>
      <c r="O511" t="s">
        <v>455</v>
      </c>
      <c r="P511" t="s">
        <v>455</v>
      </c>
      <c r="Q511">
        <v>1</v>
      </c>
      <c r="X511">
        <v>141</v>
      </c>
      <c r="Y511">
        <v>0</v>
      </c>
      <c r="Z511">
        <v>0</v>
      </c>
      <c r="AA511">
        <v>0</v>
      </c>
      <c r="AB511">
        <v>8.74</v>
      </c>
      <c r="AC511">
        <v>0</v>
      </c>
      <c r="AD511">
        <v>1</v>
      </c>
      <c r="AE511">
        <v>1</v>
      </c>
      <c r="AF511" t="s">
        <v>20</v>
      </c>
      <c r="AG511">
        <v>148.05000000000001</v>
      </c>
      <c r="AH511">
        <v>2</v>
      </c>
      <c r="AI511">
        <v>51662894</v>
      </c>
      <c r="AJ511">
        <v>458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0</v>
      </c>
      <c r="AR511">
        <v>0</v>
      </c>
    </row>
    <row r="512" spans="1:44" x14ac:dyDescent="0.2">
      <c r="A512">
        <f>ROW(Source!A297)</f>
        <v>297</v>
      </c>
      <c r="B512">
        <v>51662907</v>
      </c>
      <c r="C512">
        <v>51662893</v>
      </c>
      <c r="D512">
        <v>49510905</v>
      </c>
      <c r="E512">
        <v>70</v>
      </c>
      <c r="F512">
        <v>1</v>
      </c>
      <c r="G512">
        <v>1</v>
      </c>
      <c r="H512">
        <v>1</v>
      </c>
      <c r="I512" t="s">
        <v>456</v>
      </c>
      <c r="J512" t="s">
        <v>3</v>
      </c>
      <c r="K512" t="s">
        <v>457</v>
      </c>
      <c r="L512">
        <v>1191</v>
      </c>
      <c r="N512">
        <v>1013</v>
      </c>
      <c r="O512" t="s">
        <v>455</v>
      </c>
      <c r="P512" t="s">
        <v>455</v>
      </c>
      <c r="Q512">
        <v>1</v>
      </c>
      <c r="X512">
        <v>0.94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1</v>
      </c>
      <c r="AE512">
        <v>2</v>
      </c>
      <c r="AF512" t="s">
        <v>20</v>
      </c>
      <c r="AG512">
        <v>0.98699999999999999</v>
      </c>
      <c r="AH512">
        <v>2</v>
      </c>
      <c r="AI512">
        <v>51662895</v>
      </c>
      <c r="AJ512">
        <v>459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0</v>
      </c>
      <c r="AQ512">
        <v>0</v>
      </c>
      <c r="AR512">
        <v>0</v>
      </c>
    </row>
    <row r="513" spans="1:44" x14ac:dyDescent="0.2">
      <c r="A513">
        <f>ROW(Source!A297)</f>
        <v>297</v>
      </c>
      <c r="B513">
        <v>51662908</v>
      </c>
      <c r="C513">
        <v>51662893</v>
      </c>
      <c r="D513">
        <v>49672573</v>
      </c>
      <c r="E513">
        <v>1</v>
      </c>
      <c r="F513">
        <v>1</v>
      </c>
      <c r="G513">
        <v>1</v>
      </c>
      <c r="H513">
        <v>2</v>
      </c>
      <c r="I513" t="s">
        <v>458</v>
      </c>
      <c r="J513" t="s">
        <v>459</v>
      </c>
      <c r="K513" t="s">
        <v>460</v>
      </c>
      <c r="L513">
        <v>1367</v>
      </c>
      <c r="N513">
        <v>1011</v>
      </c>
      <c r="O513" t="s">
        <v>461</v>
      </c>
      <c r="P513" t="s">
        <v>461</v>
      </c>
      <c r="Q513">
        <v>1</v>
      </c>
      <c r="X513">
        <v>0.38</v>
      </c>
      <c r="Y513">
        <v>0</v>
      </c>
      <c r="Z513">
        <v>115.4</v>
      </c>
      <c r="AA513">
        <v>13.5</v>
      </c>
      <c r="AB513">
        <v>0</v>
      </c>
      <c r="AC513">
        <v>0</v>
      </c>
      <c r="AD513">
        <v>1</v>
      </c>
      <c r="AE513">
        <v>0</v>
      </c>
      <c r="AF513" t="s">
        <v>20</v>
      </c>
      <c r="AG513">
        <v>0.39900000000000002</v>
      </c>
      <c r="AH513">
        <v>2</v>
      </c>
      <c r="AI513">
        <v>51662896</v>
      </c>
      <c r="AJ513">
        <v>460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0</v>
      </c>
      <c r="AR513">
        <v>0</v>
      </c>
    </row>
    <row r="514" spans="1:44" x14ac:dyDescent="0.2">
      <c r="A514">
        <f>ROW(Source!A297)</f>
        <v>297</v>
      </c>
      <c r="B514">
        <v>51662909</v>
      </c>
      <c r="C514">
        <v>51662893</v>
      </c>
      <c r="D514">
        <v>49672703</v>
      </c>
      <c r="E514">
        <v>1</v>
      </c>
      <c r="F514">
        <v>1</v>
      </c>
      <c r="G514">
        <v>1</v>
      </c>
      <c r="H514">
        <v>2</v>
      </c>
      <c r="I514" t="s">
        <v>493</v>
      </c>
      <c r="J514" t="s">
        <v>494</v>
      </c>
      <c r="K514" t="s">
        <v>495</v>
      </c>
      <c r="L514">
        <v>1367</v>
      </c>
      <c r="N514">
        <v>1011</v>
      </c>
      <c r="O514" t="s">
        <v>461</v>
      </c>
      <c r="P514" t="s">
        <v>461</v>
      </c>
      <c r="Q514">
        <v>1</v>
      </c>
      <c r="X514">
        <v>0.34</v>
      </c>
      <c r="Y514">
        <v>0</v>
      </c>
      <c r="Z514">
        <v>6.66</v>
      </c>
      <c r="AA514">
        <v>0</v>
      </c>
      <c r="AB514">
        <v>0</v>
      </c>
      <c r="AC514">
        <v>0</v>
      </c>
      <c r="AD514">
        <v>1</v>
      </c>
      <c r="AE514">
        <v>0</v>
      </c>
      <c r="AF514" t="s">
        <v>20</v>
      </c>
      <c r="AG514">
        <v>0.35700000000000004</v>
      </c>
      <c r="AH514">
        <v>2</v>
      </c>
      <c r="AI514">
        <v>51662897</v>
      </c>
      <c r="AJ514">
        <v>461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</row>
    <row r="515" spans="1:44" x14ac:dyDescent="0.2">
      <c r="A515">
        <f>ROW(Source!A297)</f>
        <v>297</v>
      </c>
      <c r="B515">
        <v>51662910</v>
      </c>
      <c r="C515">
        <v>51662893</v>
      </c>
      <c r="D515">
        <v>49673503</v>
      </c>
      <c r="E515">
        <v>1</v>
      </c>
      <c r="F515">
        <v>1</v>
      </c>
      <c r="G515">
        <v>1</v>
      </c>
      <c r="H515">
        <v>2</v>
      </c>
      <c r="I515" t="s">
        <v>465</v>
      </c>
      <c r="J515" t="s">
        <v>466</v>
      </c>
      <c r="K515" t="s">
        <v>467</v>
      </c>
      <c r="L515">
        <v>1367</v>
      </c>
      <c r="N515">
        <v>1011</v>
      </c>
      <c r="O515" t="s">
        <v>461</v>
      </c>
      <c r="P515" t="s">
        <v>461</v>
      </c>
      <c r="Q515">
        <v>1</v>
      </c>
      <c r="X515">
        <v>0.56000000000000005</v>
      </c>
      <c r="Y515">
        <v>0</v>
      </c>
      <c r="Z515">
        <v>65.709999999999994</v>
      </c>
      <c r="AA515">
        <v>11.6</v>
      </c>
      <c r="AB515">
        <v>0</v>
      </c>
      <c r="AC515">
        <v>0</v>
      </c>
      <c r="AD515">
        <v>1</v>
      </c>
      <c r="AE515">
        <v>0</v>
      </c>
      <c r="AF515" t="s">
        <v>20</v>
      </c>
      <c r="AG515">
        <v>0.58800000000000008</v>
      </c>
      <c r="AH515">
        <v>2</v>
      </c>
      <c r="AI515">
        <v>51662898</v>
      </c>
      <c r="AJ515">
        <v>462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0</v>
      </c>
      <c r="AR515">
        <v>0</v>
      </c>
    </row>
    <row r="516" spans="1:44" x14ac:dyDescent="0.2">
      <c r="A516">
        <f>ROW(Source!A297)</f>
        <v>297</v>
      </c>
      <c r="B516">
        <v>51662911</v>
      </c>
      <c r="C516">
        <v>51662893</v>
      </c>
      <c r="D516">
        <v>49673715</v>
      </c>
      <c r="E516">
        <v>1</v>
      </c>
      <c r="F516">
        <v>1</v>
      </c>
      <c r="G516">
        <v>1</v>
      </c>
      <c r="H516">
        <v>2</v>
      </c>
      <c r="I516" t="s">
        <v>479</v>
      </c>
      <c r="J516" t="s">
        <v>480</v>
      </c>
      <c r="K516" t="s">
        <v>481</v>
      </c>
      <c r="L516">
        <v>1367</v>
      </c>
      <c r="N516">
        <v>1011</v>
      </c>
      <c r="O516" t="s">
        <v>461</v>
      </c>
      <c r="P516" t="s">
        <v>461</v>
      </c>
      <c r="Q516">
        <v>1</v>
      </c>
      <c r="X516">
        <v>1.4</v>
      </c>
      <c r="Y516">
        <v>0</v>
      </c>
      <c r="Z516">
        <v>8.1</v>
      </c>
      <c r="AA516">
        <v>0</v>
      </c>
      <c r="AB516">
        <v>0</v>
      </c>
      <c r="AC516">
        <v>0</v>
      </c>
      <c r="AD516">
        <v>1</v>
      </c>
      <c r="AE516">
        <v>0</v>
      </c>
      <c r="AF516" t="s">
        <v>20</v>
      </c>
      <c r="AG516">
        <v>1.47</v>
      </c>
      <c r="AH516">
        <v>2</v>
      </c>
      <c r="AI516">
        <v>51662899</v>
      </c>
      <c r="AJ516">
        <v>463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0</v>
      </c>
      <c r="AR516">
        <v>0</v>
      </c>
    </row>
    <row r="517" spans="1:44" x14ac:dyDescent="0.2">
      <c r="A517">
        <f>ROW(Source!A297)</f>
        <v>297</v>
      </c>
      <c r="B517">
        <v>51662912</v>
      </c>
      <c r="C517">
        <v>51662893</v>
      </c>
      <c r="D517">
        <v>49521144</v>
      </c>
      <c r="E517">
        <v>1</v>
      </c>
      <c r="F517">
        <v>1</v>
      </c>
      <c r="G517">
        <v>1</v>
      </c>
      <c r="H517">
        <v>3</v>
      </c>
      <c r="I517" t="s">
        <v>496</v>
      </c>
      <c r="J517" t="s">
        <v>497</v>
      </c>
      <c r="K517" t="s">
        <v>498</v>
      </c>
      <c r="L517">
        <v>1348</v>
      </c>
      <c r="N517">
        <v>1009</v>
      </c>
      <c r="O517" t="s">
        <v>196</v>
      </c>
      <c r="P517" t="s">
        <v>196</v>
      </c>
      <c r="Q517">
        <v>1000</v>
      </c>
      <c r="X517">
        <v>8.8999999999999995E-4</v>
      </c>
      <c r="Y517">
        <v>26499</v>
      </c>
      <c r="Z517">
        <v>0</v>
      </c>
      <c r="AA517">
        <v>0</v>
      </c>
      <c r="AB517">
        <v>0</v>
      </c>
      <c r="AC517">
        <v>0</v>
      </c>
      <c r="AD517">
        <v>1</v>
      </c>
      <c r="AE517">
        <v>0</v>
      </c>
      <c r="AF517" t="s">
        <v>3</v>
      </c>
      <c r="AG517">
        <v>8.8999999999999995E-4</v>
      </c>
      <c r="AH517">
        <v>2</v>
      </c>
      <c r="AI517">
        <v>51662900</v>
      </c>
      <c r="AJ517">
        <v>464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0</v>
      </c>
      <c r="AR517">
        <v>0</v>
      </c>
    </row>
    <row r="518" spans="1:44" x14ac:dyDescent="0.2">
      <c r="A518">
        <f>ROW(Source!A297)</f>
        <v>297</v>
      </c>
      <c r="B518">
        <v>51662913</v>
      </c>
      <c r="C518">
        <v>51662893</v>
      </c>
      <c r="D518">
        <v>49524301</v>
      </c>
      <c r="E518">
        <v>1</v>
      </c>
      <c r="F518">
        <v>1</v>
      </c>
      <c r="G518">
        <v>1</v>
      </c>
      <c r="H518">
        <v>3</v>
      </c>
      <c r="I518" t="s">
        <v>482</v>
      </c>
      <c r="J518" t="s">
        <v>483</v>
      </c>
      <c r="K518" t="s">
        <v>484</v>
      </c>
      <c r="L518">
        <v>1348</v>
      </c>
      <c r="N518">
        <v>1009</v>
      </c>
      <c r="O518" t="s">
        <v>196</v>
      </c>
      <c r="P518" t="s">
        <v>196</v>
      </c>
      <c r="Q518">
        <v>1000</v>
      </c>
      <c r="X518">
        <v>4.0999999999999999E-4</v>
      </c>
      <c r="Y518">
        <v>10362</v>
      </c>
      <c r="Z518">
        <v>0</v>
      </c>
      <c r="AA518">
        <v>0</v>
      </c>
      <c r="AB518">
        <v>0</v>
      </c>
      <c r="AC518">
        <v>0</v>
      </c>
      <c r="AD518">
        <v>1</v>
      </c>
      <c r="AE518">
        <v>0</v>
      </c>
      <c r="AF518" t="s">
        <v>3</v>
      </c>
      <c r="AG518">
        <v>4.0999999999999999E-4</v>
      </c>
      <c r="AH518">
        <v>2</v>
      </c>
      <c r="AI518">
        <v>51662901</v>
      </c>
      <c r="AJ518">
        <v>465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>
        <v>0</v>
      </c>
    </row>
    <row r="519" spans="1:44" x14ac:dyDescent="0.2">
      <c r="A519">
        <f>ROW(Source!A297)</f>
        <v>297</v>
      </c>
      <c r="B519">
        <v>51662914</v>
      </c>
      <c r="C519">
        <v>51662893</v>
      </c>
      <c r="D519">
        <v>49525488</v>
      </c>
      <c r="E519">
        <v>1</v>
      </c>
      <c r="F519">
        <v>1</v>
      </c>
      <c r="G519">
        <v>1</v>
      </c>
      <c r="H519">
        <v>3</v>
      </c>
      <c r="I519" t="s">
        <v>468</v>
      </c>
      <c r="J519" t="s">
        <v>469</v>
      </c>
      <c r="K519" t="s">
        <v>470</v>
      </c>
      <c r="L519">
        <v>1346</v>
      </c>
      <c r="N519">
        <v>1009</v>
      </c>
      <c r="O519" t="s">
        <v>471</v>
      </c>
      <c r="P519" t="s">
        <v>471</v>
      </c>
      <c r="Q519">
        <v>1</v>
      </c>
      <c r="X519">
        <v>15</v>
      </c>
      <c r="Y519">
        <v>9.0399999999999991</v>
      </c>
      <c r="Z519">
        <v>0</v>
      </c>
      <c r="AA519">
        <v>0</v>
      </c>
      <c r="AB519">
        <v>0</v>
      </c>
      <c r="AC519">
        <v>0</v>
      </c>
      <c r="AD519">
        <v>1</v>
      </c>
      <c r="AE519">
        <v>0</v>
      </c>
      <c r="AF519" t="s">
        <v>3</v>
      </c>
      <c r="AG519">
        <v>15</v>
      </c>
      <c r="AH519">
        <v>2</v>
      </c>
      <c r="AI519">
        <v>51662902</v>
      </c>
      <c r="AJ519">
        <v>466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0</v>
      </c>
      <c r="AQ519">
        <v>0</v>
      </c>
      <c r="AR519">
        <v>0</v>
      </c>
    </row>
    <row r="520" spans="1:44" x14ac:dyDescent="0.2">
      <c r="A520">
        <f>ROW(Source!A297)</f>
        <v>297</v>
      </c>
      <c r="B520">
        <v>51662915</v>
      </c>
      <c r="C520">
        <v>51662893</v>
      </c>
      <c r="D520">
        <v>49526492</v>
      </c>
      <c r="E520">
        <v>1</v>
      </c>
      <c r="F520">
        <v>1</v>
      </c>
      <c r="G520">
        <v>1</v>
      </c>
      <c r="H520">
        <v>3</v>
      </c>
      <c r="I520" t="s">
        <v>472</v>
      </c>
      <c r="J520" t="s">
        <v>473</v>
      </c>
      <c r="K520" t="s">
        <v>474</v>
      </c>
      <c r="L520">
        <v>1346</v>
      </c>
      <c r="N520">
        <v>1009</v>
      </c>
      <c r="O520" t="s">
        <v>471</v>
      </c>
      <c r="P520" t="s">
        <v>471</v>
      </c>
      <c r="Q520">
        <v>1</v>
      </c>
      <c r="X520">
        <v>8</v>
      </c>
      <c r="Y520">
        <v>23.09</v>
      </c>
      <c r="Z520">
        <v>0</v>
      </c>
      <c r="AA520">
        <v>0</v>
      </c>
      <c r="AB520">
        <v>0</v>
      </c>
      <c r="AC520">
        <v>0</v>
      </c>
      <c r="AD520">
        <v>1</v>
      </c>
      <c r="AE520">
        <v>0</v>
      </c>
      <c r="AF520" t="s">
        <v>3</v>
      </c>
      <c r="AG520">
        <v>8</v>
      </c>
      <c r="AH520">
        <v>2</v>
      </c>
      <c r="AI520">
        <v>51662903</v>
      </c>
      <c r="AJ520">
        <v>467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0</v>
      </c>
      <c r="AR520">
        <v>0</v>
      </c>
    </row>
    <row r="521" spans="1:44" x14ac:dyDescent="0.2">
      <c r="A521">
        <f>ROW(Source!A297)</f>
        <v>297</v>
      </c>
      <c r="B521">
        <v>51662916</v>
      </c>
      <c r="C521">
        <v>51662893</v>
      </c>
      <c r="D521">
        <v>49512814</v>
      </c>
      <c r="E521">
        <v>70</v>
      </c>
      <c r="F521">
        <v>1</v>
      </c>
      <c r="G521">
        <v>1</v>
      </c>
      <c r="H521">
        <v>3</v>
      </c>
      <c r="I521" t="s">
        <v>545</v>
      </c>
      <c r="J521" t="s">
        <v>3</v>
      </c>
      <c r="K521" t="s">
        <v>546</v>
      </c>
      <c r="L521">
        <v>1327</v>
      </c>
      <c r="N521">
        <v>1005</v>
      </c>
      <c r="O521" t="s">
        <v>63</v>
      </c>
      <c r="P521" t="s">
        <v>63</v>
      </c>
      <c r="Q521">
        <v>1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1</v>
      </c>
      <c r="AD521">
        <v>0</v>
      </c>
      <c r="AE521">
        <v>0</v>
      </c>
      <c r="AF521" t="s">
        <v>3</v>
      </c>
      <c r="AG521">
        <v>0</v>
      </c>
      <c r="AH521">
        <v>3</v>
      </c>
      <c r="AI521">
        <v>-1</v>
      </c>
      <c r="AJ521" t="s">
        <v>3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0</v>
      </c>
      <c r="AR521">
        <v>0</v>
      </c>
    </row>
    <row r="522" spans="1:44" x14ac:dyDescent="0.2">
      <c r="A522">
        <f>ROW(Source!A297)</f>
        <v>297</v>
      </c>
      <c r="B522">
        <v>51662917</v>
      </c>
      <c r="C522">
        <v>51662893</v>
      </c>
      <c r="D522">
        <v>49555131</v>
      </c>
      <c r="E522">
        <v>1</v>
      </c>
      <c r="F522">
        <v>1</v>
      </c>
      <c r="G522">
        <v>1</v>
      </c>
      <c r="H522">
        <v>3</v>
      </c>
      <c r="I522" t="s">
        <v>499</v>
      </c>
      <c r="J522" t="s">
        <v>500</v>
      </c>
      <c r="K522" t="s">
        <v>501</v>
      </c>
      <c r="L522">
        <v>1348</v>
      </c>
      <c r="N522">
        <v>1009</v>
      </c>
      <c r="O522" t="s">
        <v>196</v>
      </c>
      <c r="P522" t="s">
        <v>196</v>
      </c>
      <c r="Q522">
        <v>1000</v>
      </c>
      <c r="X522">
        <v>5.0099999999999997E-3</v>
      </c>
      <c r="Y522">
        <v>17183</v>
      </c>
      <c r="Z522">
        <v>0</v>
      </c>
      <c r="AA522">
        <v>0</v>
      </c>
      <c r="AB522">
        <v>0</v>
      </c>
      <c r="AC522">
        <v>0</v>
      </c>
      <c r="AD522">
        <v>1</v>
      </c>
      <c r="AE522">
        <v>0</v>
      </c>
      <c r="AF522" t="s">
        <v>3</v>
      </c>
      <c r="AG522">
        <v>5.0099999999999997E-3</v>
      </c>
      <c r="AH522">
        <v>2</v>
      </c>
      <c r="AI522">
        <v>51662904</v>
      </c>
      <c r="AJ522">
        <v>468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0</v>
      </c>
      <c r="AR522">
        <v>0</v>
      </c>
    </row>
    <row r="523" spans="1:44" x14ac:dyDescent="0.2">
      <c r="A523">
        <f>ROW(Source!A297)</f>
        <v>297</v>
      </c>
      <c r="B523">
        <v>51662918</v>
      </c>
      <c r="C523">
        <v>51662893</v>
      </c>
      <c r="D523">
        <v>49514607</v>
      </c>
      <c r="E523">
        <v>70</v>
      </c>
      <c r="F523">
        <v>1</v>
      </c>
      <c r="G523">
        <v>1</v>
      </c>
      <c r="H523">
        <v>3</v>
      </c>
      <c r="I523" t="s">
        <v>547</v>
      </c>
      <c r="J523" t="s">
        <v>3</v>
      </c>
      <c r="K523" t="s">
        <v>548</v>
      </c>
      <c r="L523">
        <v>1327</v>
      </c>
      <c r="N523">
        <v>1005</v>
      </c>
      <c r="O523" t="s">
        <v>63</v>
      </c>
      <c r="P523" t="s">
        <v>63</v>
      </c>
      <c r="Q523">
        <v>1</v>
      </c>
      <c r="X523">
        <v>100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 t="s">
        <v>3</v>
      </c>
      <c r="AG523">
        <v>100</v>
      </c>
      <c r="AH523">
        <v>3</v>
      </c>
      <c r="AI523">
        <v>-1</v>
      </c>
      <c r="AJ523" t="s">
        <v>3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0</v>
      </c>
      <c r="AR523">
        <v>0</v>
      </c>
    </row>
    <row r="524" spans="1:44" x14ac:dyDescent="0.2">
      <c r="A524">
        <f>ROW(Source!A297)</f>
        <v>297</v>
      </c>
      <c r="B524">
        <v>51662919</v>
      </c>
      <c r="C524">
        <v>51662893</v>
      </c>
      <c r="D524">
        <v>49514616</v>
      </c>
      <c r="E524">
        <v>70</v>
      </c>
      <c r="F524">
        <v>1</v>
      </c>
      <c r="G524">
        <v>1</v>
      </c>
      <c r="H524">
        <v>3</v>
      </c>
      <c r="I524" t="s">
        <v>549</v>
      </c>
      <c r="J524" t="s">
        <v>3</v>
      </c>
      <c r="K524" t="s">
        <v>550</v>
      </c>
      <c r="L524">
        <v>1346</v>
      </c>
      <c r="N524">
        <v>1009</v>
      </c>
      <c r="O524" t="s">
        <v>471</v>
      </c>
      <c r="P524" t="s">
        <v>471</v>
      </c>
      <c r="Q524">
        <v>1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1</v>
      </c>
      <c r="AD524">
        <v>0</v>
      </c>
      <c r="AE524">
        <v>0</v>
      </c>
      <c r="AF524" t="s">
        <v>3</v>
      </c>
      <c r="AG524">
        <v>0</v>
      </c>
      <c r="AH524">
        <v>3</v>
      </c>
      <c r="AI524">
        <v>-1</v>
      </c>
      <c r="AJ524" t="s">
        <v>3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0</v>
      </c>
      <c r="AR524">
        <v>0</v>
      </c>
    </row>
    <row r="525" spans="1:44" x14ac:dyDescent="0.2">
      <c r="A525">
        <f>ROW(Source!A297)</f>
        <v>297</v>
      </c>
      <c r="B525">
        <v>51662920</v>
      </c>
      <c r="C525">
        <v>51662893</v>
      </c>
      <c r="D525">
        <v>49514616</v>
      </c>
      <c r="E525">
        <v>70</v>
      </c>
      <c r="F525">
        <v>1</v>
      </c>
      <c r="G525">
        <v>1</v>
      </c>
      <c r="H525">
        <v>3</v>
      </c>
      <c r="I525" t="s">
        <v>549</v>
      </c>
      <c r="J525" t="s">
        <v>3</v>
      </c>
      <c r="K525" t="s">
        <v>551</v>
      </c>
      <c r="L525">
        <v>1371</v>
      </c>
      <c r="N525">
        <v>1013</v>
      </c>
      <c r="O525" t="s">
        <v>17</v>
      </c>
      <c r="P525" t="s">
        <v>17</v>
      </c>
      <c r="Q525">
        <v>1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1</v>
      </c>
      <c r="AD525">
        <v>0</v>
      </c>
      <c r="AE525">
        <v>0</v>
      </c>
      <c r="AF525" t="s">
        <v>3</v>
      </c>
      <c r="AG525">
        <v>0</v>
      </c>
      <c r="AH525">
        <v>3</v>
      </c>
      <c r="AI525">
        <v>-1</v>
      </c>
      <c r="AJ525" t="s">
        <v>3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0</v>
      </c>
      <c r="AR525">
        <v>0</v>
      </c>
    </row>
    <row r="526" spans="1:44" x14ac:dyDescent="0.2">
      <c r="A526">
        <f>ROW(Source!A297)</f>
        <v>297</v>
      </c>
      <c r="B526">
        <v>51662921</v>
      </c>
      <c r="C526">
        <v>51662893</v>
      </c>
      <c r="D526">
        <v>49514677</v>
      </c>
      <c r="E526">
        <v>70</v>
      </c>
      <c r="F526">
        <v>1</v>
      </c>
      <c r="G526">
        <v>1</v>
      </c>
      <c r="H526">
        <v>3</v>
      </c>
      <c r="I526" t="s">
        <v>552</v>
      </c>
      <c r="J526" t="s">
        <v>3</v>
      </c>
      <c r="K526" t="s">
        <v>553</v>
      </c>
      <c r="L526">
        <v>1371</v>
      </c>
      <c r="N526">
        <v>1013</v>
      </c>
      <c r="O526" t="s">
        <v>17</v>
      </c>
      <c r="P526" t="s">
        <v>17</v>
      </c>
      <c r="Q526">
        <v>1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1</v>
      </c>
      <c r="AD526">
        <v>0</v>
      </c>
      <c r="AE526">
        <v>0</v>
      </c>
      <c r="AF526" t="s">
        <v>3</v>
      </c>
      <c r="AG526">
        <v>0</v>
      </c>
      <c r="AH526">
        <v>3</v>
      </c>
      <c r="AI526">
        <v>-1</v>
      </c>
      <c r="AJ526" t="s">
        <v>3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0</v>
      </c>
      <c r="AR526">
        <v>0</v>
      </c>
    </row>
    <row r="527" spans="1:44" x14ac:dyDescent="0.2">
      <c r="A527">
        <f>ROW(Source!A299)</f>
        <v>299</v>
      </c>
      <c r="B527">
        <v>51662938</v>
      </c>
      <c r="C527">
        <v>51662923</v>
      </c>
      <c r="D527">
        <v>49510719</v>
      </c>
      <c r="E527">
        <v>70</v>
      </c>
      <c r="F527">
        <v>1</v>
      </c>
      <c r="G527">
        <v>1</v>
      </c>
      <c r="H527">
        <v>1</v>
      </c>
      <c r="I527" t="s">
        <v>491</v>
      </c>
      <c r="J527" t="s">
        <v>3</v>
      </c>
      <c r="K527" t="s">
        <v>492</v>
      </c>
      <c r="L527">
        <v>1191</v>
      </c>
      <c r="N527">
        <v>1013</v>
      </c>
      <c r="O527" t="s">
        <v>455</v>
      </c>
      <c r="P527" t="s">
        <v>455</v>
      </c>
      <c r="Q527">
        <v>1</v>
      </c>
      <c r="X527">
        <v>141</v>
      </c>
      <c r="Y527">
        <v>0</v>
      </c>
      <c r="Z527">
        <v>0</v>
      </c>
      <c r="AA527">
        <v>0</v>
      </c>
      <c r="AB527">
        <v>8.74</v>
      </c>
      <c r="AC527">
        <v>0</v>
      </c>
      <c r="AD527">
        <v>1</v>
      </c>
      <c r="AE527">
        <v>1</v>
      </c>
      <c r="AF527" t="s">
        <v>20</v>
      </c>
      <c r="AG527">
        <v>148.05000000000001</v>
      </c>
      <c r="AH527">
        <v>2</v>
      </c>
      <c r="AI527">
        <v>51662924</v>
      </c>
      <c r="AJ527">
        <v>470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0</v>
      </c>
      <c r="AR527">
        <v>0</v>
      </c>
    </row>
    <row r="528" spans="1:44" x14ac:dyDescent="0.2">
      <c r="A528">
        <f>ROW(Source!A299)</f>
        <v>299</v>
      </c>
      <c r="B528">
        <v>51662939</v>
      </c>
      <c r="C528">
        <v>51662923</v>
      </c>
      <c r="D528">
        <v>49510905</v>
      </c>
      <c r="E528">
        <v>70</v>
      </c>
      <c r="F528">
        <v>1</v>
      </c>
      <c r="G528">
        <v>1</v>
      </c>
      <c r="H528">
        <v>1</v>
      </c>
      <c r="I528" t="s">
        <v>456</v>
      </c>
      <c r="J528" t="s">
        <v>3</v>
      </c>
      <c r="K528" t="s">
        <v>457</v>
      </c>
      <c r="L528">
        <v>1191</v>
      </c>
      <c r="N528">
        <v>1013</v>
      </c>
      <c r="O528" t="s">
        <v>455</v>
      </c>
      <c r="P528" t="s">
        <v>455</v>
      </c>
      <c r="Q528">
        <v>1</v>
      </c>
      <c r="X528">
        <v>0.94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1</v>
      </c>
      <c r="AE528">
        <v>2</v>
      </c>
      <c r="AF528" t="s">
        <v>20</v>
      </c>
      <c r="AG528">
        <v>0.98699999999999999</v>
      </c>
      <c r="AH528">
        <v>2</v>
      </c>
      <c r="AI528">
        <v>51662925</v>
      </c>
      <c r="AJ528">
        <v>471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0</v>
      </c>
      <c r="AR528">
        <v>0</v>
      </c>
    </row>
    <row r="529" spans="1:44" x14ac:dyDescent="0.2">
      <c r="A529">
        <f>ROW(Source!A299)</f>
        <v>299</v>
      </c>
      <c r="B529">
        <v>51662940</v>
      </c>
      <c r="C529">
        <v>51662923</v>
      </c>
      <c r="D529">
        <v>49672573</v>
      </c>
      <c r="E529">
        <v>1</v>
      </c>
      <c r="F529">
        <v>1</v>
      </c>
      <c r="G529">
        <v>1</v>
      </c>
      <c r="H529">
        <v>2</v>
      </c>
      <c r="I529" t="s">
        <v>458</v>
      </c>
      <c r="J529" t="s">
        <v>459</v>
      </c>
      <c r="K529" t="s">
        <v>460</v>
      </c>
      <c r="L529">
        <v>1367</v>
      </c>
      <c r="N529">
        <v>1011</v>
      </c>
      <c r="O529" t="s">
        <v>461</v>
      </c>
      <c r="P529" t="s">
        <v>461</v>
      </c>
      <c r="Q529">
        <v>1</v>
      </c>
      <c r="X529">
        <v>0.38</v>
      </c>
      <c r="Y529">
        <v>0</v>
      </c>
      <c r="Z529">
        <v>115.4</v>
      </c>
      <c r="AA529">
        <v>13.5</v>
      </c>
      <c r="AB529">
        <v>0</v>
      </c>
      <c r="AC529">
        <v>0</v>
      </c>
      <c r="AD529">
        <v>1</v>
      </c>
      <c r="AE529">
        <v>0</v>
      </c>
      <c r="AF529" t="s">
        <v>20</v>
      </c>
      <c r="AG529">
        <v>0.39900000000000002</v>
      </c>
      <c r="AH529">
        <v>2</v>
      </c>
      <c r="AI529">
        <v>51662926</v>
      </c>
      <c r="AJ529">
        <v>472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</row>
    <row r="530" spans="1:44" x14ac:dyDescent="0.2">
      <c r="A530">
        <f>ROW(Source!A299)</f>
        <v>299</v>
      </c>
      <c r="B530">
        <v>51662941</v>
      </c>
      <c r="C530">
        <v>51662923</v>
      </c>
      <c r="D530">
        <v>49672703</v>
      </c>
      <c r="E530">
        <v>1</v>
      </c>
      <c r="F530">
        <v>1</v>
      </c>
      <c r="G530">
        <v>1</v>
      </c>
      <c r="H530">
        <v>2</v>
      </c>
      <c r="I530" t="s">
        <v>493</v>
      </c>
      <c r="J530" t="s">
        <v>494</v>
      </c>
      <c r="K530" t="s">
        <v>495</v>
      </c>
      <c r="L530">
        <v>1367</v>
      </c>
      <c r="N530">
        <v>1011</v>
      </c>
      <c r="O530" t="s">
        <v>461</v>
      </c>
      <c r="P530" t="s">
        <v>461</v>
      </c>
      <c r="Q530">
        <v>1</v>
      </c>
      <c r="X530">
        <v>0.34</v>
      </c>
      <c r="Y530">
        <v>0</v>
      </c>
      <c r="Z530">
        <v>6.66</v>
      </c>
      <c r="AA530">
        <v>0</v>
      </c>
      <c r="AB530">
        <v>0</v>
      </c>
      <c r="AC530">
        <v>0</v>
      </c>
      <c r="AD530">
        <v>1</v>
      </c>
      <c r="AE530">
        <v>0</v>
      </c>
      <c r="AF530" t="s">
        <v>20</v>
      </c>
      <c r="AG530">
        <v>0.35700000000000004</v>
      </c>
      <c r="AH530">
        <v>2</v>
      </c>
      <c r="AI530">
        <v>51662927</v>
      </c>
      <c r="AJ530">
        <v>473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0</v>
      </c>
      <c r="AQ530">
        <v>0</v>
      </c>
      <c r="AR530">
        <v>0</v>
      </c>
    </row>
    <row r="531" spans="1:44" x14ac:dyDescent="0.2">
      <c r="A531">
        <f>ROW(Source!A299)</f>
        <v>299</v>
      </c>
      <c r="B531">
        <v>51662942</v>
      </c>
      <c r="C531">
        <v>51662923</v>
      </c>
      <c r="D531">
        <v>49673503</v>
      </c>
      <c r="E531">
        <v>1</v>
      </c>
      <c r="F531">
        <v>1</v>
      </c>
      <c r="G531">
        <v>1</v>
      </c>
      <c r="H531">
        <v>2</v>
      </c>
      <c r="I531" t="s">
        <v>465</v>
      </c>
      <c r="J531" t="s">
        <v>466</v>
      </c>
      <c r="K531" t="s">
        <v>467</v>
      </c>
      <c r="L531">
        <v>1367</v>
      </c>
      <c r="N531">
        <v>1011</v>
      </c>
      <c r="O531" t="s">
        <v>461</v>
      </c>
      <c r="P531" t="s">
        <v>461</v>
      </c>
      <c r="Q531">
        <v>1</v>
      </c>
      <c r="X531">
        <v>0.56000000000000005</v>
      </c>
      <c r="Y531">
        <v>0</v>
      </c>
      <c r="Z531">
        <v>65.709999999999994</v>
      </c>
      <c r="AA531">
        <v>11.6</v>
      </c>
      <c r="AB531">
        <v>0</v>
      </c>
      <c r="AC531">
        <v>0</v>
      </c>
      <c r="AD531">
        <v>1</v>
      </c>
      <c r="AE531">
        <v>0</v>
      </c>
      <c r="AF531" t="s">
        <v>20</v>
      </c>
      <c r="AG531">
        <v>0.58800000000000008</v>
      </c>
      <c r="AH531">
        <v>2</v>
      </c>
      <c r="AI531">
        <v>51662928</v>
      </c>
      <c r="AJ531">
        <v>474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0</v>
      </c>
      <c r="AR531">
        <v>0</v>
      </c>
    </row>
    <row r="532" spans="1:44" x14ac:dyDescent="0.2">
      <c r="A532">
        <f>ROW(Source!A299)</f>
        <v>299</v>
      </c>
      <c r="B532">
        <v>51662943</v>
      </c>
      <c r="C532">
        <v>51662923</v>
      </c>
      <c r="D532">
        <v>49673715</v>
      </c>
      <c r="E532">
        <v>1</v>
      </c>
      <c r="F532">
        <v>1</v>
      </c>
      <c r="G532">
        <v>1</v>
      </c>
      <c r="H532">
        <v>2</v>
      </c>
      <c r="I532" t="s">
        <v>479</v>
      </c>
      <c r="J532" t="s">
        <v>480</v>
      </c>
      <c r="K532" t="s">
        <v>481</v>
      </c>
      <c r="L532">
        <v>1367</v>
      </c>
      <c r="N532">
        <v>1011</v>
      </c>
      <c r="O532" t="s">
        <v>461</v>
      </c>
      <c r="P532" t="s">
        <v>461</v>
      </c>
      <c r="Q532">
        <v>1</v>
      </c>
      <c r="X532">
        <v>1.4</v>
      </c>
      <c r="Y532">
        <v>0</v>
      </c>
      <c r="Z532">
        <v>8.1</v>
      </c>
      <c r="AA532">
        <v>0</v>
      </c>
      <c r="AB532">
        <v>0</v>
      </c>
      <c r="AC532">
        <v>0</v>
      </c>
      <c r="AD532">
        <v>1</v>
      </c>
      <c r="AE532">
        <v>0</v>
      </c>
      <c r="AF532" t="s">
        <v>20</v>
      </c>
      <c r="AG532">
        <v>1.47</v>
      </c>
      <c r="AH532">
        <v>2</v>
      </c>
      <c r="AI532">
        <v>51662929</v>
      </c>
      <c r="AJ532">
        <v>475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0</v>
      </c>
      <c r="AR532">
        <v>0</v>
      </c>
    </row>
    <row r="533" spans="1:44" x14ac:dyDescent="0.2">
      <c r="A533">
        <f>ROW(Source!A299)</f>
        <v>299</v>
      </c>
      <c r="B533">
        <v>51662944</v>
      </c>
      <c r="C533">
        <v>51662923</v>
      </c>
      <c r="D533">
        <v>49521144</v>
      </c>
      <c r="E533">
        <v>1</v>
      </c>
      <c r="F533">
        <v>1</v>
      </c>
      <c r="G533">
        <v>1</v>
      </c>
      <c r="H533">
        <v>3</v>
      </c>
      <c r="I533" t="s">
        <v>496</v>
      </c>
      <c r="J533" t="s">
        <v>497</v>
      </c>
      <c r="K533" t="s">
        <v>498</v>
      </c>
      <c r="L533">
        <v>1348</v>
      </c>
      <c r="N533">
        <v>1009</v>
      </c>
      <c r="O533" t="s">
        <v>196</v>
      </c>
      <c r="P533" t="s">
        <v>196</v>
      </c>
      <c r="Q533">
        <v>1000</v>
      </c>
      <c r="X533">
        <v>8.8999999999999995E-4</v>
      </c>
      <c r="Y533">
        <v>26499</v>
      </c>
      <c r="Z533">
        <v>0</v>
      </c>
      <c r="AA533">
        <v>0</v>
      </c>
      <c r="AB533">
        <v>0</v>
      </c>
      <c r="AC533">
        <v>0</v>
      </c>
      <c r="AD533">
        <v>1</v>
      </c>
      <c r="AE533">
        <v>0</v>
      </c>
      <c r="AF533" t="s">
        <v>3</v>
      </c>
      <c r="AG533">
        <v>8.8999999999999995E-4</v>
      </c>
      <c r="AH533">
        <v>2</v>
      </c>
      <c r="AI533">
        <v>51662930</v>
      </c>
      <c r="AJ533">
        <v>476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0</v>
      </c>
      <c r="AR533">
        <v>0</v>
      </c>
    </row>
    <row r="534" spans="1:44" x14ac:dyDescent="0.2">
      <c r="A534">
        <f>ROW(Source!A299)</f>
        <v>299</v>
      </c>
      <c r="B534">
        <v>51662945</v>
      </c>
      <c r="C534">
        <v>51662923</v>
      </c>
      <c r="D534">
        <v>49524301</v>
      </c>
      <c r="E534">
        <v>1</v>
      </c>
      <c r="F534">
        <v>1</v>
      </c>
      <c r="G534">
        <v>1</v>
      </c>
      <c r="H534">
        <v>3</v>
      </c>
      <c r="I534" t="s">
        <v>482</v>
      </c>
      <c r="J534" t="s">
        <v>483</v>
      </c>
      <c r="K534" t="s">
        <v>484</v>
      </c>
      <c r="L534">
        <v>1348</v>
      </c>
      <c r="N534">
        <v>1009</v>
      </c>
      <c r="O534" t="s">
        <v>196</v>
      </c>
      <c r="P534" t="s">
        <v>196</v>
      </c>
      <c r="Q534">
        <v>1000</v>
      </c>
      <c r="X534">
        <v>4.0999999999999999E-4</v>
      </c>
      <c r="Y534">
        <v>10362</v>
      </c>
      <c r="Z534">
        <v>0</v>
      </c>
      <c r="AA534">
        <v>0</v>
      </c>
      <c r="AB534">
        <v>0</v>
      </c>
      <c r="AC534">
        <v>0</v>
      </c>
      <c r="AD534">
        <v>1</v>
      </c>
      <c r="AE534">
        <v>0</v>
      </c>
      <c r="AF534" t="s">
        <v>3</v>
      </c>
      <c r="AG534">
        <v>4.0999999999999999E-4</v>
      </c>
      <c r="AH534">
        <v>2</v>
      </c>
      <c r="AI534">
        <v>51662931</v>
      </c>
      <c r="AJ534">
        <v>477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0</v>
      </c>
      <c r="AR534">
        <v>0</v>
      </c>
    </row>
    <row r="535" spans="1:44" x14ac:dyDescent="0.2">
      <c r="A535">
        <f>ROW(Source!A299)</f>
        <v>299</v>
      </c>
      <c r="B535">
        <v>51662946</v>
      </c>
      <c r="C535">
        <v>51662923</v>
      </c>
      <c r="D535">
        <v>49525488</v>
      </c>
      <c r="E535">
        <v>1</v>
      </c>
      <c r="F535">
        <v>1</v>
      </c>
      <c r="G535">
        <v>1</v>
      </c>
      <c r="H535">
        <v>3</v>
      </c>
      <c r="I535" t="s">
        <v>468</v>
      </c>
      <c r="J535" t="s">
        <v>469</v>
      </c>
      <c r="K535" t="s">
        <v>470</v>
      </c>
      <c r="L535">
        <v>1346</v>
      </c>
      <c r="N535">
        <v>1009</v>
      </c>
      <c r="O535" t="s">
        <v>471</v>
      </c>
      <c r="P535" t="s">
        <v>471</v>
      </c>
      <c r="Q535">
        <v>1</v>
      </c>
      <c r="X535">
        <v>15</v>
      </c>
      <c r="Y535">
        <v>9.0399999999999991</v>
      </c>
      <c r="Z535">
        <v>0</v>
      </c>
      <c r="AA535">
        <v>0</v>
      </c>
      <c r="AB535">
        <v>0</v>
      </c>
      <c r="AC535">
        <v>0</v>
      </c>
      <c r="AD535">
        <v>1</v>
      </c>
      <c r="AE535">
        <v>0</v>
      </c>
      <c r="AF535" t="s">
        <v>3</v>
      </c>
      <c r="AG535">
        <v>15</v>
      </c>
      <c r="AH535">
        <v>2</v>
      </c>
      <c r="AI535">
        <v>51662932</v>
      </c>
      <c r="AJ535">
        <v>478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0</v>
      </c>
      <c r="AR535">
        <v>0</v>
      </c>
    </row>
    <row r="536" spans="1:44" x14ac:dyDescent="0.2">
      <c r="A536">
        <f>ROW(Source!A299)</f>
        <v>299</v>
      </c>
      <c r="B536">
        <v>51662947</v>
      </c>
      <c r="C536">
        <v>51662923</v>
      </c>
      <c r="D536">
        <v>49526492</v>
      </c>
      <c r="E536">
        <v>1</v>
      </c>
      <c r="F536">
        <v>1</v>
      </c>
      <c r="G536">
        <v>1</v>
      </c>
      <c r="H536">
        <v>3</v>
      </c>
      <c r="I536" t="s">
        <v>472</v>
      </c>
      <c r="J536" t="s">
        <v>473</v>
      </c>
      <c r="K536" t="s">
        <v>474</v>
      </c>
      <c r="L536">
        <v>1346</v>
      </c>
      <c r="N536">
        <v>1009</v>
      </c>
      <c r="O536" t="s">
        <v>471</v>
      </c>
      <c r="P536" t="s">
        <v>471</v>
      </c>
      <c r="Q536">
        <v>1</v>
      </c>
      <c r="X536">
        <v>8</v>
      </c>
      <c r="Y536">
        <v>23.09</v>
      </c>
      <c r="Z536">
        <v>0</v>
      </c>
      <c r="AA536">
        <v>0</v>
      </c>
      <c r="AB536">
        <v>0</v>
      </c>
      <c r="AC536">
        <v>0</v>
      </c>
      <c r="AD536">
        <v>1</v>
      </c>
      <c r="AE536">
        <v>0</v>
      </c>
      <c r="AF536" t="s">
        <v>3</v>
      </c>
      <c r="AG536">
        <v>8</v>
      </c>
      <c r="AH536">
        <v>2</v>
      </c>
      <c r="AI536">
        <v>51662933</v>
      </c>
      <c r="AJ536">
        <v>479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0</v>
      </c>
      <c r="AR536">
        <v>0</v>
      </c>
    </row>
    <row r="537" spans="1:44" x14ac:dyDescent="0.2">
      <c r="A537">
        <f>ROW(Source!A299)</f>
        <v>299</v>
      </c>
      <c r="B537">
        <v>51662948</v>
      </c>
      <c r="C537">
        <v>51662923</v>
      </c>
      <c r="D537">
        <v>49512814</v>
      </c>
      <c r="E537">
        <v>70</v>
      </c>
      <c r="F537">
        <v>1</v>
      </c>
      <c r="G537">
        <v>1</v>
      </c>
      <c r="H537">
        <v>3</v>
      </c>
      <c r="I537" t="s">
        <v>545</v>
      </c>
      <c r="J537" t="s">
        <v>3</v>
      </c>
      <c r="K537" t="s">
        <v>546</v>
      </c>
      <c r="L537">
        <v>1327</v>
      </c>
      <c r="N537">
        <v>1005</v>
      </c>
      <c r="O537" t="s">
        <v>63</v>
      </c>
      <c r="P537" t="s">
        <v>63</v>
      </c>
      <c r="Q537">
        <v>1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1</v>
      </c>
      <c r="AD537">
        <v>0</v>
      </c>
      <c r="AE537">
        <v>0</v>
      </c>
      <c r="AF537" t="s">
        <v>3</v>
      </c>
      <c r="AG537">
        <v>0</v>
      </c>
      <c r="AH537">
        <v>3</v>
      </c>
      <c r="AI537">
        <v>-1</v>
      </c>
      <c r="AJ537" t="s">
        <v>3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0</v>
      </c>
      <c r="AR537">
        <v>0</v>
      </c>
    </row>
    <row r="538" spans="1:44" x14ac:dyDescent="0.2">
      <c r="A538">
        <f>ROW(Source!A299)</f>
        <v>299</v>
      </c>
      <c r="B538">
        <v>51662949</v>
      </c>
      <c r="C538">
        <v>51662923</v>
      </c>
      <c r="D538">
        <v>49555131</v>
      </c>
      <c r="E538">
        <v>1</v>
      </c>
      <c r="F538">
        <v>1</v>
      </c>
      <c r="G538">
        <v>1</v>
      </c>
      <c r="H538">
        <v>3</v>
      </c>
      <c r="I538" t="s">
        <v>499</v>
      </c>
      <c r="J538" t="s">
        <v>500</v>
      </c>
      <c r="K538" t="s">
        <v>501</v>
      </c>
      <c r="L538">
        <v>1348</v>
      </c>
      <c r="N538">
        <v>1009</v>
      </c>
      <c r="O538" t="s">
        <v>196</v>
      </c>
      <c r="P538" t="s">
        <v>196</v>
      </c>
      <c r="Q538">
        <v>1000</v>
      </c>
      <c r="X538">
        <v>5.0099999999999997E-3</v>
      </c>
      <c r="Y538">
        <v>17183</v>
      </c>
      <c r="Z538">
        <v>0</v>
      </c>
      <c r="AA538">
        <v>0</v>
      </c>
      <c r="AB538">
        <v>0</v>
      </c>
      <c r="AC538">
        <v>0</v>
      </c>
      <c r="AD538">
        <v>1</v>
      </c>
      <c r="AE538">
        <v>0</v>
      </c>
      <c r="AF538" t="s">
        <v>3</v>
      </c>
      <c r="AG538">
        <v>5.0099999999999997E-3</v>
      </c>
      <c r="AH538">
        <v>2</v>
      </c>
      <c r="AI538">
        <v>51662934</v>
      </c>
      <c r="AJ538">
        <v>480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0</v>
      </c>
      <c r="AR538">
        <v>0</v>
      </c>
    </row>
    <row r="539" spans="1:44" x14ac:dyDescent="0.2">
      <c r="A539">
        <f>ROW(Source!A299)</f>
        <v>299</v>
      </c>
      <c r="B539">
        <v>51662950</v>
      </c>
      <c r="C539">
        <v>51662923</v>
      </c>
      <c r="D539">
        <v>49514607</v>
      </c>
      <c r="E539">
        <v>70</v>
      </c>
      <c r="F539">
        <v>1</v>
      </c>
      <c r="G539">
        <v>1</v>
      </c>
      <c r="H539">
        <v>3</v>
      </c>
      <c r="I539" t="s">
        <v>547</v>
      </c>
      <c r="J539" t="s">
        <v>3</v>
      </c>
      <c r="K539" t="s">
        <v>548</v>
      </c>
      <c r="L539">
        <v>1327</v>
      </c>
      <c r="N539">
        <v>1005</v>
      </c>
      <c r="O539" t="s">
        <v>63</v>
      </c>
      <c r="P539" t="s">
        <v>63</v>
      </c>
      <c r="Q539">
        <v>1</v>
      </c>
      <c r="X539">
        <v>100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 t="s">
        <v>3</v>
      </c>
      <c r="AG539">
        <v>100</v>
      </c>
      <c r="AH539">
        <v>3</v>
      </c>
      <c r="AI539">
        <v>-1</v>
      </c>
      <c r="AJ539" t="s">
        <v>3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0</v>
      </c>
      <c r="AQ539">
        <v>0</v>
      </c>
      <c r="AR539">
        <v>0</v>
      </c>
    </row>
    <row r="540" spans="1:44" x14ac:dyDescent="0.2">
      <c r="A540">
        <f>ROW(Source!A299)</f>
        <v>299</v>
      </c>
      <c r="B540">
        <v>51662951</v>
      </c>
      <c r="C540">
        <v>51662923</v>
      </c>
      <c r="D540">
        <v>49514616</v>
      </c>
      <c r="E540">
        <v>70</v>
      </c>
      <c r="F540">
        <v>1</v>
      </c>
      <c r="G540">
        <v>1</v>
      </c>
      <c r="H540">
        <v>3</v>
      </c>
      <c r="I540" t="s">
        <v>549</v>
      </c>
      <c r="J540" t="s">
        <v>3</v>
      </c>
      <c r="K540" t="s">
        <v>550</v>
      </c>
      <c r="L540">
        <v>1346</v>
      </c>
      <c r="N540">
        <v>1009</v>
      </c>
      <c r="O540" t="s">
        <v>471</v>
      </c>
      <c r="P540" t="s">
        <v>471</v>
      </c>
      <c r="Q540">
        <v>1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1</v>
      </c>
      <c r="AD540">
        <v>0</v>
      </c>
      <c r="AE540">
        <v>0</v>
      </c>
      <c r="AF540" t="s">
        <v>3</v>
      </c>
      <c r="AG540">
        <v>0</v>
      </c>
      <c r="AH540">
        <v>3</v>
      </c>
      <c r="AI540">
        <v>-1</v>
      </c>
      <c r="AJ540" t="s">
        <v>3</v>
      </c>
      <c r="AK540">
        <v>0</v>
      </c>
      <c r="AL540">
        <v>0</v>
      </c>
      <c r="AM540">
        <v>0</v>
      </c>
      <c r="AN540">
        <v>0</v>
      </c>
      <c r="AO540">
        <v>0</v>
      </c>
      <c r="AP540">
        <v>0</v>
      </c>
      <c r="AQ540">
        <v>0</v>
      </c>
      <c r="AR540">
        <v>0</v>
      </c>
    </row>
    <row r="541" spans="1:44" x14ac:dyDescent="0.2">
      <c r="A541">
        <f>ROW(Source!A299)</f>
        <v>299</v>
      </c>
      <c r="B541">
        <v>51662952</v>
      </c>
      <c r="C541">
        <v>51662923</v>
      </c>
      <c r="D541">
        <v>49514616</v>
      </c>
      <c r="E541">
        <v>70</v>
      </c>
      <c r="F541">
        <v>1</v>
      </c>
      <c r="G541">
        <v>1</v>
      </c>
      <c r="H541">
        <v>3</v>
      </c>
      <c r="I541" t="s">
        <v>549</v>
      </c>
      <c r="J541" t="s">
        <v>3</v>
      </c>
      <c r="K541" t="s">
        <v>551</v>
      </c>
      <c r="L541">
        <v>1371</v>
      </c>
      <c r="N541">
        <v>1013</v>
      </c>
      <c r="O541" t="s">
        <v>17</v>
      </c>
      <c r="P541" t="s">
        <v>17</v>
      </c>
      <c r="Q541">
        <v>1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1</v>
      </c>
      <c r="AD541">
        <v>0</v>
      </c>
      <c r="AE541">
        <v>0</v>
      </c>
      <c r="AF541" t="s">
        <v>3</v>
      </c>
      <c r="AG541">
        <v>0</v>
      </c>
      <c r="AH541">
        <v>3</v>
      </c>
      <c r="AI541">
        <v>-1</v>
      </c>
      <c r="AJ541" t="s">
        <v>3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0</v>
      </c>
      <c r="AR541">
        <v>0</v>
      </c>
    </row>
    <row r="542" spans="1:44" x14ac:dyDescent="0.2">
      <c r="A542">
        <f>ROW(Source!A299)</f>
        <v>299</v>
      </c>
      <c r="B542">
        <v>51662953</v>
      </c>
      <c r="C542">
        <v>51662923</v>
      </c>
      <c r="D542">
        <v>49514677</v>
      </c>
      <c r="E542">
        <v>70</v>
      </c>
      <c r="F542">
        <v>1</v>
      </c>
      <c r="G542">
        <v>1</v>
      </c>
      <c r="H542">
        <v>3</v>
      </c>
      <c r="I542" t="s">
        <v>552</v>
      </c>
      <c r="J542" t="s">
        <v>3</v>
      </c>
      <c r="K542" t="s">
        <v>553</v>
      </c>
      <c r="L542">
        <v>1371</v>
      </c>
      <c r="N542">
        <v>1013</v>
      </c>
      <c r="O542" t="s">
        <v>17</v>
      </c>
      <c r="P542" t="s">
        <v>17</v>
      </c>
      <c r="Q542">
        <v>1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1</v>
      </c>
      <c r="AD542">
        <v>0</v>
      </c>
      <c r="AE542">
        <v>0</v>
      </c>
      <c r="AF542" t="s">
        <v>3</v>
      </c>
      <c r="AG542">
        <v>0</v>
      </c>
      <c r="AH542">
        <v>3</v>
      </c>
      <c r="AI542">
        <v>-1</v>
      </c>
      <c r="AJ542" t="s">
        <v>3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0</v>
      </c>
      <c r="AR542">
        <v>0</v>
      </c>
    </row>
    <row r="543" spans="1:44" x14ac:dyDescent="0.2">
      <c r="A543">
        <f>ROW(Source!A303)</f>
        <v>303</v>
      </c>
      <c r="B543">
        <v>51662965</v>
      </c>
      <c r="C543">
        <v>51662957</v>
      </c>
      <c r="D543">
        <v>49510767</v>
      </c>
      <c r="E543">
        <v>70</v>
      </c>
      <c r="F543">
        <v>1</v>
      </c>
      <c r="G543">
        <v>1</v>
      </c>
      <c r="H543">
        <v>1</v>
      </c>
      <c r="I543" t="s">
        <v>502</v>
      </c>
      <c r="J543" t="s">
        <v>3</v>
      </c>
      <c r="K543" t="s">
        <v>503</v>
      </c>
      <c r="L543">
        <v>1191</v>
      </c>
      <c r="N543">
        <v>1013</v>
      </c>
      <c r="O543" t="s">
        <v>455</v>
      </c>
      <c r="P543" t="s">
        <v>455</v>
      </c>
      <c r="Q543">
        <v>1</v>
      </c>
      <c r="X543">
        <v>5</v>
      </c>
      <c r="Y543">
        <v>0</v>
      </c>
      <c r="Z543">
        <v>0</v>
      </c>
      <c r="AA543">
        <v>0</v>
      </c>
      <c r="AB543">
        <v>9.92</v>
      </c>
      <c r="AC543">
        <v>0</v>
      </c>
      <c r="AD543">
        <v>1</v>
      </c>
      <c r="AE543">
        <v>1</v>
      </c>
      <c r="AF543" t="s">
        <v>3</v>
      </c>
      <c r="AG543">
        <v>5</v>
      </c>
      <c r="AH543">
        <v>2</v>
      </c>
      <c r="AI543">
        <v>51662958</v>
      </c>
      <c r="AJ543">
        <v>484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0</v>
      </c>
      <c r="AR543">
        <v>0</v>
      </c>
    </row>
    <row r="544" spans="1:44" x14ac:dyDescent="0.2">
      <c r="A544">
        <f>ROW(Source!A303)</f>
        <v>303</v>
      </c>
      <c r="B544">
        <v>51662966</v>
      </c>
      <c r="C544">
        <v>51662957</v>
      </c>
      <c r="D544">
        <v>49510905</v>
      </c>
      <c r="E544">
        <v>70</v>
      </c>
      <c r="F544">
        <v>1</v>
      </c>
      <c r="G544">
        <v>1</v>
      </c>
      <c r="H544">
        <v>1</v>
      </c>
      <c r="I544" t="s">
        <v>456</v>
      </c>
      <c r="J544" t="s">
        <v>3</v>
      </c>
      <c r="K544" t="s">
        <v>457</v>
      </c>
      <c r="L544">
        <v>1191</v>
      </c>
      <c r="N544">
        <v>1013</v>
      </c>
      <c r="O544" t="s">
        <v>455</v>
      </c>
      <c r="P544" t="s">
        <v>455</v>
      </c>
      <c r="Q544">
        <v>1</v>
      </c>
      <c r="X544">
        <v>0.43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1</v>
      </c>
      <c r="AE544">
        <v>2</v>
      </c>
      <c r="AF544" t="s">
        <v>3</v>
      </c>
      <c r="AG544">
        <v>0.43</v>
      </c>
      <c r="AH544">
        <v>2</v>
      </c>
      <c r="AI544">
        <v>51662959</v>
      </c>
      <c r="AJ544">
        <v>485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0</v>
      </c>
      <c r="AR544">
        <v>0</v>
      </c>
    </row>
    <row r="545" spans="1:44" x14ac:dyDescent="0.2">
      <c r="A545">
        <f>ROW(Source!A303)</f>
        <v>303</v>
      </c>
      <c r="B545">
        <v>51662967</v>
      </c>
      <c r="C545">
        <v>51662957</v>
      </c>
      <c r="D545">
        <v>49673503</v>
      </c>
      <c r="E545">
        <v>1</v>
      </c>
      <c r="F545">
        <v>1</v>
      </c>
      <c r="G545">
        <v>1</v>
      </c>
      <c r="H545">
        <v>2</v>
      </c>
      <c r="I545" t="s">
        <v>465</v>
      </c>
      <c r="J545" t="s">
        <v>466</v>
      </c>
      <c r="K545" t="s">
        <v>467</v>
      </c>
      <c r="L545">
        <v>1367</v>
      </c>
      <c r="N545">
        <v>1011</v>
      </c>
      <c r="O545" t="s">
        <v>461</v>
      </c>
      <c r="P545" t="s">
        <v>461</v>
      </c>
      <c r="Q545">
        <v>1</v>
      </c>
      <c r="X545">
        <v>0.43</v>
      </c>
      <c r="Y545">
        <v>0</v>
      </c>
      <c r="Z545">
        <v>65.709999999999994</v>
      </c>
      <c r="AA545">
        <v>11.6</v>
      </c>
      <c r="AB545">
        <v>0</v>
      </c>
      <c r="AC545">
        <v>0</v>
      </c>
      <c r="AD545">
        <v>1</v>
      </c>
      <c r="AE545">
        <v>0</v>
      </c>
      <c r="AF545" t="s">
        <v>3</v>
      </c>
      <c r="AG545">
        <v>0.43</v>
      </c>
      <c r="AH545">
        <v>2</v>
      </c>
      <c r="AI545">
        <v>51662960</v>
      </c>
      <c r="AJ545">
        <v>486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0</v>
      </c>
      <c r="AR545">
        <v>0</v>
      </c>
    </row>
    <row r="546" spans="1:44" x14ac:dyDescent="0.2">
      <c r="A546">
        <f>ROW(Source!A303)</f>
        <v>303</v>
      </c>
      <c r="B546">
        <v>51662968</v>
      </c>
      <c r="C546">
        <v>51662957</v>
      </c>
      <c r="D546">
        <v>49523581</v>
      </c>
      <c r="E546">
        <v>1</v>
      </c>
      <c r="F546">
        <v>1</v>
      </c>
      <c r="G546">
        <v>1</v>
      </c>
      <c r="H546">
        <v>3</v>
      </c>
      <c r="I546" t="s">
        <v>504</v>
      </c>
      <c r="J546" t="s">
        <v>505</v>
      </c>
      <c r="K546" t="s">
        <v>506</v>
      </c>
      <c r="L546">
        <v>1301</v>
      </c>
      <c r="N546">
        <v>1003</v>
      </c>
      <c r="O546" t="s">
        <v>507</v>
      </c>
      <c r="P546" t="s">
        <v>507</v>
      </c>
      <c r="Q546">
        <v>1</v>
      </c>
      <c r="X546">
        <v>20</v>
      </c>
      <c r="Y546">
        <v>3</v>
      </c>
      <c r="Z546">
        <v>0</v>
      </c>
      <c r="AA546">
        <v>0</v>
      </c>
      <c r="AB546">
        <v>0</v>
      </c>
      <c r="AC546">
        <v>0</v>
      </c>
      <c r="AD546">
        <v>1</v>
      </c>
      <c r="AE546">
        <v>0</v>
      </c>
      <c r="AF546" t="s">
        <v>3</v>
      </c>
      <c r="AG546">
        <v>20</v>
      </c>
      <c r="AH546">
        <v>2</v>
      </c>
      <c r="AI546">
        <v>51662962</v>
      </c>
      <c r="AJ546">
        <v>488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0</v>
      </c>
      <c r="AR546">
        <v>0</v>
      </c>
    </row>
    <row r="547" spans="1:44" x14ac:dyDescent="0.2">
      <c r="A547">
        <f>ROW(Source!A303)</f>
        <v>303</v>
      </c>
      <c r="B547">
        <v>51662969</v>
      </c>
      <c r="C547">
        <v>51662957</v>
      </c>
      <c r="D547">
        <v>49513635</v>
      </c>
      <c r="E547">
        <v>70</v>
      </c>
      <c r="F547">
        <v>1</v>
      </c>
      <c r="G547">
        <v>1</v>
      </c>
      <c r="H547">
        <v>3</v>
      </c>
      <c r="I547" t="s">
        <v>558</v>
      </c>
      <c r="J547" t="s">
        <v>3</v>
      </c>
      <c r="K547" t="s">
        <v>559</v>
      </c>
      <c r="L547">
        <v>1327</v>
      </c>
      <c r="N547">
        <v>1005</v>
      </c>
      <c r="O547" t="s">
        <v>63</v>
      </c>
      <c r="P547" t="s">
        <v>63</v>
      </c>
      <c r="Q547">
        <v>1</v>
      </c>
      <c r="X547">
        <v>11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 t="s">
        <v>3</v>
      </c>
      <c r="AG547">
        <v>11</v>
      </c>
      <c r="AH547">
        <v>3</v>
      </c>
      <c r="AI547">
        <v>-1</v>
      </c>
      <c r="AJ547" t="s">
        <v>3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0</v>
      </c>
      <c r="AR547">
        <v>0</v>
      </c>
    </row>
    <row r="548" spans="1:44" x14ac:dyDescent="0.2">
      <c r="A548">
        <f>ROW(Source!A303)</f>
        <v>303</v>
      </c>
      <c r="B548">
        <v>51662970</v>
      </c>
      <c r="C548">
        <v>51662957</v>
      </c>
      <c r="D548">
        <v>49553409</v>
      </c>
      <c r="E548">
        <v>1</v>
      </c>
      <c r="F548">
        <v>1</v>
      </c>
      <c r="G548">
        <v>1</v>
      </c>
      <c r="H548">
        <v>3</v>
      </c>
      <c r="I548" t="s">
        <v>216</v>
      </c>
      <c r="J548" t="s">
        <v>219</v>
      </c>
      <c r="K548" t="s">
        <v>217</v>
      </c>
      <c r="L548">
        <v>1296</v>
      </c>
      <c r="N548">
        <v>1002</v>
      </c>
      <c r="O548" t="s">
        <v>218</v>
      </c>
      <c r="P548" t="s">
        <v>218</v>
      </c>
      <c r="Q548">
        <v>1</v>
      </c>
      <c r="X548">
        <v>1.5</v>
      </c>
      <c r="Y548">
        <v>65.58</v>
      </c>
      <c r="Z548">
        <v>0</v>
      </c>
      <c r="AA548">
        <v>0</v>
      </c>
      <c r="AB548">
        <v>0</v>
      </c>
      <c r="AC548">
        <v>0</v>
      </c>
      <c r="AD548">
        <v>1</v>
      </c>
      <c r="AE548">
        <v>0</v>
      </c>
      <c r="AF548" t="s">
        <v>3</v>
      </c>
      <c r="AG548">
        <v>1.5</v>
      </c>
      <c r="AH548">
        <v>2</v>
      </c>
      <c r="AI548">
        <v>51662963</v>
      </c>
      <c r="AJ548">
        <v>489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0</v>
      </c>
      <c r="AR548">
        <v>0</v>
      </c>
    </row>
    <row r="549" spans="1:44" x14ac:dyDescent="0.2">
      <c r="A549">
        <f>ROW(Source!A303)</f>
        <v>303</v>
      </c>
      <c r="B549">
        <v>51662971</v>
      </c>
      <c r="C549">
        <v>51662957</v>
      </c>
      <c r="D549">
        <v>49554226</v>
      </c>
      <c r="E549">
        <v>1</v>
      </c>
      <c r="F549">
        <v>1</v>
      </c>
      <c r="G549">
        <v>1</v>
      </c>
      <c r="H549">
        <v>3</v>
      </c>
      <c r="I549" t="s">
        <v>560</v>
      </c>
      <c r="J549" t="s">
        <v>561</v>
      </c>
      <c r="K549" t="s">
        <v>562</v>
      </c>
      <c r="L549">
        <v>1296</v>
      </c>
      <c r="N549">
        <v>1002</v>
      </c>
      <c r="O549" t="s">
        <v>218</v>
      </c>
      <c r="P549" t="s">
        <v>218</v>
      </c>
      <c r="Q549">
        <v>1</v>
      </c>
      <c r="X549">
        <v>0</v>
      </c>
      <c r="Y549">
        <v>269.51</v>
      </c>
      <c r="Z549">
        <v>0</v>
      </c>
      <c r="AA549">
        <v>0</v>
      </c>
      <c r="AB549">
        <v>0</v>
      </c>
      <c r="AC549">
        <v>1</v>
      </c>
      <c r="AD549">
        <v>0</v>
      </c>
      <c r="AE549">
        <v>0</v>
      </c>
      <c r="AF549" t="s">
        <v>3</v>
      </c>
      <c r="AG549">
        <v>0</v>
      </c>
      <c r="AH549">
        <v>3</v>
      </c>
      <c r="AI549">
        <v>-1</v>
      </c>
      <c r="AJ549" t="s">
        <v>3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  <c r="AQ549">
        <v>0</v>
      </c>
      <c r="AR549">
        <v>0</v>
      </c>
    </row>
    <row r="550" spans="1:44" x14ac:dyDescent="0.2">
      <c r="A550">
        <f>ROW(Source!A303)</f>
        <v>303</v>
      </c>
      <c r="B550">
        <v>51662972</v>
      </c>
      <c r="C550">
        <v>51662957</v>
      </c>
      <c r="D550">
        <v>49555331</v>
      </c>
      <c r="E550">
        <v>1</v>
      </c>
      <c r="F550">
        <v>1</v>
      </c>
      <c r="G550">
        <v>1</v>
      </c>
      <c r="H550">
        <v>3</v>
      </c>
      <c r="I550" t="s">
        <v>221</v>
      </c>
      <c r="J550" t="s">
        <v>223</v>
      </c>
      <c r="K550" t="s">
        <v>222</v>
      </c>
      <c r="L550">
        <v>1296</v>
      </c>
      <c r="N550">
        <v>1002</v>
      </c>
      <c r="O550" t="s">
        <v>218</v>
      </c>
      <c r="P550" t="s">
        <v>218</v>
      </c>
      <c r="Q550">
        <v>1</v>
      </c>
      <c r="X550">
        <v>5.7000000000000002E-2</v>
      </c>
      <c r="Y550">
        <v>200.58</v>
      </c>
      <c r="Z550">
        <v>0</v>
      </c>
      <c r="AA550">
        <v>0</v>
      </c>
      <c r="AB550">
        <v>0</v>
      </c>
      <c r="AC550">
        <v>0</v>
      </c>
      <c r="AD550">
        <v>1</v>
      </c>
      <c r="AE550">
        <v>0</v>
      </c>
      <c r="AF550" t="s">
        <v>3</v>
      </c>
      <c r="AG550">
        <v>5.7000000000000002E-2</v>
      </c>
      <c r="AH550">
        <v>2</v>
      </c>
      <c r="AI550">
        <v>51662964</v>
      </c>
      <c r="AJ550">
        <v>490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0</v>
      </c>
      <c r="AR550">
        <v>0</v>
      </c>
    </row>
    <row r="551" spans="1:44" x14ac:dyDescent="0.2">
      <c r="A551">
        <f>ROW(Source!A307)</f>
        <v>307</v>
      </c>
      <c r="B551">
        <v>51662984</v>
      </c>
      <c r="C551">
        <v>51662976</v>
      </c>
      <c r="D551">
        <v>49510767</v>
      </c>
      <c r="E551">
        <v>70</v>
      </c>
      <c r="F551">
        <v>1</v>
      </c>
      <c r="G551">
        <v>1</v>
      </c>
      <c r="H551">
        <v>1</v>
      </c>
      <c r="I551" t="s">
        <v>502</v>
      </c>
      <c r="J551" t="s">
        <v>3</v>
      </c>
      <c r="K551" t="s">
        <v>503</v>
      </c>
      <c r="L551">
        <v>1191</v>
      </c>
      <c r="N551">
        <v>1013</v>
      </c>
      <c r="O551" t="s">
        <v>455</v>
      </c>
      <c r="P551" t="s">
        <v>455</v>
      </c>
      <c r="Q551">
        <v>1</v>
      </c>
      <c r="X551">
        <v>5</v>
      </c>
      <c r="Y551">
        <v>0</v>
      </c>
      <c r="Z551">
        <v>0</v>
      </c>
      <c r="AA551">
        <v>0</v>
      </c>
      <c r="AB551">
        <v>9.92</v>
      </c>
      <c r="AC551">
        <v>0</v>
      </c>
      <c r="AD551">
        <v>1</v>
      </c>
      <c r="AE551">
        <v>1</v>
      </c>
      <c r="AF551" t="s">
        <v>3</v>
      </c>
      <c r="AG551">
        <v>5</v>
      </c>
      <c r="AH551">
        <v>2</v>
      </c>
      <c r="AI551">
        <v>51662977</v>
      </c>
      <c r="AJ551">
        <v>491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0</v>
      </c>
      <c r="AR551">
        <v>0</v>
      </c>
    </row>
    <row r="552" spans="1:44" x14ac:dyDescent="0.2">
      <c r="A552">
        <f>ROW(Source!A307)</f>
        <v>307</v>
      </c>
      <c r="B552">
        <v>51662985</v>
      </c>
      <c r="C552">
        <v>51662976</v>
      </c>
      <c r="D552">
        <v>49510905</v>
      </c>
      <c r="E552">
        <v>70</v>
      </c>
      <c r="F552">
        <v>1</v>
      </c>
      <c r="G552">
        <v>1</v>
      </c>
      <c r="H552">
        <v>1</v>
      </c>
      <c r="I552" t="s">
        <v>456</v>
      </c>
      <c r="J552" t="s">
        <v>3</v>
      </c>
      <c r="K552" t="s">
        <v>457</v>
      </c>
      <c r="L552">
        <v>1191</v>
      </c>
      <c r="N552">
        <v>1013</v>
      </c>
      <c r="O552" t="s">
        <v>455</v>
      </c>
      <c r="P552" t="s">
        <v>455</v>
      </c>
      <c r="Q552">
        <v>1</v>
      </c>
      <c r="X552">
        <v>0.43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1</v>
      </c>
      <c r="AE552">
        <v>2</v>
      </c>
      <c r="AF552" t="s">
        <v>3</v>
      </c>
      <c r="AG552">
        <v>0.43</v>
      </c>
      <c r="AH552">
        <v>2</v>
      </c>
      <c r="AI552">
        <v>51662978</v>
      </c>
      <c r="AJ552">
        <v>492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</row>
    <row r="553" spans="1:44" x14ac:dyDescent="0.2">
      <c r="A553">
        <f>ROW(Source!A307)</f>
        <v>307</v>
      </c>
      <c r="B553">
        <v>51662986</v>
      </c>
      <c r="C553">
        <v>51662976</v>
      </c>
      <c r="D553">
        <v>49673503</v>
      </c>
      <c r="E553">
        <v>1</v>
      </c>
      <c r="F553">
        <v>1</v>
      </c>
      <c r="G553">
        <v>1</v>
      </c>
      <c r="H553">
        <v>2</v>
      </c>
      <c r="I553" t="s">
        <v>465</v>
      </c>
      <c r="J553" t="s">
        <v>466</v>
      </c>
      <c r="K553" t="s">
        <v>467</v>
      </c>
      <c r="L553">
        <v>1367</v>
      </c>
      <c r="N553">
        <v>1011</v>
      </c>
      <c r="O553" t="s">
        <v>461</v>
      </c>
      <c r="P553" t="s">
        <v>461</v>
      </c>
      <c r="Q553">
        <v>1</v>
      </c>
      <c r="X553">
        <v>0.43</v>
      </c>
      <c r="Y553">
        <v>0</v>
      </c>
      <c r="Z553">
        <v>65.709999999999994</v>
      </c>
      <c r="AA553">
        <v>11.6</v>
      </c>
      <c r="AB553">
        <v>0</v>
      </c>
      <c r="AC553">
        <v>0</v>
      </c>
      <c r="AD553">
        <v>1</v>
      </c>
      <c r="AE553">
        <v>0</v>
      </c>
      <c r="AF553" t="s">
        <v>3</v>
      </c>
      <c r="AG553">
        <v>0.43</v>
      </c>
      <c r="AH553">
        <v>2</v>
      </c>
      <c r="AI553">
        <v>51662979</v>
      </c>
      <c r="AJ553">
        <v>493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0</v>
      </c>
      <c r="AR553">
        <v>0</v>
      </c>
    </row>
    <row r="554" spans="1:44" x14ac:dyDescent="0.2">
      <c r="A554">
        <f>ROW(Source!A307)</f>
        <v>307</v>
      </c>
      <c r="B554">
        <v>51662987</v>
      </c>
      <c r="C554">
        <v>51662976</v>
      </c>
      <c r="D554">
        <v>49523581</v>
      </c>
      <c r="E554">
        <v>1</v>
      </c>
      <c r="F554">
        <v>1</v>
      </c>
      <c r="G554">
        <v>1</v>
      </c>
      <c r="H554">
        <v>3</v>
      </c>
      <c r="I554" t="s">
        <v>504</v>
      </c>
      <c r="J554" t="s">
        <v>505</v>
      </c>
      <c r="K554" t="s">
        <v>506</v>
      </c>
      <c r="L554">
        <v>1301</v>
      </c>
      <c r="N554">
        <v>1003</v>
      </c>
      <c r="O554" t="s">
        <v>507</v>
      </c>
      <c r="P554" t="s">
        <v>507</v>
      </c>
      <c r="Q554">
        <v>1</v>
      </c>
      <c r="X554">
        <v>20</v>
      </c>
      <c r="Y554">
        <v>3</v>
      </c>
      <c r="Z554">
        <v>0</v>
      </c>
      <c r="AA554">
        <v>0</v>
      </c>
      <c r="AB554">
        <v>0</v>
      </c>
      <c r="AC554">
        <v>0</v>
      </c>
      <c r="AD554">
        <v>1</v>
      </c>
      <c r="AE554">
        <v>0</v>
      </c>
      <c r="AF554" t="s">
        <v>3</v>
      </c>
      <c r="AG554">
        <v>20</v>
      </c>
      <c r="AH554">
        <v>2</v>
      </c>
      <c r="AI554">
        <v>51662981</v>
      </c>
      <c r="AJ554">
        <v>495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0</v>
      </c>
      <c r="AR554">
        <v>0</v>
      </c>
    </row>
    <row r="555" spans="1:44" x14ac:dyDescent="0.2">
      <c r="A555">
        <f>ROW(Source!A307)</f>
        <v>307</v>
      </c>
      <c r="B555">
        <v>51662988</v>
      </c>
      <c r="C555">
        <v>51662976</v>
      </c>
      <c r="D555">
        <v>49513635</v>
      </c>
      <c r="E555">
        <v>70</v>
      </c>
      <c r="F555">
        <v>1</v>
      </c>
      <c r="G555">
        <v>1</v>
      </c>
      <c r="H555">
        <v>3</v>
      </c>
      <c r="I555" t="s">
        <v>558</v>
      </c>
      <c r="J555" t="s">
        <v>3</v>
      </c>
      <c r="K555" t="s">
        <v>559</v>
      </c>
      <c r="L555">
        <v>1327</v>
      </c>
      <c r="N555">
        <v>1005</v>
      </c>
      <c r="O555" t="s">
        <v>63</v>
      </c>
      <c r="P555" t="s">
        <v>63</v>
      </c>
      <c r="Q555">
        <v>1</v>
      </c>
      <c r="X555">
        <v>11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 t="s">
        <v>3</v>
      </c>
      <c r="AG555">
        <v>11</v>
      </c>
      <c r="AH555">
        <v>3</v>
      </c>
      <c r="AI555">
        <v>-1</v>
      </c>
      <c r="AJ555" t="s">
        <v>3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0</v>
      </c>
      <c r="AR555">
        <v>0</v>
      </c>
    </row>
    <row r="556" spans="1:44" x14ac:dyDescent="0.2">
      <c r="A556">
        <f>ROW(Source!A307)</f>
        <v>307</v>
      </c>
      <c r="B556">
        <v>51662989</v>
      </c>
      <c r="C556">
        <v>51662976</v>
      </c>
      <c r="D556">
        <v>49553409</v>
      </c>
      <c r="E556">
        <v>1</v>
      </c>
      <c r="F556">
        <v>1</v>
      </c>
      <c r="G556">
        <v>1</v>
      </c>
      <c r="H556">
        <v>3</v>
      </c>
      <c r="I556" t="s">
        <v>216</v>
      </c>
      <c r="J556" t="s">
        <v>219</v>
      </c>
      <c r="K556" t="s">
        <v>217</v>
      </c>
      <c r="L556">
        <v>1296</v>
      </c>
      <c r="N556">
        <v>1002</v>
      </c>
      <c r="O556" t="s">
        <v>218</v>
      </c>
      <c r="P556" t="s">
        <v>218</v>
      </c>
      <c r="Q556">
        <v>1</v>
      </c>
      <c r="X556">
        <v>1.5</v>
      </c>
      <c r="Y556">
        <v>65.58</v>
      </c>
      <c r="Z556">
        <v>0</v>
      </c>
      <c r="AA556">
        <v>0</v>
      </c>
      <c r="AB556">
        <v>0</v>
      </c>
      <c r="AC556">
        <v>0</v>
      </c>
      <c r="AD556">
        <v>1</v>
      </c>
      <c r="AE556">
        <v>0</v>
      </c>
      <c r="AF556" t="s">
        <v>3</v>
      </c>
      <c r="AG556">
        <v>1.5</v>
      </c>
      <c r="AH556">
        <v>2</v>
      </c>
      <c r="AI556">
        <v>51662982</v>
      </c>
      <c r="AJ556">
        <v>496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0</v>
      </c>
      <c r="AR556">
        <v>0</v>
      </c>
    </row>
    <row r="557" spans="1:44" x14ac:dyDescent="0.2">
      <c r="A557">
        <f>ROW(Source!A307)</f>
        <v>307</v>
      </c>
      <c r="B557">
        <v>51662990</v>
      </c>
      <c r="C557">
        <v>51662976</v>
      </c>
      <c r="D557">
        <v>49554226</v>
      </c>
      <c r="E557">
        <v>1</v>
      </c>
      <c r="F557">
        <v>1</v>
      </c>
      <c r="G557">
        <v>1</v>
      </c>
      <c r="H557">
        <v>3</v>
      </c>
      <c r="I557" t="s">
        <v>560</v>
      </c>
      <c r="J557" t="s">
        <v>561</v>
      </c>
      <c r="K557" t="s">
        <v>562</v>
      </c>
      <c r="L557">
        <v>1296</v>
      </c>
      <c r="N557">
        <v>1002</v>
      </c>
      <c r="O557" t="s">
        <v>218</v>
      </c>
      <c r="P557" t="s">
        <v>218</v>
      </c>
      <c r="Q557">
        <v>1</v>
      </c>
      <c r="X557">
        <v>0</v>
      </c>
      <c r="Y557">
        <v>269.51</v>
      </c>
      <c r="Z557">
        <v>0</v>
      </c>
      <c r="AA557">
        <v>0</v>
      </c>
      <c r="AB557">
        <v>0</v>
      </c>
      <c r="AC557">
        <v>1</v>
      </c>
      <c r="AD557">
        <v>0</v>
      </c>
      <c r="AE557">
        <v>0</v>
      </c>
      <c r="AF557" t="s">
        <v>3</v>
      </c>
      <c r="AG557">
        <v>0</v>
      </c>
      <c r="AH557">
        <v>3</v>
      </c>
      <c r="AI557">
        <v>-1</v>
      </c>
      <c r="AJ557" t="s">
        <v>3</v>
      </c>
      <c r="AK557">
        <v>0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0</v>
      </c>
      <c r="AR557">
        <v>0</v>
      </c>
    </row>
    <row r="558" spans="1:44" x14ac:dyDescent="0.2">
      <c r="A558">
        <f>ROW(Source!A307)</f>
        <v>307</v>
      </c>
      <c r="B558">
        <v>51662991</v>
      </c>
      <c r="C558">
        <v>51662976</v>
      </c>
      <c r="D558">
        <v>49555331</v>
      </c>
      <c r="E558">
        <v>1</v>
      </c>
      <c r="F558">
        <v>1</v>
      </c>
      <c r="G558">
        <v>1</v>
      </c>
      <c r="H558">
        <v>3</v>
      </c>
      <c r="I558" t="s">
        <v>221</v>
      </c>
      <c r="J558" t="s">
        <v>223</v>
      </c>
      <c r="K558" t="s">
        <v>222</v>
      </c>
      <c r="L558">
        <v>1296</v>
      </c>
      <c r="N558">
        <v>1002</v>
      </c>
      <c r="O558" t="s">
        <v>218</v>
      </c>
      <c r="P558" t="s">
        <v>218</v>
      </c>
      <c r="Q558">
        <v>1</v>
      </c>
      <c r="X558">
        <v>5.7000000000000002E-2</v>
      </c>
      <c r="Y558">
        <v>200.58</v>
      </c>
      <c r="Z558">
        <v>0</v>
      </c>
      <c r="AA558">
        <v>0</v>
      </c>
      <c r="AB558">
        <v>0</v>
      </c>
      <c r="AC558">
        <v>0</v>
      </c>
      <c r="AD558">
        <v>1</v>
      </c>
      <c r="AE558">
        <v>0</v>
      </c>
      <c r="AF558" t="s">
        <v>3</v>
      </c>
      <c r="AG558">
        <v>5.7000000000000002E-2</v>
      </c>
      <c r="AH558">
        <v>2</v>
      </c>
      <c r="AI558">
        <v>51662983</v>
      </c>
      <c r="AJ558">
        <v>497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cols>
    <col min="1" max="256" width="9.1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1.Ведомость</vt:lpstr>
      <vt:lpstr>SourceOb.1</vt:lpstr>
      <vt:lpstr>Source</vt:lpstr>
      <vt:lpstr>SourceObSm</vt:lpstr>
      <vt:lpstr>SmtRes</vt:lpstr>
      <vt:lpstr>EtalonRes</vt:lpstr>
      <vt:lpstr>SrcKA</vt:lpstr>
      <vt:lpstr>'1.Ведомость'!Заголовки_для_печати</vt:lpstr>
      <vt:lpstr>'1.Ведомость'!Область_печати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Окороков Андрей Владимирович</cp:lastModifiedBy>
  <cp:lastPrinted>2025-04-23T13:52:52Z</cp:lastPrinted>
  <dcterms:created xsi:type="dcterms:W3CDTF">2025-03-20T10:20:19Z</dcterms:created>
  <dcterms:modified xsi:type="dcterms:W3CDTF">2025-04-30T08:57:22Z</dcterms:modified>
</cp:coreProperties>
</file>